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omments2.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Budgets\2025 Forms\Final Forms\"/>
    </mc:Choice>
  </mc:AlternateContent>
  <xr:revisionPtr revIDLastSave="0" documentId="13_ncr:1_{4AE37A8F-0548-4020-8406-E90977D7DA3E}" xr6:coauthVersionLast="47" xr6:coauthVersionMax="47" xr10:uidLastSave="{00000000-0000-0000-0000-000000000000}"/>
  <bookViews>
    <workbookView xWindow="28680" yWindow="-90" windowWidth="29040" windowHeight="15720" tabRatio="874" activeTab="2" xr2:uid="{00000000-000D-0000-FFFF-FFFF00000000}"/>
  </bookViews>
  <sheets>
    <sheet name="Checklist" sheetId="22" r:id="rId1"/>
    <sheet name="Step By Step" sheetId="23" r:id="rId2"/>
    <sheet name="Basic Data Input" sheetId="12" r:id="rId3"/>
    <sheet name="Cover- Page 1" sheetId="1" r:id="rId4"/>
    <sheet name="Total All Funds - Page 2" sheetId="2" r:id="rId5"/>
    <sheet name="Page 2-A" sheetId="14" r:id="rId6"/>
    <sheet name="Page 3" sheetId="24" r:id="rId7"/>
    <sheet name="Lid Support Page4" sheetId="4" r:id="rId8"/>
    <sheet name="Lid Computation Page 5" sheetId="5" r:id="rId9"/>
    <sheet name="Capital Improvements Page6" sheetId="27" r:id="rId10"/>
    <sheet name="Levy Limit Page7" sheetId="31" r:id="rId11"/>
    <sheet name="Budget Hearing" sheetId="16" r:id="rId12"/>
    <sheet name="PT Resolution" sheetId="29" r:id="rId13"/>
    <sheet name="Interlocal Form" sheetId="25" r:id="rId14"/>
    <sheet name="Trade Name Form" sheetId="26" r:id="rId15"/>
    <sheet name="2025-2026 Worksheet" sheetId="18" r:id="rId16"/>
    <sheet name="2024-2025 Worksheet" sheetId="19" r:id="rId17"/>
    <sheet name="2023-2024 Worksheet" sheetId="20" r:id="rId18"/>
    <sheet name="Interlocal Form Page2" sheetId="28" r:id="rId19"/>
    <sheet name="For Upload" sheetId="21" state="hidden" r:id="rId20"/>
  </sheets>
  <definedNames>
    <definedName name="_xlnm.Print_Area" localSheetId="17">'2023-2024 Worksheet'!$A$2:$G$34</definedName>
    <definedName name="_xlnm.Print_Area" localSheetId="16">'2024-2025 Worksheet'!$A$2:$G$34</definedName>
    <definedName name="_xlnm.Print_Area" localSheetId="15">'2025-2026 Worksheet'!$A$2:$G$38</definedName>
    <definedName name="_xlnm.Print_Area" localSheetId="2">'Basic Data Input'!$A$6:$B$36</definedName>
    <definedName name="_xlnm.Print_Area" localSheetId="11">'Budget Hearing'!$A$1:$D$33</definedName>
    <definedName name="_xlnm.Print_Area" localSheetId="9">'Capital Improvements Page6'!$A$1:$C$37</definedName>
    <definedName name="_xlnm.Print_Area" localSheetId="0">Checklist!$A$1:$C$44</definedName>
    <definedName name="_xlnm.Print_Area" localSheetId="3">'Cover- Page 1'!$A$1:$J$29</definedName>
    <definedName name="_xlnm.Print_Area" localSheetId="13">'Interlocal Form'!$A$1:$D$23</definedName>
    <definedName name="_xlnm.Print_Area" localSheetId="18">'Interlocal Form Page2'!$A$1:$D$23</definedName>
    <definedName name="_xlnm.Print_Area" localSheetId="10">'Levy Limit Page7'!$A$1:$G$43</definedName>
    <definedName name="_xlnm.Print_Area" localSheetId="8">'Lid Computation Page 5'!$A$1:$K$39</definedName>
    <definedName name="_xlnm.Print_Area" localSheetId="7">'Lid Support Page4'!$A$1:$E$38</definedName>
    <definedName name="_xlnm.Print_Area" localSheetId="5">'Page 2-A'!$A$1:$G$31</definedName>
    <definedName name="_xlnm.Print_Area" localSheetId="12">'PT Resolution'!$A$1:$I$42</definedName>
    <definedName name="_xlnm.Print_Area" localSheetId="1">'Step By Step'!$A$1:$B$73</definedName>
    <definedName name="_xlnm.Print_Area" localSheetId="4">'Total All Funds - Page 2'!$A$1:$E$36</definedName>
    <definedName name="_xlnm.Print_Area" localSheetId="14">'Trade Name Form'!$A$1:$C$23</definedName>
    <definedName name="_xlnm.Print_Titles" localSheetId="8">'Lid Computation Page 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4" l="1"/>
  <c r="E9" i="1" l="1"/>
  <c r="B4" i="1"/>
  <c r="G5" i="31"/>
  <c r="G19" i="31" s="1"/>
  <c r="A1" i="31"/>
  <c r="G39" i="31"/>
  <c r="G42" i="31" s="1"/>
  <c r="G44" i="31" l="1"/>
  <c r="A27" i="16" l="1"/>
  <c r="A3" i="28" l="1"/>
  <c r="A4" i="26"/>
  <c r="A3" i="25"/>
  <c r="B31" i="16"/>
  <c r="C31" i="16"/>
  <c r="B33" i="16" l="1"/>
  <c r="B20" i="29" s="1"/>
  <c r="D31" i="16"/>
  <c r="B18" i="29" s="1"/>
  <c r="D14" i="29"/>
  <c r="D13" i="29"/>
  <c r="B32" i="16" l="1"/>
  <c r="B30" i="16"/>
  <c r="B29" i="16"/>
  <c r="D23" i="28" l="1"/>
  <c r="A1" i="27" l="1"/>
  <c r="B37" i="27"/>
  <c r="C23" i="4" s="1"/>
  <c r="D23" i="25" l="1"/>
  <c r="F28" i="4" s="1"/>
  <c r="G20" i="14" l="1"/>
  <c r="C14" i="4"/>
  <c r="C13" i="4"/>
  <c r="C12" i="4"/>
  <c r="B17" i="1"/>
  <c r="E13" i="31" s="1"/>
  <c r="E16" i="31" s="1"/>
  <c r="E18" i="31" s="1"/>
  <c r="E13" i="1"/>
  <c r="E12" i="1"/>
  <c r="C15" i="14"/>
  <c r="A7" i="16" l="1"/>
  <c r="DJ3" i="21"/>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G15" i="18"/>
  <c r="E14" i="2" s="1"/>
  <c r="A15" i="18"/>
  <c r="A14" i="18"/>
  <c r="G15" i="19"/>
  <c r="D14" i="2" s="1"/>
  <c r="G14" i="19"/>
  <c r="D13" i="2" s="1"/>
  <c r="A15" i="19"/>
  <c r="A14" i="19"/>
  <c r="G15" i="20"/>
  <c r="C14" i="2" s="1"/>
  <c r="G14" i="20"/>
  <c r="C13" i="2" s="1"/>
  <c r="A15" i="20"/>
  <c r="A14" i="20"/>
  <c r="F14" i="5"/>
  <c r="F16" i="5" s="1"/>
  <c r="ET3" i="21"/>
  <c r="ES3" i="21"/>
  <c r="EO3" i="21"/>
  <c r="EN3" i="21"/>
  <c r="EM3" i="21"/>
  <c r="EF3" i="21"/>
  <c r="EB3" i="21"/>
  <c r="EA3" i="21"/>
  <c r="DZ3" i="21"/>
  <c r="DS3" i="21"/>
  <c r="DR3" i="21"/>
  <c r="DQ3" i="21"/>
  <c r="DN3" i="21"/>
  <c r="DM3" i="21"/>
  <c r="DL3" i="21"/>
  <c r="CP3" i="21"/>
  <c r="CO3" i="21"/>
  <c r="CN3" i="21"/>
  <c r="F3" i="21"/>
  <c r="E3" i="21"/>
  <c r="D3" i="21"/>
  <c r="B3" i="21"/>
  <c r="CH3" i="21"/>
  <c r="BZ3" i="21"/>
  <c r="BY3" i="21"/>
  <c r="AZ3" i="21"/>
  <c r="AY3" i="21"/>
  <c r="Z3" i="21"/>
  <c r="Y3" i="21"/>
  <c r="F21" i="5"/>
  <c r="H20" i="5" s="1"/>
  <c r="EE3" i="21" s="1"/>
  <c r="G30" i="18"/>
  <c r="E29" i="2" s="1"/>
  <c r="CC3" i="21" s="1"/>
  <c r="G29" i="18"/>
  <c r="E28" i="2" s="1"/>
  <c r="CB3" i="21" s="1"/>
  <c r="G25" i="18"/>
  <c r="E24" i="2" s="1"/>
  <c r="BX3" i="21" s="1"/>
  <c r="G22" i="18"/>
  <c r="E21" i="2" s="1"/>
  <c r="BU3" i="21" s="1"/>
  <c r="G23" i="18"/>
  <c r="E22" i="2" s="1"/>
  <c r="BV3" i="21" s="1"/>
  <c r="G24" i="18"/>
  <c r="E23" i="2" s="1"/>
  <c r="G28" i="18"/>
  <c r="E27" i="2" s="1"/>
  <c r="CA3" i="21" s="1"/>
  <c r="G31" i="18"/>
  <c r="E30" i="2" s="1"/>
  <c r="CD3" i="21" s="1"/>
  <c r="G7" i="19"/>
  <c r="D6" i="2" s="1"/>
  <c r="AI3" i="21" s="1"/>
  <c r="G5" i="19"/>
  <c r="G6" i="19"/>
  <c r="D5" i="2" s="1"/>
  <c r="G5" i="20"/>
  <c r="G6" i="20"/>
  <c r="C5" i="2" s="1"/>
  <c r="H3" i="21" s="1"/>
  <c r="G7" i="20"/>
  <c r="C6" i="2" s="1"/>
  <c r="I3" i="21" s="1"/>
  <c r="G9" i="20"/>
  <c r="C8" i="2" s="1"/>
  <c r="K3" i="21" s="1"/>
  <c r="G10" i="20"/>
  <c r="C9" i="2" s="1"/>
  <c r="L3" i="21" s="1"/>
  <c r="G11" i="20"/>
  <c r="C10" i="2" s="1"/>
  <c r="M3" i="21" s="1"/>
  <c r="G12" i="20"/>
  <c r="C11" i="2" s="1"/>
  <c r="N3" i="21" s="1"/>
  <c r="G13" i="20"/>
  <c r="C12" i="2" s="1"/>
  <c r="O3" i="21" s="1"/>
  <c r="G16" i="20"/>
  <c r="C15" i="2" s="1"/>
  <c r="P3" i="21" s="1"/>
  <c r="G17" i="20"/>
  <c r="C16" i="2"/>
  <c r="Q3" i="21" s="1"/>
  <c r="G18" i="20"/>
  <c r="C17" i="2" s="1"/>
  <c r="R3" i="21" s="1"/>
  <c r="G19" i="20"/>
  <c r="C18" i="2" s="1"/>
  <c r="S3" i="21" s="1"/>
  <c r="G22" i="20"/>
  <c r="C21" i="2"/>
  <c r="U3" i="21" s="1"/>
  <c r="G23" i="20"/>
  <c r="C22" i="2" s="1"/>
  <c r="V3" i="21" s="1"/>
  <c r="G24" i="20"/>
  <c r="C23" i="2" s="1"/>
  <c r="W3" i="21" s="1"/>
  <c r="G25" i="20"/>
  <c r="C24" i="2" s="1"/>
  <c r="X3" i="21" s="1"/>
  <c r="G28" i="20"/>
  <c r="C27" i="2" s="1"/>
  <c r="AA3" i="21" s="1"/>
  <c r="G29" i="20"/>
  <c r="C28" i="2" s="1"/>
  <c r="AB3" i="21" s="1"/>
  <c r="G30" i="20"/>
  <c r="C29" i="2" s="1"/>
  <c r="AC3" i="21" s="1"/>
  <c r="G31" i="20"/>
  <c r="C30" i="2" s="1"/>
  <c r="AD3" i="21" s="1"/>
  <c r="G9" i="19"/>
  <c r="D8" i="2" s="1"/>
  <c r="AK3" i="21" s="1"/>
  <c r="G10" i="19"/>
  <c r="D9" i="2" s="1"/>
  <c r="AL3" i="21" s="1"/>
  <c r="G11" i="19"/>
  <c r="D10" i="2" s="1"/>
  <c r="AM3" i="21" s="1"/>
  <c r="G12" i="19"/>
  <c r="D11" i="2" s="1"/>
  <c r="AN3" i="21" s="1"/>
  <c r="G13" i="19"/>
  <c r="D12" i="2" s="1"/>
  <c r="AO3" i="21" s="1"/>
  <c r="G16" i="19"/>
  <c r="D15" i="2" s="1"/>
  <c r="AP3" i="21" s="1"/>
  <c r="G17" i="19"/>
  <c r="D16" i="2" s="1"/>
  <c r="AQ3" i="21" s="1"/>
  <c r="G18" i="19"/>
  <c r="D17" i="2" s="1"/>
  <c r="AR3" i="21" s="1"/>
  <c r="G19" i="19"/>
  <c r="G22" i="19"/>
  <c r="D21" i="2" s="1"/>
  <c r="AU3" i="21" s="1"/>
  <c r="G23" i="19"/>
  <c r="D22" i="2" s="1"/>
  <c r="AV3" i="21" s="1"/>
  <c r="G24" i="19"/>
  <c r="D23" i="2" s="1"/>
  <c r="AW3" i="21" s="1"/>
  <c r="G25" i="19"/>
  <c r="D24" i="2" s="1"/>
  <c r="AX3" i="21" s="1"/>
  <c r="G28" i="19"/>
  <c r="D27" i="2" s="1"/>
  <c r="BA3" i="21" s="1"/>
  <c r="G29" i="19"/>
  <c r="D28" i="2" s="1"/>
  <c r="BB3" i="21" s="1"/>
  <c r="G30" i="19"/>
  <c r="D29" i="2" s="1"/>
  <c r="BC3" i="21" s="1"/>
  <c r="G31" i="19"/>
  <c r="D30" i="2" s="1"/>
  <c r="BD3" i="21" s="1"/>
  <c r="G5" i="18"/>
  <c r="G6" i="18"/>
  <c r="E5" i="2" s="1"/>
  <c r="G7" i="18"/>
  <c r="E6" i="2" s="1"/>
  <c r="BI3" i="21" s="1"/>
  <c r="G9" i="18"/>
  <c r="G10" i="18"/>
  <c r="E9" i="2" s="1"/>
  <c r="BL3" i="21" s="1"/>
  <c r="G11" i="18"/>
  <c r="E10" i="2" s="1"/>
  <c r="G12" i="18"/>
  <c r="E11" i="2" s="1"/>
  <c r="G13" i="18"/>
  <c r="E12" i="2" s="1"/>
  <c r="BO3" i="21" s="1"/>
  <c r="G16" i="18"/>
  <c r="E15" i="2" s="1"/>
  <c r="BP3" i="21" s="1"/>
  <c r="G17" i="18"/>
  <c r="E16" i="2" s="1"/>
  <c r="BQ3" i="21" s="1"/>
  <c r="G18" i="18"/>
  <c r="E17" i="2" s="1"/>
  <c r="G19" i="18"/>
  <c r="E18" i="2" s="1"/>
  <c r="BS3" i="21" s="1"/>
  <c r="C8" i="20"/>
  <c r="C20" i="20" s="1"/>
  <c r="C32" i="20"/>
  <c r="G32" i="20" s="1"/>
  <c r="D8" i="20"/>
  <c r="D20" i="20" s="1"/>
  <c r="D33" i="20" s="1"/>
  <c r="D32" i="20"/>
  <c r="E8" i="20"/>
  <c r="E20" i="20" s="1"/>
  <c r="E32" i="20"/>
  <c r="F8" i="20"/>
  <c r="F20" i="20"/>
  <c r="F33" i="20" s="1"/>
  <c r="F32" i="20"/>
  <c r="F8" i="19"/>
  <c r="F20" i="19" s="1"/>
  <c r="F32" i="19"/>
  <c r="C8" i="19"/>
  <c r="C20" i="19" s="1"/>
  <c r="C32" i="19"/>
  <c r="D8" i="19"/>
  <c r="D20" i="19" s="1"/>
  <c r="D32" i="19"/>
  <c r="E8" i="19"/>
  <c r="E20" i="19" s="1"/>
  <c r="E32" i="19"/>
  <c r="E15" i="4"/>
  <c r="CQ3" i="21" s="1"/>
  <c r="A27" i="20"/>
  <c r="A25" i="20"/>
  <c r="A24" i="20"/>
  <c r="A13" i="20"/>
  <c r="A8" i="20"/>
  <c r="A33" i="20"/>
  <c r="A32" i="20"/>
  <c r="A31" i="20"/>
  <c r="A30" i="20"/>
  <c r="A29" i="20"/>
  <c r="A28" i="20"/>
  <c r="A26" i="20"/>
  <c r="A23" i="20"/>
  <c r="A22" i="20"/>
  <c r="A21" i="20"/>
  <c r="A20" i="20"/>
  <c r="A19" i="20"/>
  <c r="A18" i="20"/>
  <c r="A17" i="20"/>
  <c r="A16" i="20"/>
  <c r="A12" i="20"/>
  <c r="A11" i="20"/>
  <c r="A10" i="20"/>
  <c r="A9" i="20"/>
  <c r="A7" i="20"/>
  <c r="A6" i="20"/>
  <c r="A5" i="20"/>
  <c r="A4" i="20"/>
  <c r="A28" i="19"/>
  <c r="A27" i="19"/>
  <c r="A25" i="19"/>
  <c r="A24" i="19"/>
  <c r="A13" i="19"/>
  <c r="A8" i="19"/>
  <c r="A33" i="19"/>
  <c r="A32" i="19"/>
  <c r="A31" i="19"/>
  <c r="A30" i="19"/>
  <c r="A29" i="19"/>
  <c r="A26" i="19"/>
  <c r="A23" i="19"/>
  <c r="A22" i="19"/>
  <c r="A21" i="19"/>
  <c r="A20" i="19"/>
  <c r="A19" i="19"/>
  <c r="A18" i="19"/>
  <c r="A17" i="19"/>
  <c r="A16" i="19"/>
  <c r="A12" i="19"/>
  <c r="A11" i="19"/>
  <c r="A10" i="19"/>
  <c r="A9" i="19"/>
  <c r="A7" i="19"/>
  <c r="A6" i="19"/>
  <c r="A5" i="19"/>
  <c r="A4" i="19"/>
  <c r="A37" i="18"/>
  <c r="F36" i="18"/>
  <c r="C36" i="18"/>
  <c r="C37" i="18" s="1"/>
  <c r="D36" i="18"/>
  <c r="E36" i="18"/>
  <c r="E37" i="18" s="1"/>
  <c r="F8" i="18"/>
  <c r="F20" i="18" s="1"/>
  <c r="E8" i="18"/>
  <c r="E20" i="18" s="1"/>
  <c r="D8" i="18"/>
  <c r="D20" i="18" s="1"/>
  <c r="D33" i="18" s="1"/>
  <c r="F32" i="18"/>
  <c r="E32" i="18"/>
  <c r="D32" i="18"/>
  <c r="C8" i="18"/>
  <c r="C20" i="18" s="1"/>
  <c r="C32" i="18"/>
  <c r="A28" i="18"/>
  <c r="A27" i="18"/>
  <c r="A25" i="18"/>
  <c r="A24" i="18"/>
  <c r="A13" i="18"/>
  <c r="A8" i="18"/>
  <c r="A33" i="18"/>
  <c r="A32" i="18"/>
  <c r="A31" i="18"/>
  <c r="A30" i="18"/>
  <c r="A29" i="18"/>
  <c r="A26" i="18"/>
  <c r="A23" i="18"/>
  <c r="A22" i="18"/>
  <c r="A21" i="18"/>
  <c r="A20" i="18"/>
  <c r="A19" i="18"/>
  <c r="A18" i="18"/>
  <c r="A17" i="18"/>
  <c r="A16" i="18"/>
  <c r="A12" i="18"/>
  <c r="A11" i="18"/>
  <c r="A10" i="18"/>
  <c r="A9" i="18"/>
  <c r="A7" i="18"/>
  <c r="A6" i="18"/>
  <c r="A5" i="18"/>
  <c r="A4" i="18"/>
  <c r="A1" i="16"/>
  <c r="A3" i="16"/>
  <c r="D23" i="16"/>
  <c r="E1" i="1"/>
  <c r="E14" i="1"/>
  <c r="A1" i="5"/>
  <c r="A1" i="4"/>
  <c r="A1" i="14"/>
  <c r="A1" i="2"/>
  <c r="C35" i="2"/>
  <c r="A5" i="29" l="1"/>
  <c r="A9" i="29"/>
  <c r="C33" i="20"/>
  <c r="F37" i="18"/>
  <c r="F38" i="18" s="1"/>
  <c r="D37" i="18"/>
  <c r="D38" i="18" s="1"/>
  <c r="E8" i="2"/>
  <c r="E34" i="2" s="1"/>
  <c r="E35" i="2" s="1"/>
  <c r="C38" i="18"/>
  <c r="G32" i="19"/>
  <c r="G8" i="20"/>
  <c r="E33" i="20"/>
  <c r="G33" i="20" s="1"/>
  <c r="G8" i="19" s="1"/>
  <c r="D18" i="2"/>
  <c r="AS3" i="21" s="1"/>
  <c r="G36" i="18"/>
  <c r="G37" i="18" s="1"/>
  <c r="F33" i="19"/>
  <c r="C4" i="2"/>
  <c r="G3" i="21" s="1"/>
  <c r="E33" i="18"/>
  <c r="F33" i="18"/>
  <c r="C33" i="18"/>
  <c r="E25" i="4"/>
  <c r="DI3" i="21"/>
  <c r="D33" i="19"/>
  <c r="C33" i="19"/>
  <c r="G33" i="19" s="1"/>
  <c r="G8" i="18" s="1"/>
  <c r="E33" i="19"/>
  <c r="AH3" i="21"/>
  <c r="BH3" i="21"/>
  <c r="E8" i="4"/>
  <c r="CL3" i="21" s="1"/>
  <c r="H18" i="5"/>
  <c r="J28" i="5" s="1"/>
  <c r="J30" i="5" s="1"/>
  <c r="CJ3" i="21"/>
  <c r="EV3" i="21"/>
  <c r="BM3" i="21"/>
  <c r="E7" i="4"/>
  <c r="CM3" i="21" s="1"/>
  <c r="BW3" i="21"/>
  <c r="E31" i="2"/>
  <c r="D15" i="16" s="1"/>
  <c r="C29" i="16" s="1"/>
  <c r="D29" i="16" s="1"/>
  <c r="B24" i="29" s="1"/>
  <c r="G20" i="19"/>
  <c r="E10" i="4"/>
  <c r="CT3" i="21" s="1"/>
  <c r="BR3" i="21"/>
  <c r="BN3" i="21"/>
  <c r="E9" i="4"/>
  <c r="DC3" i="21" s="1"/>
  <c r="D31" i="2"/>
  <c r="D14" i="16" s="1"/>
  <c r="G32" i="18"/>
  <c r="E38" i="18"/>
  <c r="G20" i="20"/>
  <c r="C31" i="2"/>
  <c r="C7" i="2"/>
  <c r="BK3" i="21" l="1"/>
  <c r="DK3" i="21"/>
  <c r="E33" i="4"/>
  <c r="DU3" i="21" s="1"/>
  <c r="G20" i="18"/>
  <c r="G33" i="18" s="1"/>
  <c r="G38" i="18"/>
  <c r="EC3" i="21"/>
  <c r="EG3" i="21"/>
  <c r="BE3" i="21"/>
  <c r="CE3" i="21"/>
  <c r="D13" i="16"/>
  <c r="AE3" i="21"/>
  <c r="C19" i="2"/>
  <c r="J3" i="21"/>
  <c r="E36" i="2"/>
  <c r="B12" i="1" s="1"/>
  <c r="C14" i="14" s="1"/>
  <c r="J32" i="5" l="1"/>
  <c r="EI3" i="21" s="1"/>
  <c r="EH3" i="21"/>
  <c r="CG3" i="21"/>
  <c r="D22" i="16"/>
  <c r="E6" i="4"/>
  <c r="E18" i="4" s="1"/>
  <c r="B14" i="1"/>
  <c r="C32" i="2"/>
  <c r="D4" i="2" s="1"/>
  <c r="AG3" i="21" s="1"/>
  <c r="T3" i="21"/>
  <c r="C21" i="14" l="1"/>
  <c r="AF3" i="21"/>
  <c r="D7" i="2"/>
  <c r="CK3" i="21"/>
  <c r="D18" i="16"/>
  <c r="C30" i="16" s="1"/>
  <c r="D30" i="16" s="1"/>
  <c r="CI3" i="21"/>
  <c r="C32" i="16" l="1"/>
  <c r="EL3" i="21"/>
  <c r="E35" i="4"/>
  <c r="J34" i="5" s="1"/>
  <c r="DH3" i="21"/>
  <c r="AJ3" i="21"/>
  <c r="D19" i="2"/>
  <c r="B22" i="29" l="1"/>
  <c r="D32" i="16"/>
  <c r="EU3" i="21"/>
  <c r="J36" i="5"/>
  <c r="EJ3" i="21"/>
  <c r="AT3" i="21"/>
  <c r="D32" i="2"/>
  <c r="E4" i="2" s="1"/>
  <c r="BG3" i="21" s="1"/>
  <c r="EW3" i="21" l="1"/>
  <c r="D19" i="16"/>
  <c r="EK3" i="21"/>
  <c r="E7" i="2"/>
  <c r="BF3" i="21"/>
  <c r="E19" i="2" l="1"/>
  <c r="BJ3" i="21"/>
  <c r="E32" i="2" l="1"/>
  <c r="BT3" i="21"/>
  <c r="D17" i="16"/>
  <c r="E33" i="2" l="1"/>
  <c r="F33" i="2" s="1"/>
  <c r="G22" i="14"/>
  <c r="G23" i="14" s="1"/>
  <c r="G24" i="14" s="1"/>
  <c r="D16" i="16"/>
  <c r="CF3"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Auditor of Public Accounts </author>
  </authors>
  <commentList>
    <comment ref="G1" authorId="0" shapeId="0" xr:uid="{00000000-0006-0000-0300-000001000000}">
      <text>
        <r>
          <rPr>
            <b/>
            <sz val="8"/>
            <color indexed="81"/>
            <rFont val="Tahoma"/>
            <family val="2"/>
          </rPr>
          <t>How do I put in the name of my Community College?  Go to first sheet tab "Basic Data Input" to enter name of Community College throughout Budget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Schreier, Jeff</author>
  </authors>
  <commentList>
    <comment ref="B37" authorId="0" shapeId="0" xr:uid="{5FB5247D-EC7E-4C8B-91B2-ABA5DC171C3F}">
      <text>
        <r>
          <rPr>
            <b/>
            <sz val="9"/>
            <color indexed="81"/>
            <rFont val="Tahoma"/>
            <family val="2"/>
          </rPr>
          <t>Schreier, Jeff:</t>
        </r>
        <r>
          <rPr>
            <sz val="9"/>
            <color indexed="81"/>
            <rFont val="Tahoma"/>
            <family val="2"/>
          </rPr>
          <t xml:space="preserve">
Stays constant</t>
        </r>
      </text>
    </comment>
  </commentList>
</comments>
</file>

<file path=xl/sharedStrings.xml><?xml version="1.0" encoding="utf-8"?>
<sst xmlns="http://schemas.openxmlformats.org/spreadsheetml/2006/main" count="843" uniqueCount="666">
  <si>
    <t xml:space="preserve">
</t>
  </si>
  <si>
    <t xml:space="preserve">  Principal and Interest on Bonds</t>
  </si>
  <si>
    <t xml:space="preserve">  Total Personal and Real Property Tax Required</t>
  </si>
  <si>
    <t xml:space="preserve">  Principal</t>
  </si>
  <si>
    <t xml:space="preserve">  Interest</t>
  </si>
  <si>
    <t xml:space="preserve">  Total Bonded Indebtedness</t>
  </si>
  <si>
    <t>County Clerk's Use ONLY</t>
  </si>
  <si>
    <t>Line
No.</t>
  </si>
  <si>
    <t>TOTAL ALL FUNDS</t>
  </si>
  <si>
    <t>Net Cash Balance</t>
  </si>
  <si>
    <t>Investments</t>
  </si>
  <si>
    <t>County Treasurer's Balance</t>
  </si>
  <si>
    <t>Personal and Real Property Taxes</t>
  </si>
  <si>
    <t>Federal Receipts</t>
  </si>
  <si>
    <t>State Receipts:  Other</t>
  </si>
  <si>
    <t>Local Receipts:  Other</t>
  </si>
  <si>
    <t>Transfers In Of Surplus Fees</t>
  </si>
  <si>
    <t>Disbursements &amp; Transfers:</t>
  </si>
  <si>
    <t>Operating Expenses</t>
  </si>
  <si>
    <t>Capital Improvements (Real Property/Improvements)</t>
  </si>
  <si>
    <t>Debt Service:  Bond Principal &amp; Interest Payments</t>
  </si>
  <si>
    <t>Debt Service:  Other</t>
  </si>
  <si>
    <t>Judgments</t>
  </si>
  <si>
    <t>Transfers of Surplus Fees</t>
  </si>
  <si>
    <t>PROPERTY TAX RECAP</t>
  </si>
  <si>
    <t xml:space="preserve">     Tax from Line 6</t>
  </si>
  <si>
    <t xml:space="preserve">     Total Property Tax Requirement</t>
  </si>
  <si>
    <t xml:space="preserve"> </t>
  </si>
  <si>
    <t>CORRESPONDENCE INFORMATION</t>
  </si>
  <si>
    <t>BOARD CHAIRPERSON</t>
  </si>
  <si>
    <t>PREPARER</t>
  </si>
  <si>
    <r>
      <t xml:space="preserve">The following </t>
    </r>
    <r>
      <rPr>
        <b/>
        <sz val="9"/>
        <rFont val="Arial"/>
        <family val="2"/>
      </rPr>
      <t>PERSONAL AND REAL PROPERTY TAX</t>
    </r>
    <r>
      <rPr>
        <sz val="9"/>
        <rFont val="Arial"/>
        <family val="2"/>
      </rPr>
      <t xml:space="preserve"> is requested for the ensuing year:</t>
    </r>
  </si>
  <si>
    <r>
      <t xml:space="preserve">Subtotal of Beginning Balances </t>
    </r>
    <r>
      <rPr>
        <b/>
        <sz val="8"/>
        <rFont val="Arial"/>
        <family val="2"/>
      </rPr>
      <t>(Lines 2 to 4)</t>
    </r>
  </si>
  <si>
    <t>Calculation of Restricted Funds</t>
  </si>
  <si>
    <t>Total Personal and Real Property Tax Requirements</t>
  </si>
  <si>
    <t>In-Lieu of Tax Payments</t>
  </si>
  <si>
    <t>Motor Vehicle Pro-Rate</t>
  </si>
  <si>
    <t>TOTAL RESTRICTED FUNDS (A)</t>
  </si>
  <si>
    <t>Bonded Indebtedness</t>
  </si>
  <si>
    <t>Interlocal Agreements/Joint Public Agency Agreements</t>
  </si>
  <si>
    <t>Refund of Property Taxes to Taxpayers</t>
  </si>
  <si>
    <t>Repairs to Infrastructure Damaged by a Natural Disaster</t>
  </si>
  <si>
    <t>TOTAL LID EXCEPTIONS (B)</t>
  </si>
  <si>
    <t>%</t>
  </si>
  <si>
    <t>(2)</t>
  </si>
  <si>
    <t>(3)</t>
  </si>
  <si>
    <t>(4)</t>
  </si>
  <si>
    <t>(5)</t>
  </si>
  <si>
    <t>(6)</t>
  </si>
  <si>
    <t>(7)</t>
  </si>
  <si>
    <t>(8)</t>
  </si>
  <si>
    <t>(9)</t>
  </si>
  <si>
    <t>(10)</t>
  </si>
  <si>
    <t>(11)</t>
  </si>
  <si>
    <t>(12)</t>
  </si>
  <si>
    <t>- - - - - - - - - - - - - - - - - - - - - - - - - - - - - - - - - - - - - Cut Off Here Before Sending To Printer - - - - - - - - - - - - - - - - - - - - - - - - - - - - - - - - - - - - -</t>
  </si>
  <si>
    <t>IN</t>
  </si>
  <si>
    <t>Personal and Real Property Tax Required for Bonds</t>
  </si>
  <si>
    <t xml:space="preserve">Unused Budget Authority Created For Next Year   </t>
  </si>
  <si>
    <t>General Fund</t>
  </si>
  <si>
    <t>Day of month</t>
  </si>
  <si>
    <t>Year</t>
  </si>
  <si>
    <t>Time</t>
  </si>
  <si>
    <t>A.M. or P.M.</t>
  </si>
  <si>
    <t>Location</t>
  </si>
  <si>
    <t>County Treasurer's Commission Percentage:</t>
  </si>
  <si>
    <t>The Cell Is Locked:</t>
  </si>
  <si>
    <t>You Note Any Errors Or Have Any Problems:</t>
  </si>
  <si>
    <t>Total All Funds - Page 2</t>
  </si>
  <si>
    <t>To Assist the County For Levy Setting Purposes</t>
  </si>
  <si>
    <t>Property Tax Request by Fund:</t>
  </si>
  <si>
    <t>Property Tax
Request</t>
  </si>
  <si>
    <t>__________________ Fund</t>
  </si>
  <si>
    <t>Total Tax Request</t>
  </si>
  <si>
    <t>**</t>
  </si>
  <si>
    <r>
      <t>**</t>
    </r>
    <r>
      <rPr>
        <sz val="10"/>
        <rFont val="Arial"/>
        <family val="2"/>
      </rPr>
      <t xml:space="preserve">  This Amount should agree to the Total Personal and Real Property Tax Required on the Cover Page (Page 1).</t>
    </r>
  </si>
  <si>
    <t>Breakdown of Property Tax:</t>
  </si>
  <si>
    <t>Total Personal and Real Property Tax Request</t>
  </si>
  <si>
    <t>(1)</t>
  </si>
  <si>
    <t>NOTICE OF BUDGET HEARING AND BUDGET SUMMARY</t>
  </si>
  <si>
    <t>NOTICE OF SPECIAL HEARING TO SET FINAL TAX REQUEST</t>
  </si>
  <si>
    <t>Beginning Balances, Receipts, &amp; Transfers:</t>
  </si>
  <si>
    <r>
      <t>Debt Service: Payments to Retire Interest-Free Loans</t>
    </r>
    <r>
      <rPr>
        <sz val="9"/>
        <rFont val="Arial"/>
        <family val="2"/>
      </rPr>
      <t xml:space="preserve"> </t>
    </r>
    <r>
      <rPr>
        <b/>
        <sz val="9"/>
        <rFont val="Arial"/>
        <family val="2"/>
      </rPr>
      <t>(Public Airports)</t>
    </r>
  </si>
  <si>
    <r>
      <t xml:space="preserve">Debt Service: Payments to Bank Loans &amp; Other Instruments </t>
    </r>
    <r>
      <rPr>
        <b/>
        <sz val="9"/>
        <rFont val="Arial"/>
        <family val="2"/>
      </rPr>
      <t>(Fire Districts)</t>
    </r>
  </si>
  <si>
    <r>
      <t>LESS:</t>
    </r>
    <r>
      <rPr>
        <sz val="10"/>
        <rFont val="Arial"/>
        <family val="2"/>
      </rPr>
      <t xml:space="preserve">  Amount Expected to be Spent in Future Budget Years</t>
    </r>
  </si>
  <si>
    <t>Allowable Capital Improvements</t>
  </si>
  <si>
    <t>JULY 1</t>
  </si>
  <si>
    <t>JUNE 30</t>
  </si>
  <si>
    <t>State Receipts:  Motor Vehicle Pro-Rate</t>
  </si>
  <si>
    <t>Local Receipts:  In Lieu of Tax</t>
  </si>
  <si>
    <t>Name of Community College:</t>
  </si>
  <si>
    <r>
      <t>COMMUNITY COLLEGE</t>
    </r>
    <r>
      <rPr>
        <b/>
        <sz val="14"/>
        <rFont val="Arial"/>
        <family val="2"/>
      </rPr>
      <t xml:space="preserve"> BUDGET FORM</t>
    </r>
  </si>
  <si>
    <t>The Cover Page identifies the Property Tax Request between Principal &amp; Interest on Bonds and All Other Purposes.  If your Community College needs more of a breakdown for levy setting purposes, complete the section below.</t>
  </si>
  <si>
    <t>(A)</t>
  </si>
  <si>
    <t>(B)</t>
  </si>
  <si>
    <t>(C)</t>
  </si>
  <si>
    <t>Please attach a copy of the Board minutes approving the increase.</t>
  </si>
  <si>
    <t>Please Attach Ballot Sample and Election Results</t>
  </si>
  <si>
    <t>__________ Fund</t>
  </si>
  <si>
    <t>TOTAL FOR
ALL FUNDS</t>
  </si>
  <si>
    <t>State Receipts: Other</t>
  </si>
  <si>
    <t>Local Receipts: Other</t>
  </si>
  <si>
    <t>Transfers In Other Than Surplus Fees</t>
  </si>
  <si>
    <t>Debt Service: Bond Principal &amp; Interest Payments</t>
  </si>
  <si>
    <t>Debt Service: Other</t>
  </si>
  <si>
    <t>State Receipts: Motor Vehicle Pro-Rate</t>
  </si>
  <si>
    <t>Local Receipts: In Lieu of Tax</t>
  </si>
  <si>
    <r>
      <t xml:space="preserve">Debt Service: Pymts to Retire Interest-Free Loans </t>
    </r>
    <r>
      <rPr>
        <b/>
        <sz val="7"/>
        <rFont val="Arial"/>
        <family val="2"/>
      </rPr>
      <t>(Public Airports)</t>
    </r>
  </si>
  <si>
    <r>
      <t xml:space="preserve">Debt Service: Pymts to Retire Bank Loans &amp; Other Instruments </t>
    </r>
    <r>
      <rPr>
        <b/>
        <sz val="7"/>
        <rFont val="Arial"/>
        <family val="2"/>
      </rPr>
      <t>(Fire Dist.)</t>
    </r>
  </si>
  <si>
    <t>State Receipts: State Aid (Sections 85-1536 to 85-1537)</t>
  </si>
  <si>
    <t>Other Capital Outlay (Equipment, Vehicles, Etc.)</t>
  </si>
  <si>
    <t>(D)</t>
  </si>
  <si>
    <t>Public Facilities Construction Projects (Statutes 72-2301 to 72-2308)</t>
  </si>
  <si>
    <r>
      <t xml:space="preserve">Subtotal of Beginning Balances </t>
    </r>
    <r>
      <rPr>
        <b/>
        <sz val="8"/>
        <rFont val="Arial"/>
        <family val="2"/>
      </rPr>
      <t>(Lines 2 thru 4)</t>
    </r>
  </si>
  <si>
    <t>Transfers Out of Surplus Fees</t>
  </si>
  <si>
    <t>Prior Year Budgeted Capital Improvements that were excluded from Restricted Funds.</t>
  </si>
  <si>
    <t xml:space="preserve">Capital Improvements  (Real Property and Improvements
      on Real Property) </t>
  </si>
  <si>
    <t>(13)</t>
  </si>
  <si>
    <t>(14)</t>
  </si>
  <si>
    <t>(15)</t>
  </si>
  <si>
    <t>(16)</t>
  </si>
  <si>
    <t>(17)</t>
  </si>
  <si>
    <t>(18)</t>
  </si>
  <si>
    <t>(19)</t>
  </si>
  <si>
    <t>(20)</t>
  </si>
  <si>
    <t>Total Unused Restricted Funds Authority = Line (8) - Line (9)</t>
  </si>
  <si>
    <t>Allowable Dollar Amount of Increase to Restricted Funds = Line (1) x Line (6)</t>
  </si>
  <si>
    <t>/</t>
  </si>
  <si>
    <t>=</t>
  </si>
  <si>
    <t># of Board Members voting
"Yes" for Increase</t>
  </si>
  <si>
    <t>Must be at least
.75 (75%) of the
Governing Body</t>
  </si>
  <si>
    <t>Transfers Out Other Than Surplus Fees</t>
  </si>
  <si>
    <t>Personal and Real Property Taxes (See Preparation Guidelines)</t>
  </si>
  <si>
    <r>
      <t xml:space="preserve">Personal and Real Property Taxes  </t>
    </r>
    <r>
      <rPr>
        <b/>
        <sz val="9"/>
        <rFont val="Arial"/>
        <family val="2"/>
      </rPr>
      <t>(Columns 1 and 2 - See Preparation Guidelines)</t>
    </r>
  </si>
  <si>
    <r>
      <t>LESS:</t>
    </r>
    <r>
      <rPr>
        <sz val="10"/>
        <rFont val="Arial"/>
        <family val="2"/>
      </rPr>
      <t xml:space="preserve">  Amount of prior year capital improvements that were
excluded from previous lid calculations but were not spent and
now budgeted this fiscal year  </t>
    </r>
    <r>
      <rPr>
        <i/>
        <sz val="10"/>
        <rFont val="Arial"/>
        <family val="2"/>
      </rPr>
      <t xml:space="preserve">(cannot exclude same capital
improvements from more than one lid calculation.)
</t>
    </r>
    <r>
      <rPr>
        <sz val="10"/>
        <rFont val="Arial"/>
        <family val="2"/>
      </rPr>
      <t>Agrees to Line (8).</t>
    </r>
  </si>
  <si>
    <t>Dates-Bonds</t>
  </si>
  <si>
    <t>GeneralBudget                                                                                GeneralBudget                                                                                GeneralBudget                                                                                GeneralBudget                                                                                GeneralBudget                                                                                GeneralBudget                                                                                GeneralBudget                                                                                GeneralBudget                                                                                GeneralBudget                                                                                GeneralBudget                                                                                GeneralBudget                                                                                GeneralBudget</t>
  </si>
  <si>
    <t>2009-2010 PT-Schedule-LC-3                                                                 2009-2010 PT-Schedule-LC-3                                                                 2009-2010 PT-Schedule-LC-3                                                                 2009-2010 PT-Schedule-LC-3                                                                 2009-2010 PT-Schedule-LC-3                                                                 2009-2010 PT-Schedule-LC-3                                                                 2009-2010 PT-Schedule-LC-3                                                                 2009-2010 PT-</t>
  </si>
  <si>
    <t>Levy Limit Form C                                                            Levy Limit Form C                                                            Levy Limit Form C</t>
  </si>
  <si>
    <t>Subdivision ID</t>
  </si>
  <si>
    <t>Entity</t>
  </si>
  <si>
    <t>Received</t>
  </si>
  <si>
    <t>OutstandingDebt:Principal</t>
  </si>
  <si>
    <t>OutstandingDebt:Interest</t>
  </si>
  <si>
    <t>OutstandingDebt:Total</t>
  </si>
  <si>
    <t>NetCashBalance:2007-2008</t>
  </si>
  <si>
    <t>Investments:2007-2008</t>
  </si>
  <si>
    <t>CountyTreasurersBalance:2007-2008</t>
  </si>
  <si>
    <t>SubtotalBeginningBalance:2007-2008</t>
  </si>
  <si>
    <t>PersonalRealPropertyTax:2007-2008</t>
  </si>
  <si>
    <t>FederalReceipts:2007-2008</t>
  </si>
  <si>
    <t>StateReceipts:MotorVehicleProRate:2007-2008</t>
  </si>
  <si>
    <t>StateReceipts:StateAid:2007-2008</t>
  </si>
  <si>
    <t>StateReceipts:Other:2007-2008</t>
  </si>
  <si>
    <t>LocalReceipts:InLieuOfTax:2007-2008</t>
  </si>
  <si>
    <t>LocalReceipts:Other:2007-2008</t>
  </si>
  <si>
    <t>TransfersInOfSurplusFees:2007-2008</t>
  </si>
  <si>
    <t>TransfersInOtherThanSurplus:2007-2008</t>
  </si>
  <si>
    <t>TotalResourcesAvailable:2007-2008</t>
  </si>
  <si>
    <t>OperatingExpenses:2007-2008</t>
  </si>
  <si>
    <t>CapitalImprovements:2007-2008</t>
  </si>
  <si>
    <t>OtherCapitalOutlay:2007-2008</t>
  </si>
  <si>
    <t>DebtService:BondPrincipalInterestPayments:2007-2008</t>
  </si>
  <si>
    <t>DebtService:PaymentsToRetireInterestFreeLoans:AA:2007-2008</t>
  </si>
  <si>
    <t>DebtService:PaymentsToRetireInterestFreeLoans:FD:2007-2008</t>
  </si>
  <si>
    <t>DebtService:Other:2007-2008</t>
  </si>
  <si>
    <t>Judgments:2007-2008</t>
  </si>
  <si>
    <t>TransfersOfSurplusFees:2007-2008</t>
  </si>
  <si>
    <t>TransfersOtherThanSurplusFees:2007-2008</t>
  </si>
  <si>
    <t>TotalDisbursementsTransfers:2007-2008</t>
  </si>
  <si>
    <t>BalanceForwardCashReserve:2007-2008</t>
  </si>
  <si>
    <t>NetCashBalance:2008-2009</t>
  </si>
  <si>
    <t>Investments:2008-2009</t>
  </si>
  <si>
    <t>CountyTreasurersBalance:2008-2009</t>
  </si>
  <si>
    <t>SubtotalBeginningBalance:2008-2009</t>
  </si>
  <si>
    <t>PersonalRealPropertyTax:2008-2009</t>
  </si>
  <si>
    <t>FederalReceipts:2008-2009</t>
  </si>
  <si>
    <t>StateReceipts:MotorVehicleProRate:2008-2009</t>
  </si>
  <si>
    <t>StateReceipts:StateAid:2008-2009</t>
  </si>
  <si>
    <t>StateReceipts:Other:2008-2009</t>
  </si>
  <si>
    <t>LocalReceipts:InLieuOfTax:2008-2009</t>
  </si>
  <si>
    <t>LocalReceipts:Other:2008-2009</t>
  </si>
  <si>
    <t>TransfersInOfSurplusFees:2008-2009</t>
  </si>
  <si>
    <t>TransfersInOtherThanSurplus:2008-2009</t>
  </si>
  <si>
    <t>TotalResourcesAvailable:2008-2009</t>
  </si>
  <si>
    <t>OperatingExpenses:2008-2009</t>
  </si>
  <si>
    <t>CapitalImprovements:2008-2009</t>
  </si>
  <si>
    <t>OtherCapitalOutlay:2008-2009</t>
  </si>
  <si>
    <t>DebtService:BondPrincipalInterestPayments:2008-2009</t>
  </si>
  <si>
    <t>DebtService:PaymentsToRetireInterestFreeLoans:AA:2008-2009</t>
  </si>
  <si>
    <t>DebtService:PaymentsToRetireInterestFreeLoans:FD:2008-2009</t>
  </si>
  <si>
    <t>DebtService:Other:2008-2009</t>
  </si>
  <si>
    <t>Judgments:2008-2009</t>
  </si>
  <si>
    <t>TransfersOfSurplusFees:2008-2009</t>
  </si>
  <si>
    <t>TransfersOtherThanSurplusFees:2008-2009</t>
  </si>
  <si>
    <t>TotalDisbursementsTransfers:2008-2009</t>
  </si>
  <si>
    <t>BalanceForwardCashReserve:2008-2009</t>
  </si>
  <si>
    <t>NetCashBalance:2009-2010</t>
  </si>
  <si>
    <t>Investments:2009-2010</t>
  </si>
  <si>
    <t>CountyTreasurersBalance:2009-2010</t>
  </si>
  <si>
    <t>SubtotalBeginningBalance:2009-2010</t>
  </si>
  <si>
    <t>PersonalRealPropertyTax:2009-2010</t>
  </si>
  <si>
    <t>FederalReceipts:2009-2010</t>
  </si>
  <si>
    <t>StateReceipts:MotorVehicleProRate:2009-2010</t>
  </si>
  <si>
    <t>StateReceipts:StateAid:2009-2010</t>
  </si>
  <si>
    <t>StateReceipts:Other:2009-2010</t>
  </si>
  <si>
    <t>LocalReceipts:InLieuOfTax:2009-2010</t>
  </si>
  <si>
    <t>LocalReceipts:Other:2009-2010</t>
  </si>
  <si>
    <t>TransfersInOfSurplusFees:2009-2010</t>
  </si>
  <si>
    <t>TransfersInOtherThanSurplus:2009-2010</t>
  </si>
  <si>
    <t>TotalResourcesAvailable:2009-2010</t>
  </si>
  <si>
    <t>OperatingExpenses:2009-2010</t>
  </si>
  <si>
    <t>CapitalImprovements:2009-2010</t>
  </si>
  <si>
    <t>OtherCapitalOutlay:2009-2010</t>
  </si>
  <si>
    <t>DebtService:BondPrincipalInterestPayments:2009-2010</t>
  </si>
  <si>
    <t>DebtService:PaymentsToRetireInterestFreeLoans:AA:2009-2010</t>
  </si>
  <si>
    <t>DebtService:PaymentsToRetireInterestFreeLoans:FD:2009-2010</t>
  </si>
  <si>
    <t>DebtService:Other:2009-2010</t>
  </si>
  <si>
    <t>Judgments:2009-2010</t>
  </si>
  <si>
    <t>TransfersOfSurplusFees:2009-2010</t>
  </si>
  <si>
    <t>TransfersOtherThanSurplusFees:2009-2010</t>
  </si>
  <si>
    <t>TotalDisbursementsTransfers:2009-2010</t>
  </si>
  <si>
    <t>BalanceForwardCashReserve:2009-2010</t>
  </si>
  <si>
    <t>PT:PrincipalInterestBonds</t>
  </si>
  <si>
    <t>PT:AllOtherPurposes</t>
  </si>
  <si>
    <t>PT:TotalRequest</t>
  </si>
  <si>
    <t>2008Valuation</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</si>
  <si>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</si>
  <si>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</si>
  <si>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</si>
  <si>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</si>
  <si>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</si>
  <si>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</si>
  <si>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</si>
  <si>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</si>
  <si>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</si>
  <si>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</si>
  <si>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</si>
  <si>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</si>
  <si>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</si>
  <si>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</si>
  <si>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</si>
  <si>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</si>
  <si>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</si>
  <si>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</si>
  <si>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</si>
  <si>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</si>
  <si>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</si>
  <si>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</si>
  <si>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</si>
  <si>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</si>
  <si>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</si>
  <si>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</si>
  <si>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</si>
  <si>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</si>
  <si>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</si>
  <si>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</si>
  <si>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</si>
  <si>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</si>
  <si>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</si>
  <si>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</si>
  <si>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</si>
  <si>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</si>
  <si>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</si>
  <si>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</si>
  <si>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</si>
  <si>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</si>
  <si>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</si>
  <si>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</si>
  <si>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</si>
  <si>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</si>
  <si>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</si>
  <si>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</si>
  <si>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</si>
  <si>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</si>
  <si>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</si>
  <si>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</si>
  <si>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</si>
  <si>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</si>
  <si>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</si>
  <si>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LevyC:PTTaxRequest:Line1</t>
  </si>
  <si>
    <t>LevyC:PTRequest:Judgments:LineA</t>
  </si>
  <si>
    <t>LevyC:PTRequest:Lease-Purchase:LineB</t>
  </si>
  <si>
    <t>LevyC:PTRequest:BondedIndebtedness:LineC</t>
  </si>
  <si>
    <t>LevyC:PTRequest:GroundwaterMgmt:LineD</t>
  </si>
  <si>
    <t>LevyC:PTRequest:GroundwaterMgmt:LineE</t>
  </si>
  <si>
    <t>LevyC:PTRequest:InterstateCompact:LineF</t>
  </si>
  <si>
    <t>LevyC:PTRequest:PublicFacilities:LineD</t>
  </si>
  <si>
    <t>LevyC:TotalExclusions:Line2</t>
  </si>
  <si>
    <t>LevyC:PTRequestSubjectLevy:Line3</t>
  </si>
  <si>
    <t>LevyC:Valuation:Line4</t>
  </si>
  <si>
    <t>LevyC:CalculatedLevy:Line5</t>
  </si>
  <si>
    <t>LevyC:CalculatedGroundwaterMgmtLevy:Line6</t>
  </si>
  <si>
    <t>LevyC:CalculatedGroundwaterMgmtLevy:Line7</t>
  </si>
  <si>
    <t>LevyC:InterstateCompactLevy:Line8</t>
  </si>
  <si>
    <t>LevyC:TotalCalculatedLevy:Line9</t>
  </si>
  <si>
    <t>TOTAL ALLOWABLE PERCENT INCREASE = Line (2) + Line (3) + Line (4) + Line (5)</t>
  </si>
  <si>
    <t>Total Restricted Funds Authority = Line (1) + Line (7)</t>
  </si>
  <si>
    <t>Board Chairperson</t>
  </si>
  <si>
    <t>Preparer</t>
  </si>
  <si>
    <t>________</t>
  </si>
  <si>
    <t>________________</t>
  </si>
  <si>
    <t>_______________ _______________</t>
  </si>
  <si>
    <r>
      <t xml:space="preserve">Total Resources Available </t>
    </r>
    <r>
      <rPr>
        <b/>
        <sz val="8"/>
        <rFont val="Arial"/>
        <family val="2"/>
      </rPr>
      <t>(Lines 5 thru 16)</t>
    </r>
  </si>
  <si>
    <r>
      <t xml:space="preserve">Total Disbursements &amp; Transfers </t>
    </r>
    <r>
      <rPr>
        <b/>
        <sz val="8"/>
        <rFont val="Arial"/>
        <family val="2"/>
      </rPr>
      <t>(Lines 19 to 28)</t>
    </r>
  </si>
  <si>
    <r>
      <t xml:space="preserve">Balance Forward </t>
    </r>
    <r>
      <rPr>
        <b/>
        <sz val="8"/>
        <rFont val="Arial"/>
        <family val="2"/>
      </rPr>
      <t>(Line 17 - Line 29)</t>
    </r>
  </si>
  <si>
    <r>
      <t xml:space="preserve">Total Disbursements &amp; Transfers </t>
    </r>
    <r>
      <rPr>
        <b/>
        <sz val="8"/>
        <rFont val="Arial"/>
        <family val="2"/>
      </rPr>
      <t>(Lines 19 thru 28)</t>
    </r>
  </si>
  <si>
    <r>
      <t xml:space="preserve">Cash Reserve </t>
    </r>
    <r>
      <rPr>
        <b/>
        <sz val="8"/>
        <rFont val="Arial"/>
        <family val="2"/>
      </rPr>
      <t>(Line 17 - Line 29)</t>
    </r>
  </si>
  <si>
    <r>
      <t xml:space="preserve">Balance Forward/Cash Reserve </t>
    </r>
    <r>
      <rPr>
        <b/>
        <sz val="8"/>
        <rFont val="Arial"/>
        <family val="2"/>
      </rPr>
      <t>(Line 17 - Line 29)</t>
    </r>
  </si>
  <si>
    <t>State Receipts:  Property Tax Credit</t>
  </si>
  <si>
    <t>Local Receipts:  Nameplate Capacity Tax</t>
  </si>
  <si>
    <t>Transfers Out Other Than Surplus Fees (Should agree to Transfers In on Line 16)</t>
  </si>
  <si>
    <t>Transfer In Other Than Surplus Fees (Should agree to Transfers Out on Line 28)</t>
  </si>
  <si>
    <t>Checklist of Items to Be Completed and Submitted</t>
  </si>
  <si>
    <t>Page 1 (Cover Page):</t>
  </si>
  <si>
    <t>Total Personal and Real Property Tax Required agrees to the amount on the bottom of Page 2, Total Property Tax Requirement.</t>
  </si>
  <si>
    <r>
      <t xml:space="preserve">Outstanding Bonded Indebtedness Section was completed.  </t>
    </r>
    <r>
      <rPr>
        <b/>
        <i/>
        <sz val="11"/>
        <rFont val="Times New Roman"/>
        <family val="1"/>
      </rPr>
      <t>(If Applicable)</t>
    </r>
  </si>
  <si>
    <t>Total Certified Valuation was completed.</t>
  </si>
  <si>
    <t>Page 2 (Budget Form):</t>
  </si>
  <si>
    <r>
      <t xml:space="preserve">Column 1, Line 5 agrees to </t>
    </r>
    <r>
      <rPr>
        <u/>
        <sz val="11"/>
        <rFont val="Times New Roman"/>
        <family val="1"/>
      </rPr>
      <t>last year’s</t>
    </r>
    <r>
      <rPr>
        <sz val="11"/>
        <rFont val="Times New Roman"/>
        <family val="1"/>
      </rPr>
      <t xml:space="preserve"> budget form Column 1, Line 30.  If not, provide explanation.</t>
    </r>
  </si>
  <si>
    <t>Column 1, Line 30 agrees to Column 2, Line 5.</t>
  </si>
  <si>
    <t>Column 2, Line 30 agrees to Column 3, Line 5.</t>
  </si>
  <si>
    <t>Column 3, Line 30 is equal or greater than zero.  Cannot budget to have a negative fund balance.</t>
  </si>
  <si>
    <t>Transfers IN (Line 16) agree to Transfers OUT (Line 28).</t>
  </si>
  <si>
    <r>
      <t>Page 3 (Correspondence Page</t>
    </r>
    <r>
      <rPr>
        <b/>
        <sz val="11"/>
        <rFont val="Arial"/>
        <family val="2"/>
      </rPr>
      <t>):</t>
    </r>
  </si>
  <si>
    <t>Correspondence Information is completed, indicating Contact For Correspondence.</t>
  </si>
  <si>
    <t>Other Restricted Funds agree to amounts in Column 3, Page 2.</t>
  </si>
  <si>
    <t>Line (10) is greater than or equal to zero.</t>
  </si>
  <si>
    <t>Attachments:</t>
  </si>
  <si>
    <t>Certification of Valuation(s).  (From County Assessor)</t>
  </si>
  <si>
    <t>Board minutes approving Budget.</t>
  </si>
  <si>
    <t>Publisher’s Affidavit of Publication for the Notice of Budget Hearing.</t>
  </si>
  <si>
    <r>
      <t xml:space="preserve">Board minutes showing at least 75% Board approval for additional 1% increase in the Restricted Funds Subject to Limitation.  </t>
    </r>
    <r>
      <rPr>
        <b/>
        <i/>
        <sz val="11"/>
        <rFont val="Times New Roman"/>
        <family val="1"/>
      </rPr>
      <t>(If Applicable)</t>
    </r>
  </si>
  <si>
    <r>
      <t xml:space="preserve">Special election Sample Ballot and Election Results or townhall meeting Record of Action.  </t>
    </r>
    <r>
      <rPr>
        <b/>
        <i/>
        <sz val="11"/>
        <rFont val="Times New Roman"/>
        <family val="1"/>
      </rPr>
      <t>(If Applicable)</t>
    </r>
  </si>
  <si>
    <r>
      <t xml:space="preserve">Resolution authorizing bonds for Public Facilities Construction Projects.  </t>
    </r>
    <r>
      <rPr>
        <b/>
        <i/>
        <sz val="11"/>
        <rFont val="Times New Roman"/>
        <family val="1"/>
      </rPr>
      <t>(If Applicable)</t>
    </r>
  </si>
  <si>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</si>
  <si>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</si>
  <si>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Report of Joint Public Agency &amp; Interlocal Agreements</t>
  </si>
  <si>
    <t>YES</t>
  </si>
  <si>
    <t>NO</t>
  </si>
  <si>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</si>
  <si>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</si>
  <si>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 xml:space="preserve">  Property Taxes for Non-Bond Purposes</t>
  </si>
  <si>
    <t>Report of Trade Names, Corporate Names &amp; Business Names</t>
  </si>
  <si>
    <t>State Aid (Community College Aid Act)</t>
  </si>
  <si>
    <t>Personal and Real Property Tax Required for Non-Bond Purposes</t>
  </si>
  <si>
    <t>Report of Trade Names, Corporate Names, and Business Names is indicated by checking the box.</t>
  </si>
  <si>
    <r>
      <t xml:space="preserve">Page 2-A (Assist for Levy Setting Purposes, </t>
    </r>
    <r>
      <rPr>
        <b/>
        <i/>
        <sz val="11"/>
        <rFont val="Arial"/>
        <family val="2"/>
      </rPr>
      <t>If Applicable</t>
    </r>
    <r>
      <rPr>
        <b/>
        <sz val="11"/>
        <rFont val="Arial"/>
        <family val="2"/>
      </rPr>
      <t>):</t>
    </r>
  </si>
  <si>
    <t>Total Tax Request must agree to Total Personal and Real Property Tax Required on the Cover Page (Page 1)</t>
  </si>
  <si>
    <r>
      <t>Capital Improvement Lid Exceptions Line (6) agrees to</t>
    </r>
    <r>
      <rPr>
        <u/>
        <sz val="11"/>
        <rFont val="Times New Roman"/>
        <family val="1"/>
      </rPr>
      <t xml:space="preserve"> last year’s</t>
    </r>
    <r>
      <rPr>
        <sz val="11"/>
        <rFont val="Times New Roman"/>
        <family val="1"/>
      </rPr>
      <t xml:space="preserve"> budget Page 4, Line (11).</t>
    </r>
  </si>
  <si>
    <t>Line (8) agrees to Line (12).</t>
  </si>
  <si>
    <t>Line (7) cannot be greater than Page 2, Column 2, Line (20).</t>
  </si>
  <si>
    <t>Line (11) cannot be greater than Page 2, Column 3, Line (20).</t>
  </si>
  <si>
    <t>Line (11) must be greater than or equal to Line (12).</t>
  </si>
  <si>
    <t>Bond Fund</t>
  </si>
  <si>
    <t>Cash Reserve Percentage</t>
  </si>
  <si>
    <t>This worksheet does not need to be submitted to the State, it is for your use only</t>
  </si>
  <si>
    <t>Step by Step Information</t>
  </si>
  <si>
    <t>Basic Data Input</t>
  </si>
  <si>
    <t>Fill in each box, this will allow information to flow throughout the documents</t>
  </si>
  <si>
    <r>
      <rPr>
        <b/>
        <sz val="10"/>
        <rFont val="Arial"/>
        <family val="2"/>
      </rPr>
      <t>NOTE</t>
    </r>
    <r>
      <rPr>
        <sz val="10"/>
        <rFont val="Arial"/>
        <family val="2"/>
      </rPr>
      <t xml:space="preserve">:  This page is currently completed with formulas linked to the worksheet pages.  You are </t>
    </r>
    <r>
      <rPr>
        <b/>
        <sz val="10"/>
        <rFont val="Arial"/>
        <family val="2"/>
      </rPr>
      <t>not required</t>
    </r>
    <r>
      <rPr>
        <sz val="10"/>
        <rFont val="Arial"/>
        <family val="2"/>
      </rPr>
      <t xml:space="preserve"> to use the worksheet pages, they are provided only to assist you if you have multiple funds.  If you </t>
    </r>
    <r>
      <rPr>
        <b/>
        <sz val="10"/>
        <rFont val="Arial"/>
        <family val="2"/>
      </rPr>
      <t>do not</t>
    </r>
    <r>
      <rPr>
        <sz val="10"/>
        <rFont val="Arial"/>
        <family val="2"/>
      </rPr>
      <t xml:space="preserve"> wish to utilize the worksheet pages you can simply type in your numbers on Page 2.</t>
    </r>
  </si>
  <si>
    <t>Complete column 3 with budget numbers for upcoming fiscal year.</t>
  </si>
  <si>
    <t>Fill in allowable increases.  All subdivisions are allowed a 2.5% increase.</t>
  </si>
  <si>
    <t>Review Line 10, if negative, consider if all allowable increases were added or consider lid exemptions on Lid Supporting Schedule -Page 4</t>
  </si>
  <si>
    <t>Lid Support Page 4</t>
  </si>
  <si>
    <t>Cover - Page 1</t>
  </si>
  <si>
    <t>If the Subdivision was a member of an interlocal agreement, place an "X" in the appropriate box.</t>
  </si>
  <si>
    <t>If the Subdivision operated under a separate trade name or business name, place an "X" in the appropriate box.</t>
  </si>
  <si>
    <t>Page 2-A</t>
  </si>
  <si>
    <t>If you want the general levy separated into a levy for a special purpose, include a breakdown of the separate levy requested.  Be sure to contact the County Clerk, some counties have limited space requirements and only allow subdivisions to have a maximum of two levies (General and Bond).</t>
  </si>
  <si>
    <t>Page 3</t>
  </si>
  <si>
    <t>Complete all correspondence information</t>
  </si>
  <si>
    <t>Checklist</t>
  </si>
  <si>
    <t>Review items listed on the Checklist sheet to eliminate errors</t>
  </si>
  <si>
    <t>Publish and Hold Hearings</t>
  </si>
  <si>
    <t>Hold Hearings and Board needs to adopt budget and tax request or make changes to budget and then adopt budget.</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</si>
  <si>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</si>
  <si>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</si>
  <si>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</si>
  <si>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File budget and attachments with County Clerk.</t>
  </si>
  <si>
    <t xml:space="preserve">   Certification of Valuation(s).  (From County Assessor)</t>
  </si>
  <si>
    <t xml:space="preserve">   Board minutes approving Budget.</t>
  </si>
  <si>
    <t xml:space="preserve">   Publisher’s Affidavit of Publication for the Notice of Budget Hearing.</t>
  </si>
  <si>
    <r>
      <t xml:space="preserve">   Board minutes showing at least 75% Board approval for additional 1% increase in the Restricted Funds Subject to Limitation.  </t>
    </r>
    <r>
      <rPr>
        <b/>
        <i/>
        <sz val="10"/>
        <rFont val="Arial"/>
        <family val="2"/>
      </rPr>
      <t>(If Applicable)</t>
    </r>
  </si>
  <si>
    <t>Overall Information</t>
  </si>
  <si>
    <t>UNDER NO CIRCUMSTANCES WILL PASSWORDS BE GIVEN OUT.  Either the cell is locked because it contains a formula or verbiage that needs to remain consistent on every budget.</t>
  </si>
  <si>
    <t xml:space="preserve">  </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</si>
  <si>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</si>
  <si>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</si>
  <si>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Final Tax Request Hearing Held On:     Month</t>
  </si>
  <si>
    <t>First Date of Fiscal Year:</t>
  </si>
  <si>
    <t>Last Date of Fiscal Year:</t>
  </si>
  <si>
    <t>Prior Year Capital Improvement Exemption</t>
  </si>
  <si>
    <t>Amount spent on Capital Improvements during last year</t>
  </si>
  <si>
    <t>Amount still expected to be spent on Capital Improvements.</t>
  </si>
  <si>
    <t>Prior Year Property Tax Request</t>
  </si>
  <si>
    <t>Prior Year Tax Levy Rate</t>
  </si>
  <si>
    <t>Hearing Held On:                                                     Month</t>
  </si>
  <si>
    <t>Total Certified Valuation will come from the County Assessor's on or before August 20th</t>
  </si>
  <si>
    <t>This represents the amount of commission the County Treasurer will receive for collecting the taxes levied.</t>
  </si>
  <si>
    <t>This number comes from the prior budget Page 1, Left Side</t>
  </si>
  <si>
    <t>This number represents the levy set by the County for the prior year budget</t>
  </si>
  <si>
    <t>Lid Computation Page 5</t>
  </si>
  <si>
    <t>Complete Line 1 based on the prior year budget form.</t>
  </si>
  <si>
    <t>Verify the College is projecting a levy within the levy limit established by statute</t>
  </si>
  <si>
    <t>Do not include "Community College" in name</t>
  </si>
  <si>
    <t>This number represents the amount the subdivision actually spent on capital improvements during the prior fiscal year.</t>
  </si>
  <si>
    <t>This number represents the capital improvement amount the subdivision has taken as a lid exemption in the past, has not yet expended, but still plans to expend on capital improvements</t>
  </si>
  <si>
    <t>Outstanding Bond Principal on First Day of Budget Year</t>
  </si>
  <si>
    <t>Outstanding Bond Interest on First Day of Budget Year</t>
  </si>
  <si>
    <t>Common Questions</t>
  </si>
  <si>
    <t>How many days must the notice be published prior to the meeting?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</si>
  <si>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</si>
  <si>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</si>
  <si>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</si>
  <si>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r>
      <rPr>
        <b/>
        <u/>
        <sz val="10"/>
        <rFont val="Arial"/>
        <family val="2"/>
      </rPr>
      <t>Cash Reserve</t>
    </r>
    <r>
      <rPr>
        <sz val="10"/>
        <rFont val="Arial"/>
        <family val="2"/>
      </rPr>
      <t>:  Statute 13-504 states "The cash reserve shall not exceed fifty percent of the total budget adopted exclusive of capital outlay items."  If cash reserve is higher than 50%, need to consider reducing property taxes or provide information that money is being held in special reserve account.  See Page 2-A</t>
    </r>
  </si>
  <si>
    <t>Cash Reserve Funds</t>
  </si>
  <si>
    <t>Special Reserve Fund Name</t>
  </si>
  <si>
    <t>Amount</t>
  </si>
  <si>
    <t>Statute 13-503 says cash reserve means funds required for the period before revenue would become available for expenditure but shall not include funds held in any special reserve fund.  If the cash reserve on Page 2 exceeds 50%, you can list below funds being held in a special reserve fund.</t>
  </si>
  <si>
    <t>Total Special Reserve Funds</t>
  </si>
  <si>
    <t>Total Cash Reserve</t>
  </si>
  <si>
    <t>Remaining Cash Reserve</t>
  </si>
  <si>
    <t>Remaining Cash Reserve %</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</si>
  <si>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</si>
  <si>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</si>
  <si>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</si>
  <si>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</si>
  <si>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</si>
  <si>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</si>
  <si>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</si>
  <si>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</si>
  <si>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</si>
  <si>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</si>
  <si>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</si>
  <si>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</si>
  <si>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Upon Filing, the Entity Certifies the Information Submitted on this Form to be Correct:</t>
  </si>
  <si>
    <t>APA Contact Information</t>
  </si>
  <si>
    <t>If you want a separate bond levy, you need to put the amount of taxes you are requesting for the bonds in cell B13 "Principal and Interest on Bonds"</t>
  </si>
  <si>
    <t>Cash Reserve = Line 30 divided by (Line 29 minus Lines 20, 21, 27 &amp; 28)</t>
  </si>
  <si>
    <t>Nameplate Capacity Tax</t>
  </si>
  <si>
    <t>Nameplate Capacity Tax:  The first 5 years after a wind energy generation has been commissioned are exempt, after 5th year you must include amount expected</t>
  </si>
  <si>
    <t>(9a)</t>
  </si>
  <si>
    <t>NOTE:  We have removed the signature from the front cover, but you are now required to remit a copy of the board minutes or resolution where the budget was adopted</t>
  </si>
  <si>
    <t>Cash reserve is less than 50% or is explained on page 2-A</t>
  </si>
  <si>
    <t>Information entered here will transfer to the Budget Hearing tab</t>
  </si>
  <si>
    <t>COLLEGE FORM WORKSHEET</t>
  </si>
  <si>
    <t>Submission Information</t>
  </si>
  <si>
    <t>Submit budget to:</t>
  </si>
  <si>
    <r>
      <rPr>
        <b/>
        <sz val="11"/>
        <rFont val="Arial"/>
        <family val="2"/>
      </rPr>
      <t xml:space="preserve">1.  </t>
    </r>
    <r>
      <rPr>
        <sz val="11"/>
        <rFont val="Arial"/>
        <family val="2"/>
      </rPr>
      <t>Auditor of Public Accounts -Electronically on Website or Mail</t>
    </r>
  </si>
  <si>
    <t xml:space="preserve">Complete first and second columns based on actual numbers for prior fiscal years.  The ending balance should represent all the Subdivisions assets, including money held at the County Treasurer. </t>
  </si>
  <si>
    <t>This figure comes from last year's budget Lid Computation Page 5, line 8</t>
  </si>
  <si>
    <t>Allowable growth means the amount of increase in Full Time Students Base Revenue Need that exceeds the Base Limitation</t>
  </si>
  <si>
    <t>Must attach ballot sample and election results to claim voter approved increase</t>
  </si>
  <si>
    <r>
      <t xml:space="preserve">Amount to be included as Restricted Funds </t>
    </r>
    <r>
      <rPr>
        <b/>
        <sz val="8"/>
        <rFont val="Arial"/>
        <family val="2"/>
      </rPr>
      <t>(</t>
    </r>
    <r>
      <rPr>
        <b/>
        <u/>
        <sz val="8"/>
        <rFont val="Arial"/>
        <family val="2"/>
      </rPr>
      <t>Cannot</t>
    </r>
    <r>
      <rPr>
        <b/>
        <sz val="8"/>
        <rFont val="Arial"/>
        <family val="2"/>
      </rPr>
      <t xml:space="preserve"> be a Negative Number)</t>
    </r>
  </si>
  <si>
    <t>Valuation</t>
  </si>
  <si>
    <t>Need to publish information about hearings 4 days prior to date of hearings in a newspaper of general circulation in the subdivision</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</si>
  <si>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</si>
  <si>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Must have budget number for State Receipts Motor Vehicle Pro Rate if you have a number in Row 6</t>
  </si>
  <si>
    <t>Exemptions for bonds cannot exceed the amount of property taxes levied for bonds, unless explanation is attached explaining where restricted funds are coming from</t>
  </si>
  <si>
    <t>REPORT OF JOINT PUBLIC AGENCY AND INTERLOCAL AGREEMENTS</t>
  </si>
  <si>
    <t>SUBDIVISION NAME</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</si>
  <si>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</si>
  <si>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</si>
  <si>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</si>
  <si>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Amount Used as Lid Exemption
(Column 4)</t>
  </si>
  <si>
    <t>Example</t>
  </si>
  <si>
    <t>ABC County, 123 City</t>
  </si>
  <si>
    <t>7/1/16 to indefinite</t>
  </si>
  <si>
    <t>911 Dispatching Services</t>
  </si>
  <si>
    <t>Total Amount used as Lid Exemption</t>
  </si>
  <si>
    <t>REPORT OF TRADE NAMES, CORPORATE NAMES, BUSINESS NAMES</t>
  </si>
  <si>
    <t>List all Trade Names, Corporate Names and Business Names under which the political subdivision conducted business.</t>
  </si>
  <si>
    <t xml:space="preserve">   Interlocal Agreement and Trade Name reports</t>
  </si>
  <si>
    <t>Interlocal Agreement and Trade Name Reports</t>
  </si>
  <si>
    <t>Complete the Interlocal Agreement and Trade Name Reports unless you marked "No" on Page 1.  There is a $20 day fine for filing these reports late.</t>
  </si>
  <si>
    <t>Note:  Line 16 -Interlocal Agreement Amount must agree or be less than amount on Interlocal Form</t>
  </si>
  <si>
    <r>
      <t xml:space="preserve">Total Personal and Real Property Tax Requirements Line (1) agrees to amount on bottom of Page 2, </t>
    </r>
    <r>
      <rPr>
        <u/>
        <sz val="11"/>
        <rFont val="Times New Roman"/>
        <family val="1"/>
      </rPr>
      <t>Total Property Tax Requirement</t>
    </r>
    <r>
      <rPr>
        <sz val="11"/>
        <rFont val="Times New Roman"/>
        <family val="1"/>
      </rPr>
      <t>.</t>
    </r>
  </si>
  <si>
    <r>
      <t xml:space="preserve">Line (1) agrees to </t>
    </r>
    <r>
      <rPr>
        <u/>
        <sz val="11"/>
        <rFont val="Times New Roman"/>
        <family val="1"/>
      </rPr>
      <t>last year</t>
    </r>
    <r>
      <rPr>
        <sz val="11"/>
        <rFont val="Times New Roman"/>
        <family val="1"/>
      </rPr>
      <t>’s budget Page 5, Line (8).</t>
    </r>
  </si>
  <si>
    <r>
      <t xml:space="preserve">Total Personal and Real Property Tax Request Line (1) agrees to amount on bottom of Page 2, </t>
    </r>
    <r>
      <rPr>
        <u/>
        <sz val="11"/>
        <rFont val="Times New Roman"/>
        <family val="1"/>
      </rPr>
      <t>Total Property Tax Requirement</t>
    </r>
    <r>
      <rPr>
        <sz val="11"/>
        <rFont val="Times New Roman"/>
        <family val="1"/>
      </rPr>
      <t>.</t>
    </r>
  </si>
  <si>
    <r>
      <t xml:space="preserve">   Resolution authorizing bonds for Public Facilities Construction Projects.  </t>
    </r>
    <r>
      <rPr>
        <b/>
        <i/>
        <sz val="10"/>
        <rFont val="Arial"/>
        <family val="2"/>
      </rPr>
      <t>(If Applicable)</t>
    </r>
  </si>
  <si>
    <r>
      <t xml:space="preserve">TOTAL RESTRICTED FUNDS
For Lid Computation  (To Line 9 of the Lid Computation Form)
</t>
    </r>
    <r>
      <rPr>
        <i/>
        <sz val="8"/>
        <rFont val="Arial"/>
        <family val="2"/>
      </rPr>
      <t>To Calculate:  Total Restricted Funds (A)-Line 10 MINUS Total Lid Exceptions (B)-Line 20</t>
    </r>
  </si>
  <si>
    <r>
      <t xml:space="preserve">Total Restricted Funds for Lid Computation </t>
    </r>
    <r>
      <rPr>
        <b/>
        <i/>
        <u/>
        <sz val="10"/>
        <rFont val="Century Schoolbook"/>
        <family val="1"/>
      </rPr>
      <t>cannot</t>
    </r>
    <r>
      <rPr>
        <i/>
        <sz val="10"/>
        <rFont val="Century Schoolbook"/>
        <family val="1"/>
      </rPr>
      <t xml:space="preserve"> be less than zero.  See Instruction Manual on completing the Supporting Schedule.</t>
    </r>
  </si>
  <si>
    <t>Amount must agree to Lid Support Page 4, Line 16</t>
  </si>
  <si>
    <t>Total # of Members in Governing Body at Meeting</t>
  </si>
  <si>
    <t xml:space="preserve">The Attorney General issued Opinion Number 17-006 on December 28, 2017 stating "that the additional one percent budget authority allowed under 13-519(2) requires the affirmative vote of 75 percent of the members of the governing body constituting a quorum authorized to conduct business, and not seventy-five percent of the entire membership of the governing body." </t>
  </si>
  <si>
    <t>Instructions</t>
  </si>
  <si>
    <t>This form must include ALL agreements the Subdivision is a party to during the reporting period, regardless if the agreement is to be used for Lid purposes.</t>
  </si>
  <si>
    <t xml:space="preserve"> If you wish to use such agreement as a lid exemption, you must complete Column 4 for that row.  </t>
  </si>
  <si>
    <t>Column 4 should only be used for the current budget, it should not reflect actual amounts spent during reporting period.</t>
  </si>
  <si>
    <t>If you did not have an agreement during the reporting period, but have a new agreement and wish to use such agreement as a lid exemption, list the agreement and disclose the correct dates in Column 2.</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</si>
  <si>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</si>
  <si>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</si>
  <si>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Note:  If budget is filed electroncially through website, you will receive a confirmation.  Confirmations will not be sent if filed by mail or email.</t>
  </si>
  <si>
    <t>INSTRUCTIONS</t>
  </si>
  <si>
    <t>If you are taking a lid exemption for capital improvements, you need to complete this page listing the different improvement projects with the exemption amount being claimed</t>
  </si>
  <si>
    <t>Description of Capital Improvement</t>
  </si>
  <si>
    <t>Amount Budgeted</t>
  </si>
  <si>
    <t>The description can be a brief, for example:   Asphalt Road 123 or purchase Lot 456 in NE Village</t>
  </si>
  <si>
    <t>Note:  Fill in project exemptions on Capital Improvement Tab 
Line 11 -Capital Improvement Amount cannot exceed the amount budgeted to be spent on Line 20 , Page 2</t>
  </si>
  <si>
    <t>Total - Must agree to Line 11 on Lid Support Page 4</t>
  </si>
  <si>
    <t>Total agrees to Line (11) on Page 4</t>
  </si>
  <si>
    <t>Page 4 (Lid Supporting Schedule):</t>
  </si>
  <si>
    <t>Page 5 (Lid Computation Form):</t>
  </si>
  <si>
    <t>Complete Lid Exemptions if needed.  Subdivision must show a zero or positive number on Lid Computation Page 5 in order to be in compliance with Lid.</t>
  </si>
  <si>
    <t>Reminder:  Capital Improvements are the purchase of land or improvements to land.  You are not allowed to take an exemption for the purchase of equipment.</t>
  </si>
  <si>
    <t>If you need additional rows, a second page has been added to the end of the tabs</t>
  </si>
  <si>
    <t>Prior Year Capital Improvements Excluded from Restricted Funds (From Prior Year Page 4, Line (11))</t>
  </si>
  <si>
    <t>Prior Valuation</t>
  </si>
  <si>
    <t>Prior Year Operating Budget Amount</t>
  </si>
  <si>
    <t>This number will come from the Total Disbursements and Transfers on Line 29 of page 2 of the prior year budget</t>
  </si>
  <si>
    <t>Change</t>
  </si>
  <si>
    <t>Operating Budget</t>
  </si>
  <si>
    <t>Property Tax Request</t>
  </si>
  <si>
    <t>Tax Rate</t>
  </si>
  <si>
    <t>Tax Rate if Prior Tax Request was at Current Valuation</t>
  </si>
  <si>
    <t>Current Valuation</t>
  </si>
  <si>
    <t>This number comes from the prior budget Page 4, Line 11</t>
  </si>
  <si>
    <r>
      <t xml:space="preserve">     Total Property Tax Requirement </t>
    </r>
    <r>
      <rPr>
        <b/>
        <sz val="9"/>
        <rFont val="Arial"/>
        <family val="2"/>
      </rPr>
      <t xml:space="preserve"> (To Lid Supporting Schedule)</t>
    </r>
  </si>
  <si>
    <t>Lid Exceptions</t>
  </si>
  <si>
    <t>Notice must be published 4 days prior to hearing date.  State Statute 13-506 states "For purposes of such notice, the four calendar days shall include the day of publication but not the day of hearing."</t>
  </si>
  <si>
    <r>
      <t xml:space="preserve">   Special election Sample Ballot and Election Results or townhall meeting Record of Action.  </t>
    </r>
    <r>
      <rPr>
        <b/>
        <i/>
        <sz val="10"/>
        <rFont val="Arial"/>
        <family val="2"/>
      </rPr>
      <t>(If Applicable)</t>
    </r>
  </si>
  <si>
    <t>Resolution adopting tax request amount</t>
  </si>
  <si>
    <t>% of Population Growth = Line (C) / Line (B)</t>
  </si>
  <si>
    <t>Page 6 (Capital Improvements):</t>
  </si>
  <si>
    <r>
      <t xml:space="preserve">Page 7 (Levy Limit Form, </t>
    </r>
    <r>
      <rPr>
        <b/>
        <i/>
        <sz val="11"/>
        <rFont val="Arial"/>
        <family val="2"/>
      </rPr>
      <t>If Applicable</t>
    </r>
    <r>
      <rPr>
        <b/>
        <sz val="11"/>
        <rFont val="Arial"/>
        <family val="2"/>
      </rPr>
      <t>):</t>
    </r>
  </si>
  <si>
    <t>Levy Limit Page 7</t>
  </si>
  <si>
    <t>If Capital improvement exemptions are noted, complete Page 6</t>
  </si>
  <si>
    <t>CURRENT YEAR ALLOWABLE INCREASES</t>
  </si>
  <si>
    <t>LINE (10) MUST BE GREATER THAN OR EQUAL TO ZERO OR YOU ARE IN VIOLATION OF THE LID LAW.</t>
  </si>
  <si>
    <t>The amount of Unused Restricted Funds Authority on Line (10) must be published in the Notice of Budget Hearing.</t>
  </si>
  <si>
    <t>INPUT ↓</t>
  </si>
  <si>
    <r>
      <rPr>
        <sz val="14"/>
        <rFont val="Calibri"/>
        <family val="2"/>
        <scheme val="minor"/>
      </rPr>
      <t xml:space="preserve">Please Complete this </t>
    </r>
    <r>
      <rPr>
        <b/>
        <u/>
        <sz val="14"/>
        <rFont val="Calibri"/>
        <family val="2"/>
        <scheme val="minor"/>
      </rPr>
      <t>Basic Data Input Area -</t>
    </r>
    <r>
      <rPr>
        <sz val="14"/>
        <rFont val="Calibri"/>
        <family val="2"/>
        <scheme val="minor"/>
      </rPr>
      <t>It will put information consistently throughout Budget Form.</t>
    </r>
  </si>
  <si>
    <t>For Questions on this form, who should we contact (please  √  one):  Contact will be via email if supplied.</t>
  </si>
  <si>
    <r>
      <t xml:space="preserve">  </t>
    </r>
    <r>
      <rPr>
        <b/>
        <u/>
        <sz val="10"/>
        <rFont val="Arial"/>
        <family val="2"/>
      </rPr>
      <t>BASE LIMITATION PERCENT INCREASE (2.5%)</t>
    </r>
  </si>
  <si>
    <r>
      <t xml:space="preserve">   </t>
    </r>
    <r>
      <rPr>
        <b/>
        <u/>
        <sz val="10"/>
        <rFont val="Arial"/>
        <family val="2"/>
      </rPr>
      <t>ALLOWABLE GROWTH % INCREASE OVER 2.5%</t>
    </r>
  </si>
  <si>
    <r>
      <t xml:space="preserve">Subtotal = Line (A) </t>
    </r>
    <r>
      <rPr>
        <b/>
        <sz val="10"/>
        <rFont val="Arial"/>
        <family val="2"/>
      </rPr>
      <t>MINUS</t>
    </r>
    <r>
      <rPr>
        <sz val="10"/>
        <rFont val="Arial"/>
        <family val="2"/>
      </rPr>
      <t xml:space="preserve"> Line (B)</t>
    </r>
  </si>
  <si>
    <r>
      <t xml:space="preserve">Allowable Growth % Increase Over 2.5% = Line (D) </t>
    </r>
    <r>
      <rPr>
        <b/>
        <sz val="10"/>
        <rFont val="Arial"/>
        <family val="2"/>
      </rPr>
      <t>MINUS</t>
    </r>
    <r>
      <rPr>
        <sz val="10"/>
        <rFont val="Arial"/>
        <family val="2"/>
      </rPr>
      <t xml:space="preserve"> 2.5%</t>
    </r>
  </si>
  <si>
    <r>
      <t xml:space="preserve">  </t>
    </r>
    <r>
      <rPr>
        <b/>
        <u/>
        <sz val="10"/>
        <rFont val="Arial"/>
        <family val="2"/>
      </rPr>
      <t>ADDITIONAL ONE PERCENT BOARD APPROVED INCREASE</t>
    </r>
    <r>
      <rPr>
        <sz val="10"/>
        <rFont val="Arial"/>
        <family val="2"/>
      </rPr>
      <t xml:space="preserve"> </t>
    </r>
  </si>
  <si>
    <r>
      <t xml:space="preserve">  </t>
    </r>
    <r>
      <rPr>
        <b/>
        <u/>
        <sz val="10"/>
        <rFont val="Arial"/>
        <family val="2"/>
      </rPr>
      <t>SPECIAL ELECTION - VOTER APPROVED % INCREASE</t>
    </r>
  </si>
  <si>
    <r>
      <t>Less:</t>
    </r>
    <r>
      <rPr>
        <sz val="10"/>
        <rFont val="Arial"/>
        <family val="2"/>
      </rPr>
      <t xml:space="preserve">  Restricted Funds from Lid Supporting Schedule</t>
    </r>
  </si>
  <si>
    <t>Found a calculation error in the budget after it was adopted, now what?</t>
  </si>
  <si>
    <t>It has been less than 30 days since adoption of the budget:</t>
  </si>
  <si>
    <t>If the total amount budgeted changes by less than 1% and the property taxes do not increase, you can correct the forms and submit a new version to the Auditor, and County Clerk.  You are not required to hold a hearing or publish the change.  If total amount budgeted changes by more than 1% or property taxes increase, you need to follow procedures to amend the budget.</t>
  </si>
  <si>
    <t>It has been more than 30 days since adoption of the budget:</t>
  </si>
  <si>
    <t>You must follow the procedures of amending the budget that are found in Statute 13-511.  This includes holding a hearing, publication and then filing the new forms with Auditor, and County Clerk.</t>
  </si>
  <si>
    <t>The County Assessor changes the certified valuation after the budget and tax request has been adopted.</t>
  </si>
  <si>
    <t>The change causes the levy to exceed the levy limit.</t>
  </si>
  <si>
    <t>The budget will need to be amended to reduce the property taxes so that the levy limit is not exceeded.  Hearing and publication will depend on if it has been less than 30 days after adoption and if total amount budgeted changes by less than 1%.</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</si>
  <si>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</si>
  <si>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</si>
  <si>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r>
      <rPr>
        <b/>
        <u/>
        <sz val="12"/>
        <rFont val="Arial"/>
        <family val="2"/>
      </rPr>
      <t xml:space="preserve">Questions - E-Mail: </t>
    </r>
    <r>
      <rPr>
        <u/>
        <sz val="12"/>
        <color indexed="12"/>
        <rFont val="Arial"/>
        <family val="2"/>
      </rPr>
      <t xml:space="preserve"> </t>
    </r>
    <r>
      <rPr>
        <b/>
        <u/>
        <sz val="12"/>
        <color rgb="FF0000FF"/>
        <rFont val="Arial"/>
        <family val="2"/>
      </rPr>
      <t>Jeff.Schreier@nebraska.gov</t>
    </r>
  </si>
  <si>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</si>
  <si>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</si>
  <si>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</si>
  <si>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</si>
  <si>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</si>
  <si>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</si>
  <si>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 xml:space="preserve">General Fund: </t>
  </si>
  <si>
    <t xml:space="preserve">Bond Fund: </t>
  </si>
  <si>
    <t>2.</t>
  </si>
  <si>
    <t>The total assessed value of property differs from last year’s total assessed value by ________%.</t>
  </si>
  <si>
    <t>3.</t>
  </si>
  <si>
    <t>4.</t>
  </si>
  <si>
    <t>5.</t>
  </si>
  <si>
    <t>6.</t>
  </si>
  <si>
    <t xml:space="preserve">Voting yes were: </t>
  </si>
  <si>
    <t xml:space="preserve">Voting no were: </t>
  </si>
  <si>
    <t>NOTE 1: If you need separate levies for separate funds your resolution should identify the tax request by fund. #1 should be modified to identify each fund that has a tax levy</t>
  </si>
  <si>
    <t>Report of Joint Public Agency &amp; Interlocal Agreements is indicated by checking the box.</t>
  </si>
  <si>
    <t>Resolution adopting property tax request amount</t>
  </si>
  <si>
    <t>This represents the principal portion of the anticipated bonded indebtedness the subdivision has at the beginning of the budget year.</t>
  </si>
  <si>
    <t>This represents the interest portion of the anticipated bonded indebtedness the subdivision has at the beginning of the budget year.</t>
  </si>
  <si>
    <r>
      <t>State Receipts: Motor Vehicle Pro-Rate</t>
    </r>
    <r>
      <rPr>
        <b/>
        <sz val="9"/>
        <rFont val="Arial"/>
        <family val="2"/>
      </rPr>
      <t xml:space="preserve">  (To Lid Supporting Schedule)</t>
    </r>
  </si>
  <si>
    <r>
      <t xml:space="preserve">State Receipts: State Aid  </t>
    </r>
    <r>
      <rPr>
        <b/>
        <sz val="9"/>
        <rFont val="Arial"/>
        <family val="2"/>
      </rPr>
      <t>(To Lid Supporting Schedule)</t>
    </r>
  </si>
  <si>
    <r>
      <t xml:space="preserve">Local Receipts: In Lieu of Tax  </t>
    </r>
    <r>
      <rPr>
        <b/>
        <sz val="9"/>
        <rFont val="Arial"/>
        <family val="2"/>
      </rPr>
      <t>(To Lid Supporting Schedule)</t>
    </r>
  </si>
  <si>
    <r>
      <t xml:space="preserve">Transfers In Of Surplus Fees  </t>
    </r>
    <r>
      <rPr>
        <b/>
        <sz val="9"/>
        <rFont val="Arial"/>
        <family val="2"/>
      </rPr>
      <t>(To Lid Supporting Schedule)</t>
    </r>
  </si>
  <si>
    <t>Report of Interlocal Agreements.  Due on or before September 30th.</t>
  </si>
  <si>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</si>
  <si>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t>See Instruction on Form</t>
  </si>
  <si>
    <r>
      <rPr>
        <b/>
        <u/>
        <sz val="10"/>
        <color rgb="FFFF0000"/>
        <rFont val="Calibri"/>
        <family val="2"/>
        <scheme val="minor"/>
      </rPr>
      <t xml:space="preserve">Interlocal Agreement Report and Trade Name Report. </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a day fine until the Reports are filed. </t>
    </r>
    <r>
      <rPr>
        <u/>
        <sz val="10"/>
        <color rgb="FFFF0000"/>
        <rFont val="Calibri"/>
        <family val="2"/>
        <scheme val="minor"/>
      </rPr>
      <t xml:space="preserve"> </t>
    </r>
    <r>
      <rPr>
        <u/>
        <sz val="10"/>
        <rFont val="Calibri"/>
        <family val="2"/>
        <scheme val="minor"/>
      </rPr>
      <t>The Reports have been added to this file as a separate tab.  If the Subdivision does not have any Interlocal Agreements or Trade Names, please mark the appropriate box on Page 1 to reduce the chance of a fine.</t>
    </r>
  </si>
  <si>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</si>
  <si>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</si>
  <si>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r>
      <t xml:space="preserve">Prior Year Restricted Funds Authority </t>
    </r>
    <r>
      <rPr>
        <sz val="10"/>
        <rFont val="Arial"/>
        <family val="2"/>
      </rPr>
      <t>(Base Amount) = Line (8) from last year's Lid Form</t>
    </r>
  </si>
  <si>
    <t xml:space="preserve">Notes: </t>
  </si>
  <si>
    <t xml:space="preserve">(1) The example publications included here are solely to hear taxpayer input at the budget hearing and tax request hearing. No action should be taken at these hearings. Action items should be completed at a regular meeting, ensuring that all requirements of the Open Meetings Act are followed. </t>
  </si>
  <si>
    <t xml:space="preserve">(2) These sample publications are intended to assist subdivisions in meeting the publication requirements related to the Budget Hearing and Tax Request Hearing. They are sample forms only - they are not required forms. Each subdivision is responsible for ensuring their publications include all information required by the statutes. Each subdivision may need to modify the sample forms for the circumstances specific to your subdivision. </t>
  </si>
  <si>
    <t>NOTE 2: This sample resolution is intended solely to assist political subdivisions. It is not a required form. Each political subdivision is responsible for ensuring the resolution is accurate and complies with all requirements set forth in the statutes</t>
  </si>
  <si>
    <r>
      <rPr>
        <b/>
        <sz val="11"/>
        <color indexed="8"/>
        <rFont val="Arial"/>
        <family val="2"/>
      </rPr>
      <t xml:space="preserve">Website:  </t>
    </r>
    <r>
      <rPr>
        <u/>
        <sz val="11"/>
        <color indexed="12"/>
        <rFont val="Arial"/>
        <family val="2"/>
      </rPr>
      <t>auditors.nebraska.gov</t>
    </r>
  </si>
  <si>
    <t>Auditor of Public Accounts 
PO Box 98917
Lincoln, NE 68509</t>
  </si>
  <si>
    <t>2023-2024 Actual Disbursements &amp; Transfers</t>
  </si>
  <si>
    <t>2023-2024 ACTUAL</t>
  </si>
  <si>
    <t>Must attach minutes documenting approval of this levy authority by the Board of Governors</t>
  </si>
  <si>
    <t>2022-2023 Community College Aid</t>
  </si>
  <si>
    <t>Aid through Community Colleges Aid Act (§ 85-2238)</t>
  </si>
  <si>
    <t>Aid through Community College Futures Fund (§ 85-1543)</t>
  </si>
  <si>
    <t>(From Cover Page - Page 1)</t>
  </si>
  <si>
    <t>Less: Personal and Real Property Taxes Requested for Capital Improvement/Bond Sinking Funds (§ 85-1517(2)(b))</t>
  </si>
  <si>
    <t>(2a)</t>
  </si>
  <si>
    <t>(2b)</t>
  </si>
  <si>
    <t>Personal and Real Property Tax Request subject to limit in § 85-1517(2)(a)</t>
  </si>
  <si>
    <t>(Line 1 minus Line 2)</t>
  </si>
  <si>
    <t>(Complete Line 4 if levy authority under this section was approved by the Board of Governors)</t>
  </si>
  <si>
    <t>(5a)</t>
  </si>
  <si>
    <t>(5b)</t>
  </si>
  <si>
    <t>(5c)</t>
  </si>
  <si>
    <t>Levy Authority to provide sufficient funding under § 85-2238</t>
  </si>
  <si>
    <t>(Greater of Line 5b or 5c minus Line 5a, unless that results in a negative number, then zero)</t>
  </si>
  <si>
    <t>Calculation of Levy Authority  § 85-1517(2)(a)</t>
  </si>
  <si>
    <t>Line 1: This will populate automatically based on total property tax request from Cover Page</t>
  </si>
  <si>
    <t xml:space="preserve">Line by Line Instructions: </t>
  </si>
  <si>
    <t>("Total Taxable Value" from Assessor Certification)</t>
  </si>
  <si>
    <t>Line 6: Will calculate automatically with the levy authority necessary to provide sufficient funding under §85-2238</t>
  </si>
  <si>
    <t>Line 2: Enter the amount of your total property tax request that is for Capital Improvement/Bond Sinking Funds pursuant to levy authority in § 85-1517(2)(b)</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</si>
  <si>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</si>
  <si>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</si>
  <si>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State Receipts:  State Aid (Sections 85-2231 to 85-2238)</t>
  </si>
  <si>
    <t>Shortfall in appropriations as certified by Coordinating Commission for Postsecondary Education</t>
  </si>
  <si>
    <t>Line 3: This will calculate automatically, and represents the remaining amount of the total property tax request that requires sufficient levy authority under § 85-1517(2)(a)</t>
  </si>
  <si>
    <t>Line 5's: If levy authority under this section is approved by the Board of Governors, enter Community College Aid for appropriate years from Certification from Coordinating Commission for Postsecondary Education</t>
  </si>
  <si>
    <t>Line 4: If levy authority under this section is approved by Board of Governors, enter shortfall in appropriations for Community College Futures Fund from Certification from Coordinating Commission for Postsecondary Education</t>
  </si>
  <si>
    <t xml:space="preserve">Line 7: Will calculate automatically by adding levy authority from Line 4 and Line 6. Must be greater than or equal to Line 3. </t>
  </si>
  <si>
    <r>
      <rPr>
        <b/>
        <sz val="10"/>
        <color theme="1"/>
        <rFont val="Arial"/>
        <family val="2"/>
      </rPr>
      <t>(Line 4 plus Line 6)</t>
    </r>
    <r>
      <rPr>
        <b/>
        <i/>
        <sz val="10"/>
        <color theme="1"/>
        <rFont val="Arial"/>
        <family val="2"/>
      </rPr>
      <t xml:space="preserve">    MUST be greater than or equal to Line 3</t>
    </r>
  </si>
  <si>
    <r>
      <t xml:space="preserve">Board minutes authorizing levy authority under § 85-2238 and/or § 85-1543  </t>
    </r>
    <r>
      <rPr>
        <b/>
        <i/>
        <sz val="11"/>
        <rFont val="Times New Roman"/>
        <family val="1"/>
      </rPr>
      <t>(If Applicable)</t>
    </r>
  </si>
  <si>
    <t>(Complete Lines 5a - 5b if levy authority under this section was approved by the Board of Governors)</t>
  </si>
  <si>
    <t>(2c)</t>
  </si>
  <si>
    <t>Bonded Obligations entered into prior to January 1, 1997 or Public Facilities construction bonds</t>
  </si>
  <si>
    <r>
      <t xml:space="preserve">Calculated Capital Improvement/Bond Sinking Fund Levy </t>
    </r>
    <r>
      <rPr>
        <i/>
        <sz val="10"/>
        <color theme="1"/>
        <rFont val="Arial"/>
        <family val="2"/>
      </rPr>
      <t>(Line 2 minus Line 2a Divided by Line 2b Times 100)</t>
    </r>
  </si>
  <si>
    <t>Line 2b: This will populate automatically based on Total Valuation from Cover Page</t>
  </si>
  <si>
    <t xml:space="preserve">Line 2c: This will calculate levy automatically. Levy must be less than or equal to $0.02 to be in compliance with levy limit for Capital Improvement/Bond Sinking Funds. </t>
  </si>
  <si>
    <t>Line 2a: Enter the amount of your Personal and Real Property Taxes Requested for Capital Improvement/Bond Sinking Funds that are for Bonded Obligations entered into prior to January 1, 1997 or Public Facilities construction bonds</t>
  </si>
  <si>
    <t>Line 2c Cannot Exceed 2 cents</t>
  </si>
  <si>
    <t>2025</t>
  </si>
  <si>
    <t xml:space="preserve"> 2025-2026
STATE OF NEBRASKA</t>
  </si>
  <si>
    <t>Was this Subdivision involved in any Interlocal Agreements or Joint Public Agencies for the reporting period of July 1, 2024 through June 30, 2025?</t>
  </si>
  <si>
    <t>Did the Subdivision operate under a separate Trade Name, Corporate Name, or Business Name during the period of July 1, 2024 through June 30, 2025?</t>
  </si>
  <si>
    <t>Budget Due by 9-30-2025</t>
  </si>
  <si>
    <r>
      <t xml:space="preserve">Actual
2023 - 2024
</t>
    </r>
    <r>
      <rPr>
        <sz val="9"/>
        <rFont val="Arial"/>
        <family val="2"/>
      </rPr>
      <t>(Column 1)</t>
    </r>
  </si>
  <si>
    <r>
      <t xml:space="preserve">Actual
2024 - 2025
</t>
    </r>
    <r>
      <rPr>
        <sz val="9"/>
        <rFont val="Arial"/>
        <family val="2"/>
      </rPr>
      <t>(Column 2)</t>
    </r>
  </si>
  <si>
    <r>
      <t>Adopted Budget
2025 - 2026</t>
    </r>
    <r>
      <rPr>
        <sz val="10"/>
        <rFont val="Arial"/>
        <family val="2"/>
      </rPr>
      <t xml:space="preserve">
</t>
    </r>
    <r>
      <rPr>
        <sz val="9"/>
        <rFont val="Arial"/>
        <family val="2"/>
      </rPr>
      <t>(Column 3)</t>
    </r>
  </si>
  <si>
    <t>2025-2026 LID SUPPORTING SCHEDULE</t>
  </si>
  <si>
    <r>
      <t>LESS:</t>
    </r>
    <r>
      <rPr>
        <sz val="10"/>
        <rFont val="Arial"/>
        <family val="2"/>
      </rPr>
      <t xml:space="preserve">  Amount Spent During 2024-2025</t>
    </r>
  </si>
  <si>
    <t>LID COMPUTATION FORM FOR FISCAL YEAR 2025-2026</t>
  </si>
  <si>
    <t>2025 Reimbursable FTE Student Enrollment</t>
  </si>
  <si>
    <t>LESS: 2024 Reimbursable FTE Student Enrollment</t>
  </si>
  <si>
    <t>2025-2026 CAPITAL IMPROVEMENT LID EXEMPTIONS</t>
  </si>
  <si>
    <t>2025-2026 COMMUNITY COLLEGE LEVY LIMIT FORM</t>
  </si>
  <si>
    <t>2025 Total Certified Valuation from County Assessor</t>
  </si>
  <si>
    <t>2025-2026 Community College Aid as certified by Coordinating Commission for Postsecondary Education</t>
  </si>
  <si>
    <t>2024-2025 Community College Aid</t>
  </si>
  <si>
    <t>2024-2025 Actual Disbursements &amp; Transfers</t>
  </si>
  <si>
    <t>2025-2026 Proposed Budget of Disbursements &amp; Transfers</t>
  </si>
  <si>
    <t>2025-2026 Necessary Cash Reserve</t>
  </si>
  <si>
    <t>2025-2026 Total Resources Available</t>
  </si>
  <si>
    <t>Total 2025-2026 Personal &amp; Real Property Tax Requirement</t>
  </si>
  <si>
    <t>The 2025-2026 property tax request be set at:</t>
  </si>
  <si>
    <t>A copy of this resolution be certified and forwarded to the County Clerk on or before October 15, 2025.</t>
  </si>
  <si>
    <t>Motion by ________________, seconded by _______________ to adopt Resolution #____________.</t>
  </si>
  <si>
    <t>Dated this ______ day of ___________, 2025</t>
  </si>
  <si>
    <t>REPORTING PERIOD JULY 1, 2024 THROUGH JUNE 30, 2025</t>
  </si>
  <si>
    <t>2025-2026 ADOPTED BUDGET</t>
  </si>
  <si>
    <t>2024-2025 ACTUAL</t>
  </si>
  <si>
    <t xml:space="preserve">LB 650 - Community Colleges no longer subject to the Joint Public Hearing and postcard notification requirements in the Property Tax Request Act. </t>
  </si>
  <si>
    <t xml:space="preserve">TOTAL LEVY AUTHORITY pursuant to § 85-1517(2)(a) </t>
  </si>
  <si>
    <t xml:space="preserve">Cash balances reported must reconcile to bank balances. Such reconciliation must be provided to the APA </t>
  </si>
  <si>
    <t xml:space="preserve">upon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</si>
</sst>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0\ \-\ 0000"/>
    <numFmt numFmtId="165" formatCode="0.000000"/>
    <numFmt numFmtId="166" formatCode="_(* #,##0.000000_);_(* \(#,##0.000000\);_(* &quot;-&quot;??????_);_(@_)"/>
    <numFmt numFmtId="167" formatCode="#,##0.000000_);\(#,##0.000000\)"/>
    <numFmt numFmtId="168" formatCode="0.000000_);\(0.000000\)"/>
  </numFmts>
  <fonts count="9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10"/>
      <name val="Helv"/>
    </font>
    <font>
      <sz val="10"/>
      <name val="Arial"/>
      <family val="2"/>
    </font>
    <font>
      <b/>
      <sz val="14"/>
      <name val="Arial"/>
      <family val="2"/>
    </font>
    <font>
      <b/>
      <sz val="12"/>
      <name val="Arial"/>
      <family val="2"/>
    </font>
    <font>
      <b/>
      <sz val="10"/>
      <name val="Arial"/>
      <family val="2"/>
    </font>
    <font>
      <sz val="14"/>
      <name val="Arial"/>
      <family val="2"/>
    </font>
    <font>
      <sz val="12"/>
      <name val="Arial"/>
      <family val="2"/>
    </font>
    <font>
      <b/>
      <u/>
      <sz val="14"/>
      <name val="Arial"/>
      <family val="2"/>
    </font>
    <font>
      <b/>
      <sz val="8"/>
      <name val="Arial"/>
      <family val="2"/>
    </font>
    <font>
      <b/>
      <sz val="11"/>
      <name val="Arial"/>
      <family val="2"/>
    </font>
    <font>
      <sz val="9"/>
      <name val="Arial"/>
      <family val="2"/>
    </font>
    <font>
      <sz val="8"/>
      <name val="Arial"/>
      <family val="2"/>
    </font>
    <font>
      <b/>
      <i/>
      <sz val="10"/>
      <name val="Arial"/>
      <family val="2"/>
    </font>
    <font>
      <sz val="11"/>
      <name val="Arial"/>
      <family val="2"/>
    </font>
    <font>
      <b/>
      <sz val="9"/>
      <name val="Arial"/>
      <family val="2"/>
    </font>
    <font>
      <b/>
      <u/>
      <sz val="10"/>
      <name val="Arial"/>
      <family val="2"/>
    </font>
    <font>
      <b/>
      <sz val="22"/>
      <name val="Arial"/>
      <family val="2"/>
    </font>
    <font>
      <i/>
      <sz val="10"/>
      <name val="Arial"/>
      <family val="2"/>
    </font>
    <font>
      <i/>
      <sz val="8"/>
      <name val="Arial"/>
      <family val="2"/>
    </font>
    <font>
      <sz val="16"/>
      <name val="Arial"/>
      <family val="2"/>
    </font>
    <font>
      <sz val="10"/>
      <color indexed="9"/>
      <name val="Arial"/>
      <family val="2"/>
    </font>
    <font>
      <u/>
      <sz val="8"/>
      <name val="Arial"/>
      <family val="2"/>
    </font>
    <font>
      <u/>
      <sz val="11"/>
      <name val="Arial"/>
      <family val="2"/>
    </font>
    <font>
      <b/>
      <sz val="10"/>
      <color indexed="10"/>
      <name val="Arial"/>
      <family val="2"/>
    </font>
    <font>
      <b/>
      <sz val="12"/>
      <color indexed="9"/>
      <name val="Garamond"/>
      <family val="1"/>
    </font>
    <font>
      <b/>
      <u/>
      <sz val="8"/>
      <name val="Arial"/>
      <family val="2"/>
    </font>
    <font>
      <b/>
      <sz val="16"/>
      <name val="Arial"/>
      <family val="2"/>
    </font>
    <font>
      <i/>
      <sz val="10"/>
      <name val="Century Schoolbook"/>
      <family val="1"/>
    </font>
    <font>
      <b/>
      <i/>
      <u/>
      <sz val="10"/>
      <name val="Century Schoolbook"/>
      <family val="1"/>
    </font>
    <font>
      <b/>
      <sz val="8"/>
      <color indexed="8"/>
      <name val="Arial"/>
      <family val="2"/>
    </font>
    <font>
      <b/>
      <sz val="10"/>
      <color indexed="8"/>
      <name val="Arial"/>
      <family val="2"/>
    </font>
    <font>
      <b/>
      <sz val="7"/>
      <name val="Arial"/>
      <family val="2"/>
    </font>
    <font>
      <b/>
      <i/>
      <sz val="14"/>
      <name val="Comic Sans MS"/>
      <family val="4"/>
    </font>
    <font>
      <u/>
      <sz val="10"/>
      <color indexed="12"/>
      <name val="Arial"/>
      <family val="2"/>
    </font>
    <font>
      <sz val="10"/>
      <color indexed="8"/>
      <name val="Arial"/>
      <family val="2"/>
    </font>
    <font>
      <sz val="11"/>
      <color indexed="8"/>
      <name val="Arial"/>
      <family val="2"/>
    </font>
    <font>
      <b/>
      <sz val="8"/>
      <color indexed="81"/>
      <name val="Tahoma"/>
      <family val="2"/>
    </font>
    <font>
      <u/>
      <sz val="11"/>
      <color indexed="12"/>
      <name val="Arial"/>
      <family val="2"/>
    </font>
    <font>
      <sz val="11"/>
      <name val="Times New Roman"/>
      <family val="1"/>
    </font>
    <font>
      <b/>
      <sz val="11"/>
      <name val="Times New Roman"/>
      <family val="1"/>
    </font>
    <font>
      <u/>
      <sz val="11"/>
      <name val="Times New Roman"/>
      <family val="1"/>
    </font>
    <font>
      <b/>
      <i/>
      <sz val="11"/>
      <name val="Times New Roman"/>
      <family val="1"/>
    </font>
    <font>
      <b/>
      <i/>
      <sz val="11"/>
      <name val="Arial"/>
      <family val="2"/>
    </font>
    <font>
      <b/>
      <sz val="11"/>
      <color indexed="8"/>
      <name val="Arial"/>
      <family val="2"/>
    </font>
    <font>
      <i/>
      <sz val="9"/>
      <name val="Arial"/>
      <family val="2"/>
    </font>
    <font>
      <b/>
      <i/>
      <sz val="9"/>
      <name val="Arial"/>
      <family val="2"/>
    </font>
    <font>
      <b/>
      <sz val="10"/>
      <color rgb="FFFF0000"/>
      <name val="Arial"/>
      <family val="2"/>
    </font>
    <font>
      <b/>
      <sz val="24"/>
      <name val="Arial"/>
      <family val="2"/>
    </font>
    <font>
      <b/>
      <sz val="13"/>
      <name val="Arial"/>
      <family val="2"/>
    </font>
    <font>
      <sz val="13"/>
      <color indexed="8"/>
      <name val="Arial"/>
      <family val="2"/>
    </font>
    <font>
      <sz val="14"/>
      <color indexed="10"/>
      <name val="Arial"/>
      <family val="2"/>
    </font>
    <font>
      <b/>
      <sz val="11"/>
      <color rgb="FFFF0000"/>
      <name val="Arial"/>
      <family val="2"/>
    </font>
    <font>
      <b/>
      <sz val="10"/>
      <name val="Calibri"/>
      <family val="2"/>
      <scheme val="minor"/>
    </font>
    <font>
      <sz val="10"/>
      <name val="Calibri"/>
      <family val="2"/>
      <scheme val="minor"/>
    </font>
    <font>
      <i/>
      <sz val="10"/>
      <name val="Calibri"/>
      <family val="2"/>
      <scheme val="minor"/>
    </font>
    <font>
      <u/>
      <sz val="10"/>
      <name val="Calibri"/>
      <family val="2"/>
      <scheme val="minor"/>
    </font>
    <font>
      <b/>
      <u/>
      <sz val="10"/>
      <color rgb="FFFF0000"/>
      <name val="Calibri"/>
      <family val="2"/>
      <scheme val="minor"/>
    </font>
    <font>
      <u/>
      <sz val="10"/>
      <color rgb="FFFF0000"/>
      <name val="Calibri"/>
      <family val="2"/>
      <scheme val="minor"/>
    </font>
    <font>
      <b/>
      <u/>
      <sz val="14"/>
      <name val="Calibri"/>
      <family val="2"/>
      <scheme val="minor"/>
    </font>
    <font>
      <sz val="14"/>
      <name val="Calibri"/>
      <family val="2"/>
      <scheme val="minor"/>
    </font>
    <font>
      <b/>
      <sz val="12"/>
      <color rgb="FFFF0000"/>
      <name val="Calibri"/>
      <family val="2"/>
      <scheme val="minor"/>
    </font>
    <font>
      <sz val="10"/>
      <color theme="1"/>
      <name val="Arial"/>
      <family val="2"/>
    </font>
    <font>
      <b/>
      <sz val="18"/>
      <color theme="1"/>
      <name val="Arial"/>
      <family val="2"/>
    </font>
    <font>
      <b/>
      <sz val="10"/>
      <color theme="1"/>
      <name val="Arial"/>
      <family val="2"/>
    </font>
    <font>
      <i/>
      <sz val="10"/>
      <color theme="1"/>
      <name val="Arial"/>
      <family val="2"/>
    </font>
    <font>
      <sz val="18"/>
      <color theme="1"/>
      <name val="Arial"/>
      <family val="2"/>
    </font>
    <font>
      <i/>
      <u/>
      <sz val="10"/>
      <name val="Arial"/>
      <family val="2"/>
    </font>
    <font>
      <b/>
      <u/>
      <sz val="12"/>
      <name val="Arial"/>
      <family val="2"/>
    </font>
    <font>
      <u/>
      <sz val="12"/>
      <color indexed="12"/>
      <name val="Arial"/>
      <family val="2"/>
    </font>
    <font>
      <b/>
      <u/>
      <sz val="12"/>
      <color rgb="FF0000FF"/>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b/>
      <u/>
      <sz val="12"/>
      <name val="Times New Roman"/>
      <family val="1"/>
    </font>
    <font>
      <sz val="10"/>
      <name val="Wingdings"/>
      <charset val="2"/>
    </font>
    <font>
      <b/>
      <u/>
      <sz val="11"/>
      <name val="Arial"/>
      <family val="2"/>
    </font>
    <font>
      <b/>
      <i/>
      <sz val="10"/>
      <color theme="1"/>
      <name val="Arial"/>
      <family val="2"/>
    </font>
    <font>
      <b/>
      <sz val="9"/>
      <color indexed="81"/>
      <name val="Tahoma"/>
      <family val="2"/>
    </font>
    <font>
      <sz val="9"/>
      <color indexed="81"/>
      <name val="Tahoma"/>
      <family val="2"/>
    </font>
    <font>
      <b/>
      <sz val="12"/>
      <color theme="1"/>
      <name val="Arial"/>
      <family val="2"/>
    </font>
    <font>
      <sz val="12"/>
      <color theme="1"/>
      <name val="Arial"/>
      <family val="2"/>
    </font>
    <font>
      <sz val="10"/>
      <color rgb="FFFF0000"/>
      <name val="Arial"/>
      <family val="2"/>
    </font>
    <font>
      <b/>
      <u/>
      <sz val="10"/>
      <color theme="1"/>
      <name val="Arial"/>
      <family val="2"/>
    </font>
    <font>
      <i/>
      <sz val="8"/>
      <color theme="1"/>
      <name val="Arial"/>
      <family val="2"/>
    </font>
    <font>
      <sz val="10"/>
      <color rgb="FFFF0000"/>
      <name val="Calibri"/>
      <family val="2"/>
      <scheme val="minor"/>
    </font>
    <font>
      <sz val="12"/>
      <name val="Calibri"/>
      <family val="2"/>
      <scheme val="minor"/>
    </font>
  </fonts>
  <fills count="17">
    <fill>
      <patternFill patternType="none"/>
    </fill>
    <fill>
      <patternFill patternType="gray125"/>
    </fill>
    <fill>
      <patternFill patternType="lightGray">
        <bgColor indexed="22"/>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indexed="34"/>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s>
  <borders count="5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medium">
        <color indexed="64"/>
      </top>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ck">
        <color indexed="64"/>
      </left>
      <right/>
      <top/>
      <bottom/>
      <diagonal/>
    </border>
    <border>
      <left/>
      <right style="thin">
        <color indexed="64"/>
      </right>
      <top style="thin">
        <color indexed="64"/>
      </top>
      <bottom style="thin">
        <color indexed="64"/>
      </bottom>
      <diagonal/>
    </border>
    <border>
      <left style="thick">
        <color indexed="64"/>
      </left>
      <right/>
      <top/>
      <bottom style="thick">
        <color indexed="64"/>
      </bottom>
      <diagonal/>
    </border>
    <border>
      <left/>
      <right/>
      <top style="thick">
        <color indexed="64"/>
      </top>
      <bottom/>
      <diagonal/>
    </border>
    <border>
      <left/>
      <right/>
      <top/>
      <bottom style="thick">
        <color indexed="64"/>
      </bottom>
      <diagonal/>
    </border>
    <border>
      <left style="thick">
        <color indexed="64"/>
      </left>
      <right/>
      <top style="thick">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right style="thick">
        <color indexed="64"/>
      </right>
      <top style="thick">
        <color indexed="64"/>
      </top>
      <bottom/>
      <diagonal/>
    </border>
    <border>
      <left/>
      <right style="thick">
        <color indexed="64"/>
      </right>
      <top/>
      <bottom style="thick">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7">
    <xf numFmtId="0" fontId="0" fillId="0" borderId="0"/>
    <xf numFmtId="37" fontId="4" fillId="0" borderId="0" applyFont="0" applyFill="0" applyBorder="0" applyAlignment="0" applyProtection="0"/>
    <xf numFmtId="44" fontId="4" fillId="0" borderId="0" applyFont="0" applyFill="0" applyBorder="0" applyAlignment="0" applyProtection="0"/>
    <xf numFmtId="0" fontId="38" fillId="0" borderId="0" applyNumberFormat="0" applyFill="0" applyBorder="0" applyAlignment="0" applyProtection="0">
      <alignment vertical="top"/>
      <protection locked="0"/>
    </xf>
    <xf numFmtId="0" fontId="39" fillId="0" borderId="0"/>
    <xf numFmtId="0" fontId="39" fillId="0" borderId="0"/>
    <xf numFmtId="0" fontId="5" fillId="0" borderId="0"/>
    <xf numFmtId="9" fontId="4" fillId="0" borderId="0" applyFont="0" applyFill="0" applyBorder="0" applyAlignment="0" applyProtection="0"/>
    <xf numFmtId="0" fontId="4" fillId="0" borderId="0"/>
    <xf numFmtId="44" fontId="4" fillId="0" borderId="0" applyFont="0" applyFill="0" applyBorder="0" applyAlignment="0" applyProtection="0"/>
    <xf numFmtId="0" fontId="2" fillId="0" borderId="0"/>
    <xf numFmtId="0" fontId="4" fillId="0" borderId="0"/>
    <xf numFmtId="0" fontId="75" fillId="0" borderId="0"/>
    <xf numFmtId="0" fontId="4" fillId="0" borderId="0"/>
    <xf numFmtId="37" fontId="4" fillId="0" borderId="0" applyFont="0" applyFill="0" applyBorder="0" applyAlignment="0" applyProtection="0"/>
    <xf numFmtId="0" fontId="1" fillId="0" borderId="0"/>
    <xf numFmtId="43" fontId="1" fillId="0" borderId="0" applyFont="0" applyFill="0" applyBorder="0" applyAlignment="0" applyProtection="0"/>
  </cellStyleXfs>
  <cellXfs count="609">
    <xf numFmtId="0" fontId="0" fillId="0" borderId="0" xfId="0"/>
    <xf numFmtId="0" fontId="6" fillId="0" borderId="1" xfId="0" applyFont="1" applyBorder="1" applyProtection="1">
      <protection locked="0"/>
    </xf>
    <xf numFmtId="44" fontId="6" fillId="0" borderId="2" xfId="0" applyNumberFormat="1" applyFont="1" applyBorder="1" applyProtection="1">
      <protection locked="0"/>
    </xf>
    <xf numFmtId="44" fontId="6" fillId="0" borderId="3" xfId="0" applyNumberFormat="1" applyFont="1" applyBorder="1" applyProtection="1">
      <protection locked="0"/>
    </xf>
    <xf numFmtId="0" fontId="6" fillId="0" borderId="2" xfId="0" applyFont="1" applyBorder="1" applyProtection="1">
      <protection hidden="1"/>
    </xf>
    <xf numFmtId="0" fontId="6" fillId="0" borderId="1" xfId="0" applyFont="1" applyBorder="1" applyProtection="1">
      <protection hidden="1"/>
    </xf>
    <xf numFmtId="0" fontId="9" fillId="0" borderId="4" xfId="0" applyFont="1" applyBorder="1" applyProtection="1">
      <protection hidden="1"/>
    </xf>
    <xf numFmtId="0" fontId="6" fillId="0" borderId="0" xfId="0" applyFont="1" applyProtection="1">
      <protection hidden="1"/>
    </xf>
    <xf numFmtId="0" fontId="16" fillId="0" borderId="5" xfId="0" applyFont="1" applyBorder="1" applyAlignment="1" applyProtection="1">
      <alignment horizontal="center" wrapText="1"/>
      <protection hidden="1"/>
    </xf>
    <xf numFmtId="0" fontId="8" fillId="0" borderId="6" xfId="0" applyFont="1" applyBorder="1" applyAlignment="1" applyProtection="1">
      <alignment horizontal="center" vertical="center" wrapText="1"/>
      <protection hidden="1"/>
    </xf>
    <xf numFmtId="0" fontId="6" fillId="0" borderId="8" xfId="0" applyFont="1" applyBorder="1" applyAlignment="1" applyProtection="1">
      <alignment horizontal="center"/>
      <protection hidden="1"/>
    </xf>
    <xf numFmtId="44" fontId="6" fillId="2" borderId="2" xfId="0" applyNumberFormat="1" applyFont="1" applyFill="1" applyBorder="1" applyProtection="1">
      <protection hidden="1"/>
    </xf>
    <xf numFmtId="44" fontId="6" fillId="2" borderId="3" xfId="0" applyNumberFormat="1" applyFont="1" applyFill="1" applyBorder="1" applyProtection="1">
      <protection hidden="1"/>
    </xf>
    <xf numFmtId="0" fontId="6" fillId="0" borderId="2" xfId="0" applyFont="1" applyBorder="1" applyAlignment="1" applyProtection="1">
      <alignment horizontal="left"/>
      <protection hidden="1"/>
    </xf>
    <xf numFmtId="0" fontId="9" fillId="0" borderId="12" xfId="0" applyFont="1" applyBorder="1" applyProtection="1">
      <protection hidden="1"/>
    </xf>
    <xf numFmtId="0" fontId="6" fillId="0" borderId="12" xfId="0" applyFont="1" applyBorder="1" applyProtection="1">
      <protection hidden="1"/>
    </xf>
    <xf numFmtId="0" fontId="7" fillId="0" borderId="0" xfId="0" applyFont="1" applyAlignment="1" applyProtection="1">
      <alignment horizontal="centerContinuous" wrapText="1"/>
      <protection hidden="1"/>
    </xf>
    <xf numFmtId="0" fontId="6" fillId="0" borderId="0" xfId="0" applyFont="1" applyAlignment="1" applyProtection="1">
      <alignment horizontal="centerContinuous"/>
      <protection hidden="1"/>
    </xf>
    <xf numFmtId="0" fontId="7" fillId="0" borderId="0" xfId="6" applyFont="1" applyAlignment="1" applyProtection="1">
      <alignment horizontal="centerContinuous"/>
      <protection hidden="1"/>
    </xf>
    <xf numFmtId="0" fontId="10" fillId="0" borderId="0" xfId="0" applyFont="1" applyAlignment="1" applyProtection="1">
      <alignment horizontal="centerContinuous"/>
      <protection hidden="1"/>
    </xf>
    <xf numFmtId="164" fontId="7" fillId="0" borderId="0" xfId="0" applyNumberFormat="1" applyFont="1" applyAlignment="1" applyProtection="1">
      <alignment horizontal="centerContinuous"/>
      <protection hidden="1"/>
    </xf>
    <xf numFmtId="0" fontId="11" fillId="0" borderId="0" xfId="0" applyFont="1" applyAlignment="1" applyProtection="1">
      <alignment horizontal="center"/>
      <protection hidden="1"/>
    </xf>
    <xf numFmtId="0" fontId="12" fillId="0" borderId="0" xfId="0" applyFont="1" applyAlignment="1" applyProtection="1">
      <alignment horizontal="centerContinuous" wrapText="1"/>
      <protection hidden="1"/>
    </xf>
    <xf numFmtId="0" fontId="13" fillId="0" borderId="0" xfId="0" applyFont="1" applyAlignment="1" applyProtection="1">
      <alignment horizontal="centerContinuous"/>
      <protection hidden="1"/>
    </xf>
    <xf numFmtId="0" fontId="9" fillId="0" borderId="0" xfId="0" applyFont="1" applyAlignment="1" applyProtection="1">
      <alignment horizontal="centerContinuous"/>
      <protection hidden="1"/>
    </xf>
    <xf numFmtId="0" fontId="6" fillId="0" borderId="0" xfId="0" applyFont="1" applyAlignment="1" applyProtection="1">
      <alignment horizontal="centerContinuous" wrapText="1"/>
      <protection hidden="1"/>
    </xf>
    <xf numFmtId="0" fontId="11" fillId="0" borderId="0" xfId="0" applyFont="1" applyAlignment="1" applyProtection="1">
      <alignment horizontal="centerContinuous" vertical="center"/>
      <protection hidden="1"/>
    </xf>
    <xf numFmtId="0" fontId="11" fillId="0" borderId="0" xfId="0" applyFont="1" applyAlignment="1" applyProtection="1">
      <alignment horizontal="centerContinuous"/>
      <protection hidden="1"/>
    </xf>
    <xf numFmtId="0" fontId="8" fillId="0" borderId="0" xfId="0" applyFont="1" applyAlignment="1" applyProtection="1">
      <alignment horizontal="centerContinuous"/>
      <protection hidden="1"/>
    </xf>
    <xf numFmtId="0" fontId="6" fillId="0" borderId="0" xfId="0" applyFont="1" applyAlignment="1" applyProtection="1">
      <alignment horizontal="centerContinuous" vertical="center"/>
      <protection hidden="1"/>
    </xf>
    <xf numFmtId="0" fontId="14" fillId="0" borderId="0" xfId="0" applyFont="1" applyAlignment="1" applyProtection="1">
      <alignment horizontal="centerContinuous" vertical="center"/>
      <protection hidden="1"/>
    </xf>
    <xf numFmtId="0" fontId="15" fillId="0" borderId="0" xfId="0" applyFont="1" applyAlignment="1" applyProtection="1">
      <alignment wrapText="1"/>
      <protection hidden="1"/>
    </xf>
    <xf numFmtId="0" fontId="16" fillId="0" borderId="0" xfId="0" applyFont="1" applyAlignment="1" applyProtection="1">
      <alignment horizontal="centerContinuous" vertical="top"/>
      <protection hidden="1"/>
    </xf>
    <xf numFmtId="0" fontId="15" fillId="0" borderId="0" xfId="0" applyFont="1" applyProtection="1">
      <protection hidden="1"/>
    </xf>
    <xf numFmtId="0" fontId="15" fillId="0" borderId="0" xfId="0" applyFont="1" applyAlignment="1" applyProtection="1">
      <alignment horizontal="left"/>
      <protection hidden="1"/>
    </xf>
    <xf numFmtId="0" fontId="6" fillId="0" borderId="13" xfId="0" applyFont="1" applyBorder="1" applyAlignment="1" applyProtection="1">
      <alignment vertical="center"/>
      <protection hidden="1"/>
    </xf>
    <xf numFmtId="0" fontId="6" fillId="0" borderId="14" xfId="0" applyFont="1" applyBorder="1" applyProtection="1">
      <protection hidden="1"/>
    </xf>
    <xf numFmtId="0" fontId="6" fillId="0" borderId="15" xfId="0" applyFont="1" applyBorder="1" applyProtection="1">
      <protection hidden="1"/>
    </xf>
    <xf numFmtId="0" fontId="6" fillId="0" borderId="0" xfId="0" applyFont="1" applyAlignment="1" applyProtection="1">
      <alignment horizontal="left" vertical="center"/>
      <protection hidden="1"/>
    </xf>
    <xf numFmtId="0" fontId="15" fillId="0" borderId="0" xfId="0" applyFont="1" applyAlignment="1" applyProtection="1">
      <alignment horizontal="center"/>
      <protection hidden="1"/>
    </xf>
    <xf numFmtId="0" fontId="9" fillId="0" borderId="0" xfId="0" applyFont="1" applyAlignment="1" applyProtection="1">
      <alignment horizontal="left" vertical="center"/>
      <protection hidden="1"/>
    </xf>
    <xf numFmtId="0" fontId="6" fillId="0" borderId="17" xfId="0" applyFont="1" applyBorder="1" applyProtection="1">
      <protection hidden="1"/>
    </xf>
    <xf numFmtId="0" fontId="6" fillId="0" borderId="18" xfId="0" applyFont="1" applyBorder="1" applyProtection="1">
      <protection hidden="1"/>
    </xf>
    <xf numFmtId="0" fontId="9" fillId="0" borderId="0" xfId="0" applyFont="1" applyProtection="1">
      <protection hidden="1"/>
    </xf>
    <xf numFmtId="0" fontId="0" fillId="0" borderId="0" xfId="0" applyProtection="1">
      <protection hidden="1"/>
    </xf>
    <xf numFmtId="44" fontId="0" fillId="0" borderId="1" xfId="0" applyNumberFormat="1" applyBorder="1" applyProtection="1">
      <protection hidden="1"/>
    </xf>
    <xf numFmtId="0" fontId="6" fillId="0" borderId="0" xfId="0" applyFont="1" applyAlignment="1" applyProtection="1">
      <alignment horizontal="left" vertical="center" wrapText="1"/>
      <protection hidden="1"/>
    </xf>
    <xf numFmtId="44" fontId="0" fillId="0" borderId="0" xfId="0" applyNumberFormat="1" applyProtection="1">
      <protection hidden="1"/>
    </xf>
    <xf numFmtId="0" fontId="15" fillId="0" borderId="20" xfId="0" applyFont="1" applyBorder="1" applyProtection="1">
      <protection hidden="1"/>
    </xf>
    <xf numFmtId="0" fontId="9" fillId="0" borderId="21" xfId="0" applyFont="1" applyBorder="1" applyAlignment="1" applyProtection="1">
      <alignment vertical="center"/>
      <protection hidden="1"/>
    </xf>
    <xf numFmtId="0" fontId="24" fillId="0" borderId="0" xfId="0" applyFont="1" applyAlignment="1" applyProtection="1">
      <alignment horizontal="left" vertical="center"/>
      <protection hidden="1"/>
    </xf>
    <xf numFmtId="44" fontId="6" fillId="0" borderId="1" xfId="0" applyNumberFormat="1" applyFont="1" applyBorder="1" applyProtection="1">
      <protection hidden="1"/>
    </xf>
    <xf numFmtId="0" fontId="6" fillId="0" borderId="0" xfId="0" applyFont="1" applyAlignment="1" applyProtection="1">
      <alignment horizontal="center" wrapText="1"/>
      <protection hidden="1"/>
    </xf>
    <xf numFmtId="44" fontId="16" fillId="0" borderId="0" xfId="0" applyNumberFormat="1" applyFont="1" applyProtection="1">
      <protection hidden="1"/>
    </xf>
    <xf numFmtId="44" fontId="6" fillId="0" borderId="2" xfId="0" applyNumberFormat="1" applyFont="1" applyBorder="1" applyAlignment="1" applyProtection="1">
      <alignment vertical="center"/>
      <protection hidden="1"/>
    </xf>
    <xf numFmtId="44" fontId="6" fillId="0" borderId="2" xfId="0" applyNumberFormat="1" applyFont="1" applyBorder="1" applyAlignment="1" applyProtection="1">
      <alignment vertical="center"/>
      <protection locked="0"/>
    </xf>
    <xf numFmtId="44" fontId="6" fillId="0" borderId="10" xfId="0" applyNumberFormat="1" applyFont="1" applyBorder="1" applyProtection="1">
      <protection hidden="1"/>
    </xf>
    <xf numFmtId="44" fontId="24" fillId="0" borderId="24" xfId="0" applyNumberFormat="1" applyFont="1" applyBorder="1" applyAlignment="1" applyProtection="1">
      <alignment horizontal="left" vertical="center"/>
      <protection hidden="1"/>
    </xf>
    <xf numFmtId="44" fontId="8" fillId="0" borderId="25" xfId="0" applyNumberFormat="1" applyFont="1" applyBorder="1" applyAlignment="1" applyProtection="1">
      <alignment horizontal="left" vertical="center"/>
      <protection hidden="1"/>
    </xf>
    <xf numFmtId="44" fontId="6" fillId="0" borderId="19" xfId="0" applyNumberFormat="1" applyFont="1" applyBorder="1" applyProtection="1">
      <protection hidden="1"/>
    </xf>
    <xf numFmtId="0" fontId="8" fillId="0" borderId="0" xfId="6" applyFont="1" applyAlignment="1" applyProtection="1">
      <alignment horizontal="centerContinuous" vertical="center"/>
      <protection hidden="1"/>
    </xf>
    <xf numFmtId="0" fontId="6" fillId="0" borderId="0" xfId="0" applyFont="1"/>
    <xf numFmtId="0" fontId="9" fillId="0" borderId="0" xfId="0" applyFont="1" applyAlignment="1" applyProtection="1">
      <alignment horizontal="right"/>
      <protection hidden="1"/>
    </xf>
    <xf numFmtId="0" fontId="6" fillId="0" borderId="0" xfId="0" applyFont="1" applyProtection="1">
      <protection locked="0"/>
    </xf>
    <xf numFmtId="44" fontId="6" fillId="0" borderId="19" xfId="0" applyNumberFormat="1" applyFont="1" applyBorder="1" applyProtection="1">
      <protection locked="0"/>
    </xf>
    <xf numFmtId="44" fontId="6" fillId="0" borderId="0" xfId="0" applyNumberFormat="1" applyFont="1" applyProtection="1">
      <protection hidden="1"/>
    </xf>
    <xf numFmtId="44" fontId="6" fillId="0" borderId="12" xfId="0" applyNumberFormat="1" applyFont="1" applyBorder="1" applyProtection="1">
      <protection hidden="1"/>
    </xf>
    <xf numFmtId="0" fontId="9" fillId="0" borderId="0" xfId="0" applyFont="1" applyAlignment="1" applyProtection="1">
      <alignment horizontal="center" vertical="center"/>
      <protection hidden="1"/>
    </xf>
    <xf numFmtId="0" fontId="6" fillId="0" borderId="0" xfId="0" applyFont="1" applyAlignment="1">
      <alignment horizontal="centerContinuous"/>
    </xf>
    <xf numFmtId="0" fontId="6" fillId="0" borderId="0" xfId="0" applyFont="1" applyAlignment="1" applyProtection="1">
      <alignment horizontal="left" vertical="top"/>
      <protection hidden="1"/>
    </xf>
    <xf numFmtId="0" fontId="6" fillId="0" borderId="0" xfId="0" applyFont="1" applyAlignment="1">
      <alignment horizontal="right"/>
    </xf>
    <xf numFmtId="0" fontId="6" fillId="0" borderId="0" xfId="0" applyFont="1" applyAlignment="1">
      <alignment horizontal="left"/>
    </xf>
    <xf numFmtId="0" fontId="6" fillId="0" borderId="26" xfId="0" applyFont="1" applyBorder="1" applyProtection="1">
      <protection hidden="1"/>
    </xf>
    <xf numFmtId="0" fontId="19" fillId="0" borderId="0" xfId="0" applyFont="1" applyAlignment="1" applyProtection="1">
      <alignment horizontal="left"/>
      <protection hidden="1"/>
    </xf>
    <xf numFmtId="0" fontId="6" fillId="0" borderId="0" xfId="0" applyFont="1" applyAlignment="1">
      <alignment horizontal="center" wrapText="1"/>
    </xf>
    <xf numFmtId="44" fontId="16" fillId="0" borderId="0" xfId="0" applyNumberFormat="1" applyFont="1" applyProtection="1">
      <protection locked="0"/>
    </xf>
    <xf numFmtId="0" fontId="18" fillId="0" borderId="0" xfId="0" applyFont="1" applyAlignment="1">
      <alignment horizontal="center"/>
    </xf>
    <xf numFmtId="44" fontId="11" fillId="0" borderId="0" xfId="0" applyNumberFormat="1" applyFont="1" applyAlignment="1" applyProtection="1">
      <alignment horizontal="left" vertical="center"/>
      <protection hidden="1"/>
    </xf>
    <xf numFmtId="44" fontId="6" fillId="0" borderId="0" xfId="0" applyNumberFormat="1" applyFont="1"/>
    <xf numFmtId="44" fontId="16" fillId="0" borderId="0" xfId="0" applyNumberFormat="1" applyFont="1"/>
    <xf numFmtId="0" fontId="26" fillId="0" borderId="0" xfId="0" applyFont="1" applyAlignment="1">
      <alignment horizontal="centerContinuous"/>
    </xf>
    <xf numFmtId="0" fontId="16" fillId="0" borderId="0" xfId="0" applyFont="1" applyAlignment="1">
      <alignment horizontal="centerContinuous"/>
    </xf>
    <xf numFmtId="0" fontId="13" fillId="0" borderId="0" xfId="0" applyFont="1" applyAlignment="1">
      <alignment horizontal="centerContinuous"/>
    </xf>
    <xf numFmtId="0" fontId="8" fillId="0" borderId="0" xfId="0" applyFont="1" applyAlignment="1">
      <alignment horizontal="centerContinuous"/>
    </xf>
    <xf numFmtId="0" fontId="18" fillId="0" borderId="0" xfId="0" applyFont="1" applyAlignment="1">
      <alignment horizontal="left"/>
    </xf>
    <xf numFmtId="0" fontId="18" fillId="0" borderId="0" xfId="0" applyFont="1" applyAlignment="1">
      <alignment horizontal="centerContinuous"/>
    </xf>
    <xf numFmtId="0" fontId="27" fillId="0" borderId="0" xfId="0" applyFont="1" applyAlignment="1">
      <alignment horizontal="left"/>
    </xf>
    <xf numFmtId="0" fontId="14" fillId="0" borderId="0" xfId="0" applyFont="1" applyAlignment="1">
      <alignment horizontal="left"/>
    </xf>
    <xf numFmtId="0" fontId="18" fillId="0" borderId="0" xfId="0" applyFont="1"/>
    <xf numFmtId="0" fontId="9" fillId="0" borderId="0" xfId="0" applyFont="1"/>
    <xf numFmtId="0" fontId="6" fillId="0" borderId="0" xfId="0" applyFont="1" applyAlignment="1">
      <alignment horizontal="left" vertical="center" wrapText="1"/>
    </xf>
    <xf numFmtId="44" fontId="0" fillId="0" borderId="0" xfId="0" applyNumberFormat="1"/>
    <xf numFmtId="0" fontId="15" fillId="0" borderId="0" xfId="0" applyFont="1"/>
    <xf numFmtId="0" fontId="0" fillId="0" borderId="0" xfId="0" applyAlignment="1">
      <alignment horizontal="left" vertical="center" wrapText="1"/>
    </xf>
    <xf numFmtId="0" fontId="0" fillId="0" borderId="0" xfId="0" applyAlignment="1" applyProtection="1">
      <alignment horizontal="left" vertical="center"/>
      <protection hidden="1"/>
    </xf>
    <xf numFmtId="0" fontId="11" fillId="0" borderId="0" xfId="0" applyFont="1" applyAlignment="1" applyProtection="1">
      <alignment horizontal="left"/>
      <protection hidden="1"/>
    </xf>
    <xf numFmtId="0" fontId="6" fillId="0" borderId="6" xfId="0" applyFont="1" applyBorder="1" applyAlignment="1" applyProtection="1">
      <alignment horizontal="center" vertical="center" wrapText="1"/>
      <protection locked="0"/>
    </xf>
    <xf numFmtId="0" fontId="6" fillId="0" borderId="0" xfId="0" applyFont="1" applyAlignment="1" applyProtection="1">
      <alignment horizontal="left"/>
      <protection locked="0"/>
    </xf>
    <xf numFmtId="44" fontId="24" fillId="0" borderId="35" xfId="0" applyNumberFormat="1" applyFont="1" applyBorder="1" applyAlignment="1" applyProtection="1">
      <alignment horizontal="left" vertical="center"/>
      <protection hidden="1"/>
    </xf>
    <xf numFmtId="0" fontId="0" fillId="0" borderId="0" xfId="0" quotePrefix="1" applyAlignment="1">
      <alignment horizontal="center" wrapText="1"/>
    </xf>
    <xf numFmtId="0" fontId="6" fillId="0" borderId="0" xfId="0" applyFont="1" applyAlignment="1">
      <alignment horizontal="left" wrapText="1"/>
    </xf>
    <xf numFmtId="0" fontId="6" fillId="0" borderId="21" xfId="0" quotePrefix="1" applyFont="1" applyBorder="1" applyAlignment="1">
      <alignment horizontal="center" vertical="center"/>
    </xf>
    <xf numFmtId="0" fontId="4" fillId="0" borderId="6" xfId="0" applyFont="1" applyBorder="1" applyAlignment="1" applyProtection="1">
      <alignment horizontal="center" wrapText="1"/>
      <protection hidden="1"/>
    </xf>
    <xf numFmtId="0" fontId="4" fillId="0" borderId="0" xfId="0" applyFont="1" applyProtection="1">
      <protection hidden="1"/>
    </xf>
    <xf numFmtId="0" fontId="4" fillId="0" borderId="2" xfId="0" applyFont="1" applyBorder="1" applyProtection="1">
      <protection hidden="1"/>
    </xf>
    <xf numFmtId="0" fontId="9" fillId="0" borderId="0" xfId="0" applyFont="1" applyAlignment="1" applyProtection="1">
      <alignment horizontal="left" vertical="center" wrapText="1"/>
      <protection hidden="1"/>
    </xf>
    <xf numFmtId="0" fontId="4" fillId="7" borderId="0" xfId="0" applyFont="1" applyFill="1" applyProtection="1">
      <protection hidden="1"/>
    </xf>
    <xf numFmtId="0" fontId="0" fillId="7" borderId="0" xfId="0" applyFill="1" applyProtection="1">
      <protection hidden="1"/>
    </xf>
    <xf numFmtId="0" fontId="4" fillId="8" borderId="0" xfId="0" applyFont="1" applyFill="1" applyProtection="1">
      <protection hidden="1"/>
    </xf>
    <xf numFmtId="0" fontId="0" fillId="8" borderId="0" xfId="0" applyFill="1" applyProtection="1">
      <protection hidden="1"/>
    </xf>
    <xf numFmtId="0" fontId="40" fillId="0" borderId="0" xfId="4" applyFont="1" applyAlignment="1" applyProtection="1">
      <alignment horizontal="center"/>
      <protection hidden="1"/>
    </xf>
    <xf numFmtId="0" fontId="40" fillId="0" borderId="0" xfId="5" applyFont="1" applyAlignment="1" applyProtection="1">
      <alignment horizontal="center"/>
      <protection hidden="1"/>
    </xf>
    <xf numFmtId="43" fontId="0" fillId="0" borderId="0" xfId="0" applyNumberFormat="1" applyProtection="1">
      <protection hidden="1"/>
    </xf>
    <xf numFmtId="165" fontId="0" fillId="0" borderId="0" xfId="0" applyNumberFormat="1" applyProtection="1">
      <protection hidden="1"/>
    </xf>
    <xf numFmtId="0" fontId="4" fillId="0" borderId="0" xfId="0" applyFont="1" applyAlignment="1" applyProtection="1">
      <alignment horizontal="left" vertical="center"/>
      <protection hidden="1"/>
    </xf>
    <xf numFmtId="0" fontId="4" fillId="0" borderId="1" xfId="0" applyFont="1" applyBorder="1" applyProtection="1">
      <protection hidden="1"/>
    </xf>
    <xf numFmtId="0" fontId="6" fillId="0" borderId="0" xfId="0" applyFont="1" applyAlignment="1" applyProtection="1">
      <alignment horizontal="center" vertical="center"/>
      <protection hidden="1"/>
    </xf>
    <xf numFmtId="0" fontId="14" fillId="0" borderId="0" xfId="0" applyFont="1" applyProtection="1">
      <protection hidden="1"/>
    </xf>
    <xf numFmtId="0" fontId="43" fillId="0" borderId="0" xfId="0" applyFont="1" applyAlignment="1" applyProtection="1">
      <alignment horizontal="justify"/>
      <protection hidden="1"/>
    </xf>
    <xf numFmtId="0" fontId="43" fillId="0" borderId="0" xfId="0" applyFont="1" applyAlignment="1" applyProtection="1">
      <alignment wrapText="1"/>
      <protection hidden="1"/>
    </xf>
    <xf numFmtId="0" fontId="14" fillId="0" borderId="16" xfId="0" applyFont="1" applyBorder="1" applyAlignment="1" applyProtection="1">
      <alignment horizontal="center" vertical="center"/>
      <protection locked="0"/>
    </xf>
    <xf numFmtId="0" fontId="44" fillId="0" borderId="0" xfId="0" applyFont="1" applyAlignment="1" applyProtection="1">
      <alignment horizontal="justify"/>
      <protection hidden="1"/>
    </xf>
    <xf numFmtId="0" fontId="43" fillId="0" borderId="0" xfId="0" applyFont="1" applyAlignment="1" applyProtection="1">
      <alignment horizontal="justify" wrapText="1"/>
      <protection hidden="1"/>
    </xf>
    <xf numFmtId="0" fontId="0" fillId="0" borderId="0" xfId="0" applyAlignment="1" applyProtection="1">
      <alignment wrapText="1"/>
      <protection hidden="1"/>
    </xf>
    <xf numFmtId="0" fontId="4" fillId="12" borderId="14" xfId="0" applyFont="1" applyFill="1" applyBorder="1" applyProtection="1">
      <protection hidden="1"/>
    </xf>
    <xf numFmtId="44" fontId="4" fillId="12" borderId="0" xfId="0" applyNumberFormat="1" applyFont="1" applyFill="1" applyAlignment="1" applyProtection="1">
      <alignment horizontal="left"/>
      <protection hidden="1"/>
    </xf>
    <xf numFmtId="44" fontId="4" fillId="12" borderId="0" xfId="0" applyNumberFormat="1" applyFont="1" applyFill="1" applyAlignment="1" applyProtection="1">
      <alignment horizontal="left" vertical="center"/>
      <protection hidden="1"/>
    </xf>
    <xf numFmtId="0" fontId="4" fillId="12" borderId="15" xfId="0" applyFont="1" applyFill="1" applyBorder="1" applyProtection="1">
      <protection hidden="1"/>
    </xf>
    <xf numFmtId="0" fontId="4" fillId="0" borderId="42" xfId="0" applyFont="1" applyBorder="1" applyProtection="1">
      <protection hidden="1"/>
    </xf>
    <xf numFmtId="0" fontId="45" fillId="0" borderId="0" xfId="0" applyFont="1" applyAlignment="1" applyProtection="1">
      <alignment horizontal="justify"/>
      <protection hidden="1"/>
    </xf>
    <xf numFmtId="0" fontId="6" fillId="0" borderId="14" xfId="0" applyFont="1" applyBorder="1" applyAlignment="1" applyProtection="1">
      <alignment horizontal="centerContinuous"/>
      <protection hidden="1"/>
    </xf>
    <xf numFmtId="0" fontId="6" fillId="0" borderId="0" xfId="0" applyFont="1" applyAlignment="1" applyProtection="1">
      <alignment vertical="center"/>
      <protection hidden="1"/>
    </xf>
    <xf numFmtId="0" fontId="6" fillId="0" borderId="0" xfId="0" applyFont="1" applyAlignment="1" applyProtection="1">
      <alignment horizontal="center"/>
      <protection hidden="1"/>
    </xf>
    <xf numFmtId="0" fontId="6" fillId="0" borderId="15" xfId="0" applyFont="1" applyBorder="1" applyAlignment="1" applyProtection="1">
      <alignment horizontal="center"/>
      <protection hidden="1"/>
    </xf>
    <xf numFmtId="44" fontId="6" fillId="0" borderId="0" xfId="0" applyNumberFormat="1" applyFont="1" applyAlignment="1" applyProtection="1">
      <alignment horizontal="left" vertical="center"/>
      <protection hidden="1"/>
    </xf>
    <xf numFmtId="0" fontId="6" fillId="0" borderId="12" xfId="0" applyFont="1" applyBorder="1" applyAlignment="1" applyProtection="1">
      <alignment horizontal="center"/>
      <protection hidden="1"/>
    </xf>
    <xf numFmtId="0" fontId="34" fillId="0" borderId="12" xfId="0" applyFont="1" applyBorder="1" applyAlignment="1" applyProtection="1">
      <alignment horizontal="center" wrapText="1"/>
      <protection hidden="1"/>
    </xf>
    <xf numFmtId="0" fontId="6" fillId="0" borderId="13" xfId="0" applyFont="1" applyBorder="1" applyProtection="1">
      <protection hidden="1"/>
    </xf>
    <xf numFmtId="0" fontId="6" fillId="0" borderId="11" xfId="0" applyFont="1" applyBorder="1" applyProtection="1">
      <protection hidden="1"/>
    </xf>
    <xf numFmtId="0" fontId="6" fillId="0" borderId="22" xfId="0" applyFont="1" applyBorder="1" applyProtection="1">
      <protection hidden="1"/>
    </xf>
    <xf numFmtId="0" fontId="31" fillId="12" borderId="16" xfId="0" applyFont="1" applyFill="1" applyBorder="1" applyAlignment="1" applyProtection="1">
      <alignment horizontal="center" vertical="center"/>
      <protection locked="0"/>
    </xf>
    <xf numFmtId="44" fontId="4" fillId="0" borderId="2" xfId="2" applyFont="1" applyBorder="1" applyAlignment="1" applyProtection="1">
      <alignment horizontal="center" vertical="center"/>
      <protection locked="0"/>
    </xf>
    <xf numFmtId="0" fontId="3" fillId="0" borderId="7" xfId="0" applyFont="1" applyBorder="1" applyAlignment="1" applyProtection="1">
      <alignment horizontal="center" wrapText="1"/>
      <protection hidden="1"/>
    </xf>
    <xf numFmtId="0" fontId="3" fillId="0" borderId="0" xfId="0" applyFont="1"/>
    <xf numFmtId="0" fontId="3" fillId="0" borderId="0" xfId="0" applyFont="1" applyProtection="1">
      <protection hidden="1"/>
    </xf>
    <xf numFmtId="0" fontId="31" fillId="13" borderId="16" xfId="0" applyFont="1" applyFill="1" applyBorder="1" applyAlignment="1" applyProtection="1">
      <alignment horizontal="center" vertical="center"/>
      <protection locked="0"/>
    </xf>
    <xf numFmtId="44" fontId="4" fillId="13" borderId="0" xfId="0" applyNumberFormat="1" applyFont="1" applyFill="1" applyAlignment="1" applyProtection="1">
      <alignment horizontal="left"/>
      <protection hidden="1"/>
    </xf>
    <xf numFmtId="44" fontId="4" fillId="13" borderId="0" xfId="0" applyNumberFormat="1" applyFont="1" applyFill="1" applyAlignment="1" applyProtection="1">
      <alignment horizontal="left" vertical="center"/>
      <protection hidden="1"/>
    </xf>
    <xf numFmtId="0" fontId="4" fillId="13" borderId="15" xfId="0" applyFont="1" applyFill="1" applyBorder="1" applyProtection="1">
      <protection hidden="1"/>
    </xf>
    <xf numFmtId="0" fontId="22" fillId="0" borderId="0" xfId="0" applyFont="1" applyProtection="1">
      <protection hidden="1"/>
    </xf>
    <xf numFmtId="0" fontId="4" fillId="0" borderId="0" xfId="0" applyFont="1" applyProtection="1">
      <protection locked="0"/>
    </xf>
    <xf numFmtId="0" fontId="15" fillId="0" borderId="0" xfId="0" applyFont="1" applyProtection="1">
      <protection locked="0" hidden="1"/>
    </xf>
    <xf numFmtId="0" fontId="15" fillId="0" borderId="0" xfId="0" applyFont="1" applyProtection="1">
      <protection locked="0"/>
    </xf>
    <xf numFmtId="0" fontId="6" fillId="0" borderId="0" xfId="0" applyFont="1" applyProtection="1">
      <protection locked="0" hidden="1"/>
    </xf>
    <xf numFmtId="0" fontId="4" fillId="0" borderId="0" xfId="8"/>
    <xf numFmtId="0" fontId="28" fillId="0" borderId="0" xfId="8" applyFont="1"/>
    <xf numFmtId="0" fontId="4" fillId="0" borderId="0" xfId="8" applyAlignment="1">
      <alignment horizontal="center"/>
    </xf>
    <xf numFmtId="0" fontId="51" fillId="0" borderId="0" xfId="8" applyFont="1" applyAlignment="1">
      <alignment horizontal="left"/>
    </xf>
    <xf numFmtId="0" fontId="4" fillId="0" borderId="0" xfId="8" applyAlignment="1">
      <alignment vertical="top" wrapText="1"/>
    </xf>
    <xf numFmtId="0" fontId="4" fillId="0" borderId="0" xfId="8" applyAlignment="1">
      <alignment horizontal="center" vertical="top"/>
    </xf>
    <xf numFmtId="0" fontId="4" fillId="0" borderId="0" xfId="8" applyAlignment="1">
      <alignment horizontal="left" vertical="top" wrapText="1"/>
    </xf>
    <xf numFmtId="0" fontId="4" fillId="0" borderId="0" xfId="8" applyAlignment="1">
      <alignment horizontal="left"/>
    </xf>
    <xf numFmtId="0" fontId="4" fillId="0" borderId="0" xfId="8" applyAlignment="1" applyProtection="1">
      <alignment horizontal="justify"/>
      <protection hidden="1"/>
    </xf>
    <xf numFmtId="0" fontId="51" fillId="0" borderId="0" xfId="8" applyFont="1"/>
    <xf numFmtId="0" fontId="3" fillId="0" borderId="0" xfId="8" applyFont="1"/>
    <xf numFmtId="0" fontId="4" fillId="0" borderId="0" xfId="8" applyAlignment="1">
      <alignment wrapText="1"/>
    </xf>
    <xf numFmtId="0" fontId="31" fillId="0" borderId="0" xfId="0" applyFont="1" applyAlignment="1" applyProtection="1">
      <alignment horizontal="center"/>
      <protection hidden="1"/>
    </xf>
    <xf numFmtId="0" fontId="3" fillId="0" borderId="0" xfId="0" applyFont="1" applyAlignment="1" applyProtection="1">
      <alignment horizontal="left" wrapText="1"/>
      <protection hidden="1"/>
    </xf>
    <xf numFmtId="0" fontId="4" fillId="0" borderId="1" xfId="0" applyFont="1" applyBorder="1" applyProtection="1">
      <protection locked="0"/>
    </xf>
    <xf numFmtId="0" fontId="6" fillId="0" borderId="19" xfId="0" applyFont="1" applyBorder="1" applyProtection="1">
      <protection locked="0"/>
    </xf>
    <xf numFmtId="37" fontId="6" fillId="0" borderId="0" xfId="1" applyFont="1" applyProtection="1">
      <protection locked="0"/>
    </xf>
    <xf numFmtId="0" fontId="4" fillId="13" borderId="0" xfId="0" applyFont="1" applyFill="1" applyProtection="1">
      <protection hidden="1"/>
    </xf>
    <xf numFmtId="0" fontId="49" fillId="0" borderId="0" xfId="0" applyFont="1" applyAlignment="1" applyProtection="1">
      <alignment vertical="top"/>
      <protection hidden="1"/>
    </xf>
    <xf numFmtId="0" fontId="35" fillId="0" borderId="0" xfId="0" applyFont="1" applyProtection="1">
      <protection hidden="1"/>
    </xf>
    <xf numFmtId="0" fontId="6" fillId="0" borderId="18" xfId="0" applyFont="1" applyBorder="1"/>
    <xf numFmtId="0" fontId="4" fillId="0" borderId="0" xfId="0" quotePrefix="1" applyFont="1" applyAlignment="1">
      <alignment horizontal="center" wrapText="1"/>
    </xf>
    <xf numFmtId="9" fontId="6" fillId="0" borderId="0" xfId="7" applyFont="1" applyProtection="1"/>
    <xf numFmtId="44" fontId="6" fillId="0" borderId="3" xfId="0" applyNumberFormat="1" applyFont="1" applyBorder="1"/>
    <xf numFmtId="0" fontId="18" fillId="0" borderId="38" xfId="0" applyFont="1" applyBorder="1" applyAlignment="1" applyProtection="1">
      <alignment horizontal="left"/>
      <protection hidden="1"/>
    </xf>
    <xf numFmtId="0" fontId="4" fillId="0" borderId="40" xfId="0" applyFont="1" applyBorder="1" applyProtection="1">
      <protection hidden="1"/>
    </xf>
    <xf numFmtId="0" fontId="4" fillId="0" borderId="40" xfId="0" applyFont="1" applyBorder="1" applyAlignment="1" applyProtection="1">
      <alignment horizontal="center"/>
      <protection hidden="1"/>
    </xf>
    <xf numFmtId="0" fontId="4" fillId="0" borderId="49" xfId="0" applyFont="1" applyBorder="1" applyProtection="1">
      <protection hidden="1"/>
    </xf>
    <xf numFmtId="0" fontId="4" fillId="0" borderId="0" xfId="0" applyFont="1" applyAlignment="1" applyProtection="1">
      <alignment horizontal="left" vertical="center" wrapText="1"/>
      <protection hidden="1"/>
    </xf>
    <xf numFmtId="0" fontId="6" fillId="0" borderId="51" xfId="0" applyFont="1" applyBorder="1" applyAlignment="1" applyProtection="1">
      <alignment horizontal="center"/>
      <protection hidden="1"/>
    </xf>
    <xf numFmtId="0" fontId="4" fillId="0" borderId="52" xfId="0" applyFont="1" applyBorder="1" applyProtection="1">
      <protection hidden="1"/>
    </xf>
    <xf numFmtId="0" fontId="6" fillId="0" borderId="34" xfId="0" applyFont="1" applyBorder="1" applyAlignment="1" applyProtection="1">
      <alignment horizontal="center"/>
      <protection hidden="1"/>
    </xf>
    <xf numFmtId="0" fontId="9" fillId="0" borderId="52" xfId="0" applyFont="1" applyBorder="1" applyProtection="1">
      <protection hidden="1"/>
    </xf>
    <xf numFmtId="0" fontId="6" fillId="0" borderId="42" xfId="0" applyFont="1" applyBorder="1" applyAlignment="1" applyProtection="1">
      <alignment horizontal="center"/>
      <protection hidden="1"/>
    </xf>
    <xf numFmtId="0" fontId="9" fillId="0" borderId="53" xfId="0" applyFont="1" applyBorder="1" applyProtection="1">
      <protection hidden="1"/>
    </xf>
    <xf numFmtId="0" fontId="4" fillId="0" borderId="34" xfId="0" applyFont="1" applyBorder="1" applyAlignment="1" applyProtection="1">
      <alignment horizontal="center"/>
      <protection hidden="1"/>
    </xf>
    <xf numFmtId="0" fontId="3" fillId="0" borderId="4" xfId="0" applyFont="1" applyBorder="1" applyAlignment="1" applyProtection="1">
      <alignment horizontal="left"/>
      <protection hidden="1"/>
    </xf>
    <xf numFmtId="0" fontId="49" fillId="0" borderId="0" xfId="0" applyFont="1" applyProtection="1">
      <protection hidden="1"/>
    </xf>
    <xf numFmtId="0" fontId="4" fillId="0" borderId="0" xfId="0" applyFont="1" applyAlignment="1" applyProtection="1">
      <alignment horizontal="justify"/>
      <protection hidden="1"/>
    </xf>
    <xf numFmtId="0" fontId="6" fillId="0" borderId="0" xfId="0" applyFont="1" applyAlignment="1" applyProtection="1">
      <alignment vertical="center"/>
      <protection locked="0"/>
    </xf>
    <xf numFmtId="0" fontId="16" fillId="0" borderId="5" xfId="0" applyFont="1" applyBorder="1" applyAlignment="1">
      <alignment horizontal="center" wrapText="1"/>
    </xf>
    <xf numFmtId="0" fontId="8" fillId="0" borderId="6" xfId="0" applyFont="1" applyBorder="1" applyAlignment="1">
      <alignment horizontal="center" vertical="center" wrapText="1"/>
    </xf>
    <xf numFmtId="0" fontId="6" fillId="0" borderId="8" xfId="0" applyFont="1" applyBorder="1" applyAlignment="1">
      <alignment horizontal="center"/>
    </xf>
    <xf numFmtId="0" fontId="9" fillId="0" borderId="0" xfId="0" applyFont="1" applyAlignment="1">
      <alignment horizontal="left"/>
    </xf>
    <xf numFmtId="0" fontId="6" fillId="0" borderId="2" xfId="0" applyFont="1" applyBorder="1" applyAlignment="1">
      <alignment horizontal="left"/>
    </xf>
    <xf numFmtId="0" fontId="6" fillId="0" borderId="2" xfId="0" applyFont="1" applyBorder="1"/>
    <xf numFmtId="0" fontId="9" fillId="0" borderId="2" xfId="0" applyFont="1" applyBorder="1"/>
    <xf numFmtId="0" fontId="4" fillId="0" borderId="2" xfId="0" applyFont="1" applyBorder="1"/>
    <xf numFmtId="0" fontId="6" fillId="0" borderId="8" xfId="0" applyFont="1" applyBorder="1" applyAlignment="1">
      <alignment horizontal="center" vertical="center"/>
    </xf>
    <xf numFmtId="0" fontId="6" fillId="0" borderId="1" xfId="0" applyFont="1" applyBorder="1"/>
    <xf numFmtId="0" fontId="9" fillId="0" borderId="2" xfId="0" applyFont="1" applyBorder="1" applyAlignment="1">
      <alignment horizontal="left"/>
    </xf>
    <xf numFmtId="0" fontId="6" fillId="0" borderId="9" xfId="0" applyFont="1" applyBorder="1" applyAlignment="1">
      <alignment horizontal="center"/>
    </xf>
    <xf numFmtId="0" fontId="9" fillId="0" borderId="4" xfId="0" applyFont="1" applyBorder="1"/>
    <xf numFmtId="44" fontId="6" fillId="2" borderId="2" xfId="0" applyNumberFormat="1" applyFont="1" applyFill="1" applyBorder="1"/>
    <xf numFmtId="44" fontId="6" fillId="0" borderId="2" xfId="0" applyNumberFormat="1" applyFont="1" applyBorder="1"/>
    <xf numFmtId="0" fontId="6" fillId="2" borderId="2" xfId="0" applyFont="1" applyFill="1" applyBorder="1"/>
    <xf numFmtId="44" fontId="6" fillId="0" borderId="4" xfId="0" applyNumberFormat="1" applyFont="1" applyBorder="1"/>
    <xf numFmtId="0" fontId="9" fillId="0" borderId="7" xfId="0" applyFont="1" applyBorder="1" applyAlignment="1">
      <alignment horizontal="center" vertical="center" wrapText="1"/>
    </xf>
    <xf numFmtId="44" fontId="6" fillId="2" borderId="3" xfId="0" applyNumberFormat="1" applyFont="1" applyFill="1" applyBorder="1"/>
    <xf numFmtId="0" fontId="6" fillId="2" borderId="3" xfId="0" applyFont="1" applyFill="1" applyBorder="1"/>
    <xf numFmtId="44" fontId="6" fillId="0" borderId="10" xfId="0" applyNumberFormat="1" applyFont="1" applyBorder="1"/>
    <xf numFmtId="0" fontId="6" fillId="0" borderId="27" xfId="0" applyFont="1" applyBorder="1"/>
    <xf numFmtId="0" fontId="21" fillId="0" borderId="28" xfId="0" applyFont="1" applyBorder="1" applyAlignment="1">
      <alignment horizontal="center" vertical="center"/>
    </xf>
    <xf numFmtId="44" fontId="6" fillId="0" borderId="29" xfId="0" applyNumberFormat="1" applyFont="1" applyBorder="1"/>
    <xf numFmtId="44" fontId="6" fillId="0" borderId="6" xfId="0" applyNumberFormat="1" applyFont="1" applyBorder="1"/>
    <xf numFmtId="44" fontId="6" fillId="0" borderId="7" xfId="0" applyNumberFormat="1" applyFont="1" applyBorder="1"/>
    <xf numFmtId="0" fontId="6" fillId="0" borderId="30" xfId="0" applyFont="1" applyBorder="1"/>
    <xf numFmtId="0" fontId="21" fillId="0" borderId="31" xfId="0" applyFont="1" applyBorder="1" applyAlignment="1">
      <alignment horizontal="center" vertical="center"/>
    </xf>
    <xf numFmtId="44" fontId="6" fillId="0" borderId="8" xfId="0" applyNumberFormat="1" applyFont="1" applyBorder="1"/>
    <xf numFmtId="0" fontId="21" fillId="0" borderId="33" xfId="0" applyFont="1" applyBorder="1" applyAlignment="1">
      <alignment horizontal="center" vertical="center"/>
    </xf>
    <xf numFmtId="44" fontId="6" fillId="0" borderId="34" xfId="0" applyNumberFormat="1" applyFont="1" applyBorder="1"/>
    <xf numFmtId="44" fontId="6" fillId="0" borderId="1" xfId="2" applyFont="1" applyBorder="1" applyProtection="1">
      <protection locked="0"/>
    </xf>
    <xf numFmtId="44" fontId="6" fillId="0" borderId="19" xfId="2" applyFont="1" applyBorder="1" applyProtection="1">
      <protection locked="0"/>
    </xf>
    <xf numFmtId="0" fontId="53" fillId="0" borderId="0" xfId="11" applyFont="1" applyAlignment="1" applyProtection="1">
      <alignment horizontal="center"/>
      <protection locked="0"/>
    </xf>
    <xf numFmtId="0" fontId="15" fillId="0" borderId="0" xfId="11" applyFont="1" applyProtection="1">
      <protection locked="0"/>
    </xf>
    <xf numFmtId="0" fontId="18" fillId="0" borderId="0" xfId="11" applyFont="1" applyAlignment="1" applyProtection="1">
      <alignment horizontal="center"/>
      <protection locked="0"/>
    </xf>
    <xf numFmtId="44" fontId="15" fillId="0" borderId="2" xfId="2" applyFont="1" applyBorder="1" applyAlignment="1" applyProtection="1">
      <alignment horizontal="right"/>
      <protection locked="0"/>
    </xf>
    <xf numFmtId="0" fontId="15" fillId="0" borderId="2" xfId="11" applyFont="1" applyBorder="1" applyAlignment="1" applyProtection="1">
      <alignment horizontal="left" vertical="top" wrapText="1"/>
      <protection locked="0"/>
    </xf>
    <xf numFmtId="44" fontId="15" fillId="0" borderId="2" xfId="2" applyFont="1" applyBorder="1" applyAlignment="1" applyProtection="1">
      <alignment horizontal="left"/>
      <protection locked="0"/>
    </xf>
    <xf numFmtId="0" fontId="8" fillId="0" borderId="0" xfId="11" applyFont="1" applyProtection="1">
      <protection locked="0"/>
    </xf>
    <xf numFmtId="0" fontId="15" fillId="0" borderId="0" xfId="11" applyFont="1" applyAlignment="1" applyProtection="1">
      <alignment horizontal="center" wrapText="1"/>
      <protection locked="0"/>
    </xf>
    <xf numFmtId="0" fontId="15" fillId="0" borderId="2" xfId="11" applyFont="1" applyBorder="1" applyProtection="1">
      <protection locked="0"/>
    </xf>
    <xf numFmtId="44" fontId="15" fillId="0" borderId="2" xfId="2" applyFont="1" applyBorder="1" applyProtection="1">
      <protection locked="0"/>
    </xf>
    <xf numFmtId="44" fontId="15" fillId="0" borderId="50" xfId="11" applyNumberFormat="1" applyFont="1" applyBorder="1" applyProtection="1">
      <protection locked="0"/>
    </xf>
    <xf numFmtId="0" fontId="15" fillId="0" borderId="0" xfId="8" applyFont="1" applyProtection="1">
      <protection locked="0"/>
    </xf>
    <xf numFmtId="0" fontId="18" fillId="0" borderId="0" xfId="8" applyFont="1" applyAlignment="1" applyProtection="1">
      <alignment horizontal="center"/>
      <protection locked="0"/>
    </xf>
    <xf numFmtId="0" fontId="56" fillId="0" borderId="0" xfId="8" applyFont="1" applyProtection="1">
      <protection locked="0"/>
    </xf>
    <xf numFmtId="0" fontId="8" fillId="0" borderId="0" xfId="11" applyFont="1" applyAlignment="1" applyProtection="1">
      <alignment vertical="top"/>
      <protection locked="0"/>
    </xf>
    <xf numFmtId="0" fontId="49" fillId="0" borderId="0" xfId="0" applyFont="1" applyAlignment="1" applyProtection="1">
      <alignment wrapText="1"/>
      <protection hidden="1"/>
    </xf>
    <xf numFmtId="0" fontId="14" fillId="0" borderId="0" xfId="0" applyFont="1" applyAlignment="1" applyProtection="1">
      <alignment horizontal="center" vertical="center"/>
      <protection locked="0"/>
    </xf>
    <xf numFmtId="0" fontId="4" fillId="0" borderId="0" xfId="0" applyFont="1"/>
    <xf numFmtId="0" fontId="8" fillId="0" borderId="0" xfId="11" applyFont="1" applyAlignment="1" applyProtection="1">
      <alignment horizontal="left" vertical="top" wrapText="1"/>
      <protection locked="0"/>
    </xf>
    <xf numFmtId="44" fontId="6" fillId="0" borderId="2" xfId="0" applyNumberFormat="1" applyFont="1" applyBorder="1" applyAlignment="1">
      <alignment vertical="center"/>
    </xf>
    <xf numFmtId="0" fontId="4" fillId="0" borderId="0" xfId="8" applyProtection="1">
      <protection locked="0"/>
    </xf>
    <xf numFmtId="0" fontId="15" fillId="0" borderId="12" xfId="11" applyFont="1" applyBorder="1" applyAlignment="1" applyProtection="1">
      <alignment horizontal="center" wrapText="1"/>
      <protection locked="0"/>
    </xf>
    <xf numFmtId="0" fontId="15" fillId="0" borderId="1" xfId="0" applyFont="1" applyBorder="1" applyAlignment="1" applyProtection="1">
      <alignment horizontal="center"/>
      <protection hidden="1"/>
    </xf>
    <xf numFmtId="44" fontId="15" fillId="0" borderId="1" xfId="0" applyNumberFormat="1" applyFont="1" applyBorder="1" applyAlignment="1" applyProtection="1">
      <alignment horizontal="center"/>
      <protection hidden="1"/>
    </xf>
    <xf numFmtId="43" fontId="4" fillId="0" borderId="19" xfId="0" applyNumberFormat="1" applyFont="1" applyBorder="1" applyProtection="1">
      <protection locked="0"/>
    </xf>
    <xf numFmtId="44" fontId="4" fillId="0" borderId="1" xfId="0" applyNumberFormat="1" applyFont="1" applyBorder="1" applyProtection="1">
      <protection hidden="1"/>
    </xf>
    <xf numFmtId="37" fontId="4" fillId="0" borderId="0" xfId="0" applyNumberFormat="1" applyFont="1" applyProtection="1">
      <protection hidden="1"/>
    </xf>
    <xf numFmtId="37" fontId="4" fillId="0" borderId="19" xfId="0" applyNumberFormat="1" applyFont="1" applyBorder="1" applyProtection="1">
      <protection hidden="1"/>
    </xf>
    <xf numFmtId="166" fontId="4" fillId="0" borderId="19" xfId="0" applyNumberFormat="1" applyFont="1" applyBorder="1" applyProtection="1">
      <protection locked="0"/>
    </xf>
    <xf numFmtId="166" fontId="4" fillId="0" borderId="1" xfId="0" applyNumberFormat="1" applyFont="1" applyBorder="1" applyProtection="1">
      <protection locked="0"/>
    </xf>
    <xf numFmtId="0" fontId="53" fillId="0" borderId="0" xfId="8" applyFont="1" applyAlignment="1" applyProtection="1">
      <alignment horizontal="center"/>
      <protection locked="0"/>
    </xf>
    <xf numFmtId="0" fontId="3" fillId="0" borderId="32" xfId="0" applyFont="1" applyBorder="1"/>
    <xf numFmtId="44" fontId="6" fillId="0" borderId="1" xfId="2" applyFont="1" applyBorder="1" applyProtection="1"/>
    <xf numFmtId="0" fontId="10" fillId="0" borderId="0" xfId="0" applyFont="1" applyAlignment="1" applyProtection="1">
      <alignment horizontal="center" vertical="center" wrapText="1"/>
      <protection locked="0"/>
    </xf>
    <xf numFmtId="0" fontId="7" fillId="0" borderId="0" xfId="8" applyFont="1" applyAlignment="1" applyProtection="1">
      <alignment horizontal="center" vertical="center"/>
      <protection locked="0"/>
    </xf>
    <xf numFmtId="44" fontId="4" fillId="0" borderId="0" xfId="8" applyNumberFormat="1" applyProtection="1">
      <protection locked="0"/>
    </xf>
    <xf numFmtId="0" fontId="4" fillId="0" borderId="40" xfId="8" applyBorder="1" applyAlignment="1">
      <alignment horizontal="center"/>
    </xf>
    <xf numFmtId="0" fontId="7" fillId="0" borderId="0" xfId="8" applyFont="1"/>
    <xf numFmtId="0" fontId="4" fillId="0" borderId="0" xfId="8" applyAlignment="1">
      <alignment horizontal="left" wrapText="1"/>
    </xf>
    <xf numFmtId="44" fontId="4" fillId="0" borderId="50" xfId="8" applyNumberFormat="1" applyBorder="1"/>
    <xf numFmtId="0" fontId="15" fillId="0" borderId="12" xfId="11" applyFont="1" applyBorder="1" applyAlignment="1">
      <alignment horizontal="center" wrapText="1"/>
    </xf>
    <xf numFmtId="0" fontId="15" fillId="0" borderId="0" xfId="11" applyFont="1"/>
    <xf numFmtId="44" fontId="15" fillId="0" borderId="50" xfId="11" applyNumberFormat="1" applyFont="1" applyBorder="1"/>
    <xf numFmtId="0" fontId="55" fillId="0" borderId="0" xfId="8" applyFont="1" applyAlignment="1">
      <alignment horizontal="center"/>
    </xf>
    <xf numFmtId="0" fontId="15" fillId="0" borderId="0" xfId="8" applyFont="1"/>
    <xf numFmtId="0" fontId="58" fillId="0" borderId="0" xfId="0" applyFont="1" applyProtection="1">
      <protection locked="0"/>
    </xf>
    <xf numFmtId="0" fontId="58" fillId="0" borderId="0" xfId="0" applyFont="1"/>
    <xf numFmtId="0" fontId="57" fillId="0" borderId="0" xfId="0" applyFont="1" applyAlignment="1">
      <alignment horizontal="centerContinuous"/>
    </xf>
    <xf numFmtId="0" fontId="65" fillId="0" borderId="0" xfId="0" applyFont="1" applyAlignment="1">
      <alignment horizontal="centerContinuous"/>
    </xf>
    <xf numFmtId="0" fontId="58" fillId="0" borderId="0" xfId="0" applyFont="1" applyAlignment="1">
      <alignment wrapText="1"/>
    </xf>
    <xf numFmtId="0" fontId="58" fillId="0" borderId="2" xfId="0" applyFont="1" applyBorder="1" applyAlignment="1" applyProtection="1">
      <alignment horizontal="left"/>
      <protection locked="0"/>
    </xf>
    <xf numFmtId="0" fontId="59" fillId="0" borderId="0" xfId="0" applyFont="1"/>
    <xf numFmtId="49" fontId="58" fillId="0" borderId="2" xfId="0" applyNumberFormat="1" applyFont="1" applyBorder="1" applyProtection="1">
      <protection locked="0"/>
    </xf>
    <xf numFmtId="37" fontId="58" fillId="0" borderId="2" xfId="1" applyFont="1" applyFill="1" applyBorder="1" applyProtection="1">
      <protection locked="0"/>
    </xf>
    <xf numFmtId="0" fontId="58" fillId="0" borderId="41" xfId="0" applyFont="1" applyBorder="1"/>
    <xf numFmtId="39" fontId="58" fillId="0" borderId="2" xfId="1" applyNumberFormat="1" applyFont="1" applyFill="1" applyBorder="1" applyProtection="1">
      <protection locked="0"/>
    </xf>
    <xf numFmtId="0" fontId="59" fillId="0" borderId="0" xfId="0" applyFont="1" applyAlignment="1">
      <alignment wrapText="1"/>
    </xf>
    <xf numFmtId="0" fontId="58" fillId="0" borderId="38" xfId="0" applyFont="1" applyBorder="1"/>
    <xf numFmtId="167" fontId="58" fillId="0" borderId="2" xfId="1" applyNumberFormat="1" applyFont="1" applyFill="1" applyBorder="1" applyProtection="1">
      <protection locked="0"/>
    </xf>
    <xf numFmtId="0" fontId="58" fillId="0" borderId="2" xfId="0" applyFont="1" applyBorder="1" applyAlignment="1">
      <alignment horizontal="center"/>
    </xf>
    <xf numFmtId="0" fontId="58" fillId="0" borderId="36" xfId="0" applyFont="1" applyBorder="1"/>
    <xf numFmtId="0" fontId="58" fillId="0" borderId="0" xfId="0" applyFont="1" applyAlignment="1">
      <alignment horizontal="right"/>
    </xf>
    <xf numFmtId="0" fontId="22" fillId="0" borderId="0" xfId="0" applyFont="1" applyAlignment="1" applyProtection="1">
      <alignment horizontal="left" vertical="top" wrapText="1"/>
      <protection hidden="1"/>
    </xf>
    <xf numFmtId="0" fontId="66" fillId="0" borderId="0" xfId="10" applyFont="1" applyProtection="1">
      <protection locked="0"/>
    </xf>
    <xf numFmtId="0" fontId="68" fillId="0" borderId="0" xfId="10" applyFont="1" applyAlignment="1" applyProtection="1">
      <alignment horizontal="center"/>
      <protection locked="0"/>
    </xf>
    <xf numFmtId="0" fontId="69" fillId="0" borderId="0" xfId="10" applyFont="1" applyAlignment="1">
      <alignment horizontal="center"/>
    </xf>
    <xf numFmtId="0" fontId="66" fillId="0" borderId="0" xfId="10" applyFont="1"/>
    <xf numFmtId="0" fontId="68" fillId="0" borderId="1" xfId="10" applyFont="1" applyBorder="1" applyAlignment="1" applyProtection="1">
      <alignment horizontal="center"/>
      <protection locked="0"/>
    </xf>
    <xf numFmtId="0" fontId="68" fillId="0" borderId="19" xfId="10" applyFont="1" applyBorder="1" applyAlignment="1" applyProtection="1">
      <alignment horizontal="center"/>
      <protection locked="0"/>
    </xf>
    <xf numFmtId="0" fontId="66" fillId="0" borderId="0" xfId="10" applyFont="1" applyAlignment="1" applyProtection="1">
      <alignment horizontal="center"/>
      <protection locked="0"/>
    </xf>
    <xf numFmtId="0" fontId="66" fillId="0" borderId="12" xfId="10" applyFont="1" applyBorder="1" applyAlignment="1">
      <alignment horizontal="center"/>
    </xf>
    <xf numFmtId="0" fontId="66" fillId="0" borderId="1" xfId="10" applyFont="1" applyBorder="1" applyProtection="1">
      <protection locked="0"/>
    </xf>
    <xf numFmtId="0" fontId="66" fillId="0" borderId="16" xfId="10" applyFont="1" applyBorder="1" applyAlignment="1" applyProtection="1">
      <alignment horizontal="center"/>
      <protection locked="0"/>
    </xf>
    <xf numFmtId="0" fontId="70" fillId="0" borderId="0" xfId="10" applyFont="1" applyProtection="1">
      <protection locked="0"/>
    </xf>
    <xf numFmtId="0" fontId="4" fillId="0" borderId="1" xfId="0" applyFont="1" applyBorder="1"/>
    <xf numFmtId="0" fontId="4" fillId="0" borderId="0" xfId="0" applyFont="1" applyAlignment="1" applyProtection="1">
      <alignment horizontal="centerContinuous"/>
      <protection hidden="1"/>
    </xf>
    <xf numFmtId="43" fontId="4" fillId="0" borderId="1" xfId="0" quotePrefix="1" applyNumberFormat="1" applyFont="1" applyBorder="1" applyAlignment="1" applyProtection="1">
      <alignment horizontal="center"/>
      <protection locked="0"/>
    </xf>
    <xf numFmtId="43" fontId="4" fillId="0" borderId="0" xfId="0" applyNumberFormat="1" applyFont="1" applyProtection="1">
      <protection hidden="1"/>
    </xf>
    <xf numFmtId="0" fontId="4" fillId="0" borderId="16" xfId="0" applyFont="1" applyBorder="1" applyAlignment="1" applyProtection="1">
      <alignment horizontal="center"/>
      <protection hidden="1"/>
    </xf>
    <xf numFmtId="0" fontId="4" fillId="0" borderId="0" xfId="0" applyFont="1" applyAlignment="1" applyProtection="1">
      <alignment horizontal="center"/>
      <protection hidden="1"/>
    </xf>
    <xf numFmtId="43" fontId="4" fillId="0" borderId="1" xfId="0" applyNumberFormat="1" applyFont="1" applyBorder="1" applyProtection="1">
      <protection locked="0"/>
    </xf>
    <xf numFmtId="43" fontId="4" fillId="0" borderId="1" xfId="0" applyNumberFormat="1" applyFont="1" applyBorder="1" applyProtection="1">
      <protection hidden="1"/>
    </xf>
    <xf numFmtId="43" fontId="4" fillId="0" borderId="1" xfId="7" applyNumberFormat="1" applyFont="1" applyBorder="1" applyAlignment="1" applyProtection="1">
      <alignment horizontal="right"/>
      <protection hidden="1"/>
    </xf>
    <xf numFmtId="0" fontId="4" fillId="0" borderId="1" xfId="0" applyFont="1" applyBorder="1" applyAlignment="1" applyProtection="1">
      <alignment horizontal="center"/>
      <protection locked="0"/>
    </xf>
    <xf numFmtId="4" fontId="4" fillId="0" borderId="1" xfId="0" applyNumberFormat="1" applyFont="1" applyBorder="1" applyAlignment="1" applyProtection="1">
      <alignment horizontal="center"/>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center" wrapText="1"/>
      <protection hidden="1"/>
    </xf>
    <xf numFmtId="41" fontId="4" fillId="0" borderId="0" xfId="0" quotePrefix="1" applyNumberFormat="1" applyFont="1" applyAlignment="1" applyProtection="1">
      <alignment horizontal="center"/>
      <protection hidden="1"/>
    </xf>
    <xf numFmtId="2" fontId="4" fillId="0" borderId="1" xfId="7" applyNumberFormat="1" applyFont="1" applyBorder="1" applyAlignment="1" applyProtection="1">
      <alignment horizontal="right"/>
      <protection locked="0"/>
    </xf>
    <xf numFmtId="43" fontId="4" fillId="0" borderId="1" xfId="0" applyNumberFormat="1" applyFont="1" applyBorder="1" applyAlignment="1" applyProtection="1">
      <alignment horizontal="right"/>
      <protection hidden="1"/>
    </xf>
    <xf numFmtId="0" fontId="4" fillId="0" borderId="0" xfId="0" applyFont="1" applyAlignment="1" applyProtection="1">
      <alignment horizontal="right"/>
      <protection hidden="1"/>
    </xf>
    <xf numFmtId="0" fontId="3" fillId="0" borderId="24" xfId="0" applyFont="1" applyBorder="1" applyAlignment="1" applyProtection="1">
      <alignment horizontal="centerContinuous"/>
      <protection hidden="1"/>
    </xf>
    <xf numFmtId="0" fontId="3" fillId="0" borderId="35" xfId="0" applyFont="1" applyBorder="1" applyAlignment="1" applyProtection="1">
      <alignment horizontal="centerContinuous"/>
      <protection hidden="1"/>
    </xf>
    <xf numFmtId="0" fontId="4" fillId="0" borderId="35" xfId="0" applyFont="1" applyBorder="1" applyAlignment="1" applyProtection="1">
      <alignment horizontal="centerContinuous"/>
      <protection hidden="1"/>
    </xf>
    <xf numFmtId="0" fontId="4" fillId="0" borderId="25" xfId="0" applyFont="1" applyBorder="1" applyAlignment="1" applyProtection="1">
      <alignment horizontal="centerContinuous"/>
      <protection hidden="1"/>
    </xf>
    <xf numFmtId="0" fontId="3" fillId="0" borderId="0" xfId="0" applyFont="1" applyAlignment="1" applyProtection="1">
      <alignment horizontal="centerContinuous"/>
      <protection hidden="1"/>
    </xf>
    <xf numFmtId="41" fontId="4" fillId="0" borderId="0" xfId="0" quotePrefix="1" applyNumberFormat="1" applyFont="1" applyAlignment="1" applyProtection="1">
      <alignment horizontal="center" vertical="top"/>
      <protection hidden="1"/>
    </xf>
    <xf numFmtId="41" fontId="4" fillId="0" borderId="0" xfId="0" applyNumberFormat="1" applyFont="1" applyAlignment="1" applyProtection="1">
      <alignment horizontal="center" vertical="top"/>
      <protection hidden="1"/>
    </xf>
    <xf numFmtId="0" fontId="3" fillId="0" borderId="0" xfId="0" applyFont="1" applyProtection="1">
      <protection locked="0"/>
    </xf>
    <xf numFmtId="0" fontId="71" fillId="0" borderId="0" xfId="0" applyFont="1" applyAlignment="1" applyProtection="1">
      <alignment horizontal="left"/>
      <protection locked="0"/>
    </xf>
    <xf numFmtId="0" fontId="71" fillId="0" borderId="0" xfId="0" applyFont="1" applyProtection="1">
      <protection locked="0"/>
    </xf>
    <xf numFmtId="0" fontId="75" fillId="0" borderId="0" xfId="12"/>
    <xf numFmtId="0" fontId="77" fillId="0" borderId="0" xfId="12" applyFont="1"/>
    <xf numFmtId="0" fontId="75" fillId="0" borderId="0" xfId="12" applyAlignment="1">
      <alignment vertical="top" wrapText="1"/>
    </xf>
    <xf numFmtId="0" fontId="75" fillId="0" borderId="0" xfId="12" quotePrefix="1" applyAlignment="1">
      <alignment horizontal="right"/>
    </xf>
    <xf numFmtId="0" fontId="75" fillId="0" borderId="0" xfId="12" applyAlignment="1" applyProtection="1">
      <alignment vertical="top"/>
      <protection locked="0"/>
    </xf>
    <xf numFmtId="0" fontId="75" fillId="0" borderId="0" xfId="12" applyAlignment="1" applyProtection="1">
      <alignment horizontal="right" vertical="top"/>
      <protection locked="0"/>
    </xf>
    <xf numFmtId="44" fontId="75" fillId="0" borderId="0" xfId="2" applyFont="1" applyAlignment="1" applyProtection="1">
      <alignment vertical="top"/>
      <protection locked="0"/>
    </xf>
    <xf numFmtId="0" fontId="75" fillId="0" borderId="0" xfId="12" applyAlignment="1" applyProtection="1">
      <alignment horizontal="right" vertical="top" wrapText="1"/>
      <protection locked="0"/>
    </xf>
    <xf numFmtId="0" fontId="75" fillId="0" borderId="0" xfId="12" applyAlignment="1">
      <alignment horizontal="right"/>
    </xf>
    <xf numFmtId="0" fontId="78" fillId="0" borderId="0" xfId="8" applyFont="1"/>
    <xf numFmtId="0" fontId="75" fillId="0" borderId="0" xfId="12" quotePrefix="1" applyAlignment="1">
      <alignment horizontal="right" vertical="top"/>
    </xf>
    <xf numFmtId="0" fontId="75" fillId="0" borderId="0" xfId="12" applyAlignment="1" applyProtection="1">
      <alignment horizontal="left"/>
      <protection locked="0"/>
    </xf>
    <xf numFmtId="0" fontId="75" fillId="0" borderId="0" xfId="12" applyProtection="1">
      <protection locked="0"/>
    </xf>
    <xf numFmtId="0" fontId="75" fillId="0" borderId="0" xfId="12" applyAlignment="1" applyProtection="1">
      <alignment horizontal="right"/>
      <protection locked="0"/>
    </xf>
    <xf numFmtId="0" fontId="4" fillId="0" borderId="0" xfId="8" applyAlignment="1" applyProtection="1">
      <alignment horizontal="left" indent="1"/>
      <protection hidden="1"/>
    </xf>
    <xf numFmtId="10" fontId="4" fillId="0" borderId="19" xfId="7" applyNumberFormat="1" applyFont="1" applyFill="1" applyBorder="1" applyProtection="1"/>
    <xf numFmtId="0" fontId="51" fillId="0" borderId="0" xfId="8" applyFont="1" applyAlignment="1">
      <alignment horizontal="left" vertical="top"/>
    </xf>
    <xf numFmtId="0" fontId="82" fillId="0" borderId="0" xfId="8" applyFont="1" applyAlignment="1">
      <alignment horizontal="center" vertical="top"/>
    </xf>
    <xf numFmtId="0" fontId="8" fillId="0" borderId="0" xfId="0" applyFont="1" applyAlignment="1" applyProtection="1">
      <alignment horizontal="centerContinuous" vertical="center"/>
      <protection hidden="1"/>
    </xf>
    <xf numFmtId="0" fontId="83" fillId="0" borderId="0" xfId="13" applyFont="1" applyAlignment="1">
      <alignment horizontal="left"/>
    </xf>
    <xf numFmtId="0" fontId="14" fillId="0" borderId="0" xfId="13" applyFont="1" applyAlignment="1">
      <alignment horizontal="left"/>
    </xf>
    <xf numFmtId="0" fontId="18" fillId="0" borderId="0" xfId="13" applyFont="1" applyAlignment="1">
      <alignment horizontal="centerContinuous"/>
    </xf>
    <xf numFmtId="0" fontId="4" fillId="0" borderId="0" xfId="13" applyAlignment="1">
      <alignment horizontal="centerContinuous"/>
    </xf>
    <xf numFmtId="0" fontId="60" fillId="0" borderId="0" xfId="0" applyFont="1" applyAlignment="1">
      <alignment horizontal="left" wrapText="1"/>
    </xf>
    <xf numFmtId="2" fontId="4" fillId="0" borderId="1" xfId="0" applyNumberFormat="1" applyFont="1" applyBorder="1"/>
    <xf numFmtId="0" fontId="66" fillId="0" borderId="0" xfId="15" applyFont="1" applyProtection="1">
      <protection hidden="1"/>
    </xf>
    <xf numFmtId="0" fontId="69" fillId="0" borderId="0" xfId="15" applyFont="1" applyProtection="1">
      <protection hidden="1"/>
    </xf>
    <xf numFmtId="0" fontId="66" fillId="0" borderId="0" xfId="15" quotePrefix="1" applyFont="1" applyAlignment="1" applyProtection="1">
      <alignment horizontal="center"/>
      <protection hidden="1"/>
    </xf>
    <xf numFmtId="0" fontId="66" fillId="0" borderId="0" xfId="15" applyFont="1" applyAlignment="1" applyProtection="1">
      <alignment horizontal="left" vertical="top" wrapText="1"/>
      <protection hidden="1"/>
    </xf>
    <xf numFmtId="0" fontId="66" fillId="0" borderId="0" xfId="15" applyFont="1" applyAlignment="1" applyProtection="1">
      <alignment horizontal="left" vertical="top"/>
      <protection hidden="1"/>
    </xf>
    <xf numFmtId="0" fontId="66" fillId="0" borderId="0" xfId="15" applyFont="1" applyAlignment="1" applyProtection="1">
      <alignment horizontal="center" vertical="top" wrapText="1"/>
      <protection hidden="1"/>
    </xf>
    <xf numFmtId="0" fontId="66" fillId="0" borderId="0" xfId="15" applyFont="1" applyAlignment="1" applyProtection="1">
      <alignment horizontal="left" wrapText="1"/>
      <protection hidden="1"/>
    </xf>
    <xf numFmtId="168" fontId="66" fillId="0" borderId="0" xfId="16" applyNumberFormat="1" applyFont="1" applyBorder="1" applyProtection="1">
      <protection hidden="1"/>
    </xf>
    <xf numFmtId="0" fontId="69" fillId="0" borderId="0" xfId="15" applyFont="1" applyAlignment="1" applyProtection="1">
      <alignment horizontal="center" wrapText="1"/>
      <protection hidden="1"/>
    </xf>
    <xf numFmtId="0" fontId="66" fillId="0" borderId="0" xfId="15" applyFont="1" applyAlignment="1" applyProtection="1">
      <alignment horizontal="center"/>
      <protection hidden="1"/>
    </xf>
    <xf numFmtId="0" fontId="69" fillId="0" borderId="0" xfId="15" applyFont="1" applyAlignment="1" applyProtection="1">
      <alignment horizontal="center"/>
      <protection hidden="1"/>
    </xf>
    <xf numFmtId="0" fontId="68" fillId="0" borderId="0" xfId="15" applyFont="1" applyProtection="1">
      <protection hidden="1"/>
    </xf>
    <xf numFmtId="0" fontId="68" fillId="0" borderId="0" xfId="15" applyFont="1" applyAlignment="1" applyProtection="1">
      <alignment horizontal="left"/>
      <protection hidden="1"/>
    </xf>
    <xf numFmtId="0" fontId="69" fillId="0" borderId="0" xfId="15" applyFont="1" applyAlignment="1" applyProtection="1">
      <alignment horizontal="left"/>
      <protection hidden="1"/>
    </xf>
    <xf numFmtId="0" fontId="69" fillId="0" borderId="0" xfId="15" applyFont="1" applyAlignment="1" applyProtection="1">
      <alignment horizontal="left" indent="2"/>
      <protection hidden="1"/>
    </xf>
    <xf numFmtId="0" fontId="66" fillId="0" borderId="0" xfId="15" applyFont="1" applyAlignment="1" applyProtection="1">
      <alignment horizontal="right" wrapText="1"/>
      <protection hidden="1"/>
    </xf>
    <xf numFmtId="43" fontId="66" fillId="0" borderId="0" xfId="16" applyFont="1" applyProtection="1">
      <protection hidden="1"/>
    </xf>
    <xf numFmtId="43" fontId="66" fillId="0" borderId="0" xfId="16" applyFont="1" applyBorder="1" applyAlignment="1" applyProtection="1">
      <alignment horizontal="center"/>
      <protection hidden="1"/>
    </xf>
    <xf numFmtId="0" fontId="66" fillId="0" borderId="0" xfId="15" applyFont="1" applyAlignment="1" applyProtection="1">
      <alignment horizontal="right"/>
      <protection hidden="1"/>
    </xf>
    <xf numFmtId="43" fontId="66" fillId="0" borderId="0" xfId="16" applyFont="1" applyBorder="1" applyProtection="1">
      <protection hidden="1"/>
    </xf>
    <xf numFmtId="37" fontId="66" fillId="0" borderId="0" xfId="1" quotePrefix="1" applyFont="1" applyAlignment="1" applyProtection="1">
      <alignment horizontal="center" vertical="top"/>
      <protection hidden="1"/>
    </xf>
    <xf numFmtId="0" fontId="84" fillId="0" borderId="0" xfId="15" applyFont="1" applyProtection="1">
      <protection hidden="1"/>
    </xf>
    <xf numFmtId="44" fontId="66" fillId="0" borderId="1" xfId="2" applyFont="1" applyBorder="1" applyProtection="1">
      <protection locked="0"/>
    </xf>
    <xf numFmtId="0" fontId="84" fillId="0" borderId="0" xfId="15" applyFont="1" applyAlignment="1" applyProtection="1">
      <alignment horizontal="left"/>
      <protection hidden="1"/>
    </xf>
    <xf numFmtId="0" fontId="89" fillId="0" borderId="0" xfId="15" applyFont="1" applyAlignment="1" applyProtection="1">
      <alignment horizontal="center"/>
      <protection hidden="1"/>
    </xf>
    <xf numFmtId="0" fontId="51" fillId="0" borderId="0" xfId="15" applyFont="1" applyAlignment="1" applyProtection="1">
      <alignment horizontal="right"/>
      <protection hidden="1"/>
    </xf>
    <xf numFmtId="0" fontId="90" fillId="0" borderId="0" xfId="15" applyFont="1" applyProtection="1">
      <protection hidden="1"/>
    </xf>
    <xf numFmtId="0" fontId="91" fillId="0" borderId="0" xfId="15" applyFont="1" applyAlignment="1" applyProtection="1">
      <alignment horizontal="left" vertical="top"/>
      <protection hidden="1"/>
    </xf>
    <xf numFmtId="0" fontId="93" fillId="0" borderId="0" xfId="0" applyFont="1"/>
    <xf numFmtId="0" fontId="66" fillId="0" borderId="0" xfId="15" quotePrefix="1" applyFont="1" applyAlignment="1" applyProtection="1">
      <alignment horizontal="center" vertical="top" wrapText="1"/>
      <protection hidden="1"/>
    </xf>
    <xf numFmtId="44" fontId="66" fillId="0" borderId="1" xfId="2" applyFont="1" applyBorder="1" applyAlignment="1" applyProtection="1">
      <alignment horizontal="center" wrapText="1"/>
      <protection locked="0"/>
    </xf>
    <xf numFmtId="44" fontId="66" fillId="0" borderId="1" xfId="15" applyNumberFormat="1" applyFont="1" applyBorder="1"/>
    <xf numFmtId="44" fontId="66" fillId="0" borderId="1" xfId="2" applyFont="1" applyBorder="1" applyAlignment="1" applyProtection="1">
      <alignment horizontal="center" vertical="top" wrapText="1"/>
    </xf>
    <xf numFmtId="168" fontId="66" fillId="0" borderId="1" xfId="16" applyNumberFormat="1" applyFont="1" applyBorder="1" applyProtection="1"/>
    <xf numFmtId="44" fontId="68" fillId="0" borderId="1" xfId="2" applyFont="1" applyBorder="1" applyProtection="1"/>
    <xf numFmtId="0" fontId="4" fillId="0" borderId="0" xfId="13" applyAlignment="1">
      <alignment vertical="top"/>
    </xf>
    <xf numFmtId="0" fontId="60" fillId="9" borderId="0" xfId="0" applyFont="1" applyFill="1" applyAlignment="1">
      <alignment horizontal="left"/>
    </xf>
    <xf numFmtId="0" fontId="60" fillId="9" borderId="0" xfId="0" applyFont="1" applyFill="1" applyAlignment="1">
      <alignment horizontal="left" wrapText="1"/>
    </xf>
    <xf numFmtId="0" fontId="9" fillId="0" borderId="0" xfId="0" applyFont="1" applyAlignment="1" applyProtection="1">
      <alignment vertical="center"/>
      <protection hidden="1"/>
    </xf>
    <xf numFmtId="43" fontId="6" fillId="0" borderId="2" xfId="0" applyNumberFormat="1" applyFont="1" applyBorder="1" applyProtection="1">
      <protection locked="0"/>
    </xf>
    <xf numFmtId="43" fontId="6" fillId="0" borderId="3" xfId="0" applyNumberFormat="1" applyFont="1" applyBorder="1" applyProtection="1">
      <protection locked="0"/>
    </xf>
    <xf numFmtId="43" fontId="3" fillId="0" borderId="4" xfId="0" applyNumberFormat="1" applyFont="1" applyBorder="1" applyProtection="1">
      <protection hidden="1"/>
    </xf>
    <xf numFmtId="43" fontId="3" fillId="0" borderId="10" xfId="0" applyNumberFormat="1" applyFont="1" applyBorder="1" applyProtection="1">
      <protection hidden="1"/>
    </xf>
    <xf numFmtId="43" fontId="6" fillId="0" borderId="52" xfId="0" applyNumberFormat="1" applyFont="1" applyBorder="1" applyProtection="1">
      <protection locked="0"/>
    </xf>
    <xf numFmtId="43" fontId="6" fillId="0" borderId="43" xfId="0" applyNumberFormat="1" applyFont="1" applyBorder="1" applyProtection="1">
      <protection locked="0"/>
    </xf>
    <xf numFmtId="43" fontId="6" fillId="2" borderId="52" xfId="0" applyNumberFormat="1" applyFont="1" applyFill="1" applyBorder="1" applyProtection="1">
      <protection hidden="1"/>
    </xf>
    <xf numFmtId="43" fontId="6" fillId="2" borderId="43" xfId="0" applyNumberFormat="1" applyFont="1" applyFill="1" applyBorder="1" applyProtection="1">
      <protection hidden="1"/>
    </xf>
    <xf numFmtId="43" fontId="6" fillId="2" borderId="2" xfId="0" applyNumberFormat="1" applyFont="1" applyFill="1" applyBorder="1" applyProtection="1">
      <protection hidden="1"/>
    </xf>
    <xf numFmtId="43" fontId="6" fillId="2" borderId="3" xfId="0" applyNumberFormat="1" applyFont="1" applyFill="1" applyBorder="1" applyProtection="1">
      <protection hidden="1"/>
    </xf>
    <xf numFmtId="43" fontId="3" fillId="0" borderId="53" xfId="0" applyNumberFormat="1" applyFont="1" applyBorder="1" applyProtection="1">
      <protection hidden="1"/>
    </xf>
    <xf numFmtId="43" fontId="3" fillId="0" borderId="54" xfId="0" applyNumberFormat="1" applyFont="1" applyBorder="1" applyProtection="1">
      <protection hidden="1"/>
    </xf>
    <xf numFmtId="43" fontId="6" fillId="0" borderId="43" xfId="0" applyNumberFormat="1" applyFont="1" applyBorder="1" applyProtection="1">
      <protection hidden="1"/>
    </xf>
    <xf numFmtId="43" fontId="6" fillId="0" borderId="3" xfId="0" applyNumberFormat="1" applyFont="1" applyBorder="1"/>
    <xf numFmtId="0" fontId="9" fillId="0" borderId="0" xfId="0" applyFont="1" applyAlignment="1" applyProtection="1">
      <alignment horizontal="left"/>
      <protection hidden="1"/>
    </xf>
    <xf numFmtId="0" fontId="6" fillId="0" borderId="0" xfId="0" applyFont="1" applyAlignment="1" applyProtection="1">
      <alignment horizontal="left"/>
      <protection hidden="1"/>
    </xf>
    <xf numFmtId="43" fontId="4" fillId="2" borderId="3" xfId="0" applyNumberFormat="1" applyFont="1" applyFill="1" applyBorder="1" applyProtection="1">
      <protection hidden="1"/>
    </xf>
    <xf numFmtId="9" fontId="6" fillId="0" borderId="3" xfId="7" applyFont="1" applyBorder="1" applyAlignment="1" applyProtection="1">
      <alignment horizontal="right"/>
      <protection hidden="1"/>
    </xf>
    <xf numFmtId="0" fontId="6" fillId="0" borderId="56" xfId="0" applyFont="1" applyBorder="1" applyAlignment="1" applyProtection="1">
      <alignment horizontal="center" vertical="center"/>
      <protection hidden="1"/>
    </xf>
    <xf numFmtId="0" fontId="4" fillId="0" borderId="57" xfId="0" applyFont="1" applyBorder="1" applyAlignment="1" applyProtection="1">
      <alignment vertical="center"/>
      <protection hidden="1"/>
    </xf>
    <xf numFmtId="43" fontId="0" fillId="0" borderId="19" xfId="0" applyNumberFormat="1" applyBorder="1" applyProtection="1">
      <protection hidden="1"/>
    </xf>
    <xf numFmtId="43" fontId="0" fillId="0" borderId="1" xfId="0" applyNumberFormat="1" applyBorder="1" applyProtection="1">
      <protection locked="0"/>
    </xf>
    <xf numFmtId="43" fontId="0" fillId="0" borderId="1" xfId="0" applyNumberFormat="1" applyBorder="1" applyProtection="1">
      <protection hidden="1"/>
    </xf>
    <xf numFmtId="43" fontId="0" fillId="0" borderId="19" xfId="0" applyNumberFormat="1" applyBorder="1" applyProtection="1">
      <protection locked="0"/>
    </xf>
    <xf numFmtId="43" fontId="8" fillId="0" borderId="23" xfId="0" applyNumberFormat="1" applyFont="1" applyBorder="1" applyProtection="1">
      <protection hidden="1"/>
    </xf>
    <xf numFmtId="43" fontId="0" fillId="0" borderId="1" xfId="0" applyNumberFormat="1" applyBorder="1"/>
    <xf numFmtId="43" fontId="6" fillId="0" borderId="1" xfId="0" applyNumberFormat="1" applyFont="1" applyBorder="1" applyProtection="1">
      <protection locked="0"/>
    </xf>
    <xf numFmtId="43" fontId="15" fillId="0" borderId="0" xfId="0" applyNumberFormat="1" applyFont="1" applyProtection="1">
      <protection hidden="1"/>
    </xf>
    <xf numFmtId="0" fontId="31" fillId="0" borderId="40" xfId="0" applyFont="1" applyBorder="1" applyAlignment="1" applyProtection="1">
      <alignment horizontal="center"/>
      <protection hidden="1"/>
    </xf>
    <xf numFmtId="0" fontId="29" fillId="5" borderId="0" xfId="8" applyFont="1" applyFill="1" applyAlignment="1">
      <alignment horizontal="center"/>
    </xf>
    <xf numFmtId="0" fontId="63" fillId="0" borderId="0" xfId="0" applyFont="1" applyAlignment="1">
      <alignment horizontal="center"/>
    </xf>
    <xf numFmtId="0" fontId="60" fillId="0" borderId="0" xfId="0" applyFont="1" applyAlignment="1">
      <alignment horizontal="left" wrapText="1"/>
    </xf>
    <xf numFmtId="0" fontId="59" fillId="0" borderId="0" xfId="0" applyFont="1" applyAlignment="1">
      <alignment horizontal="left" vertical="top" wrapText="1"/>
    </xf>
    <xf numFmtId="0" fontId="58" fillId="0" borderId="0" xfId="0" applyFont="1" applyAlignment="1">
      <alignment horizontal="left" vertical="top" wrapText="1"/>
    </xf>
    <xf numFmtId="49" fontId="11" fillId="0" borderId="0" xfId="0" applyNumberFormat="1" applyFont="1" applyAlignment="1" applyProtection="1">
      <alignment horizontal="center"/>
      <protection locked="0"/>
    </xf>
    <xf numFmtId="0" fontId="6" fillId="0" borderId="13"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22"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44" fontId="6" fillId="0" borderId="30" xfId="0" applyNumberFormat="1" applyFont="1" applyBorder="1" applyAlignment="1" applyProtection="1">
      <alignment horizontal="center"/>
      <protection locked="0"/>
    </xf>
    <xf numFmtId="44" fontId="6" fillId="0" borderId="37" xfId="0" applyNumberFormat="1" applyFont="1" applyBorder="1" applyAlignment="1" applyProtection="1">
      <alignment horizontal="center"/>
      <protection locked="0"/>
    </xf>
    <xf numFmtId="44" fontId="6" fillId="0" borderId="30" xfId="0" applyNumberFormat="1" applyFont="1" applyBorder="1" applyAlignment="1" applyProtection="1">
      <alignment horizontal="center"/>
      <protection hidden="1"/>
    </xf>
    <xf numFmtId="44" fontId="6" fillId="0" borderId="37" xfId="0" applyNumberFormat="1" applyFont="1" applyBorder="1" applyAlignment="1" applyProtection="1">
      <alignment horizontal="center"/>
      <protection hidden="1"/>
    </xf>
    <xf numFmtId="0" fontId="9" fillId="12" borderId="35" xfId="0" applyFont="1" applyFill="1" applyBorder="1" applyAlignment="1" applyProtection="1">
      <alignment horizontal="center"/>
      <protection hidden="1"/>
    </xf>
    <xf numFmtId="0" fontId="9" fillId="12" borderId="25" xfId="0" applyFont="1" applyFill="1" applyBorder="1" applyAlignment="1" applyProtection="1">
      <alignment horizontal="center"/>
      <protection hidden="1"/>
    </xf>
    <xf numFmtId="0" fontId="4" fillId="12" borderId="13" xfId="0" applyFont="1" applyFill="1" applyBorder="1" applyAlignment="1" applyProtection="1">
      <alignment horizontal="left" wrapText="1"/>
      <protection hidden="1"/>
    </xf>
    <xf numFmtId="0" fontId="4" fillId="12" borderId="11" xfId="0" applyFont="1" applyFill="1" applyBorder="1" applyAlignment="1" applyProtection="1">
      <alignment horizontal="left" wrapText="1"/>
      <protection hidden="1"/>
    </xf>
    <xf numFmtId="0" fontId="4" fillId="12" borderId="22" xfId="0" applyFont="1" applyFill="1" applyBorder="1" applyAlignment="1" applyProtection="1">
      <alignment horizontal="left" wrapText="1"/>
      <protection hidden="1"/>
    </xf>
    <xf numFmtId="0" fontId="49" fillId="12" borderId="12" xfId="0" applyFont="1" applyFill="1" applyBorder="1" applyAlignment="1" applyProtection="1">
      <alignment horizontal="center" vertical="top"/>
      <protection hidden="1"/>
    </xf>
    <xf numFmtId="0" fontId="49" fillId="12" borderId="18" xfId="0" applyFont="1" applyFill="1" applyBorder="1" applyAlignment="1" applyProtection="1">
      <alignment horizontal="center" vertical="top"/>
      <protection hidden="1"/>
    </xf>
    <xf numFmtId="0" fontId="4" fillId="0" borderId="0" xfId="0" applyFont="1" applyAlignment="1" applyProtection="1">
      <alignment horizontal="left" vertical="top" wrapText="1"/>
      <protection hidden="1"/>
    </xf>
    <xf numFmtId="0" fontId="42" fillId="0" borderId="36" xfId="3" applyFont="1" applyBorder="1" applyAlignment="1" applyProtection="1">
      <alignment horizontal="center"/>
      <protection hidden="1"/>
    </xf>
    <xf numFmtId="0" fontId="42" fillId="0" borderId="0" xfId="3" applyFont="1" applyBorder="1" applyAlignment="1" applyProtection="1">
      <alignment horizontal="center"/>
      <protection hidden="1"/>
    </xf>
    <xf numFmtId="0" fontId="42" fillId="0" borderId="47" xfId="3" applyFont="1" applyBorder="1" applyAlignment="1" applyProtection="1">
      <alignment horizontal="center"/>
      <protection hidden="1"/>
    </xf>
    <xf numFmtId="0" fontId="73" fillId="0" borderId="38" xfId="3" applyFont="1" applyBorder="1" applyAlignment="1" applyProtection="1">
      <alignment horizontal="center"/>
      <protection hidden="1"/>
    </xf>
    <xf numFmtId="0" fontId="38" fillId="0" borderId="40" xfId="3" applyBorder="1" applyAlignment="1" applyProtection="1">
      <alignment horizontal="center"/>
      <protection hidden="1"/>
    </xf>
    <xf numFmtId="0" fontId="38" fillId="0" borderId="49" xfId="3" applyBorder="1" applyAlignment="1" applyProtection="1">
      <alignment horizontal="center"/>
      <protection hidden="1"/>
    </xf>
    <xf numFmtId="0" fontId="18" fillId="0" borderId="36" xfId="0" applyFont="1" applyBorder="1" applyAlignment="1" applyProtection="1">
      <alignment horizontal="left" wrapText="1"/>
      <protection hidden="1"/>
    </xf>
    <xf numFmtId="0" fontId="18" fillId="0" borderId="0" xfId="0" applyFont="1" applyAlignment="1" applyProtection="1">
      <alignment horizontal="left"/>
      <protection hidden="1"/>
    </xf>
    <xf numFmtId="0" fontId="18" fillId="0" borderId="47" xfId="0" applyFont="1" applyBorder="1" applyAlignment="1" applyProtection="1">
      <alignment horizontal="left"/>
      <protection hidden="1"/>
    </xf>
    <xf numFmtId="0" fontId="8" fillId="3" borderId="24" xfId="0" applyFont="1" applyFill="1" applyBorder="1" applyAlignment="1" applyProtection="1">
      <alignment horizontal="center" vertical="center"/>
      <protection hidden="1"/>
    </xf>
    <xf numFmtId="0" fontId="8" fillId="3" borderId="35" xfId="0" applyFont="1" applyFill="1" applyBorder="1" applyAlignment="1" applyProtection="1">
      <alignment horizontal="center" vertical="center"/>
      <protection hidden="1"/>
    </xf>
    <xf numFmtId="0" fontId="8" fillId="3" borderId="25" xfId="0" applyFont="1" applyFill="1" applyBorder="1" applyAlignment="1" applyProtection="1">
      <alignment horizontal="center" vertical="center"/>
      <protection hidden="1"/>
    </xf>
    <xf numFmtId="0" fontId="15" fillId="0" borderId="11" xfId="0" applyFont="1" applyBorder="1" applyAlignment="1" applyProtection="1">
      <alignment horizontal="left" vertical="center"/>
      <protection hidden="1"/>
    </xf>
    <xf numFmtId="0" fontId="15" fillId="0" borderId="22" xfId="0" applyFont="1" applyBorder="1" applyAlignment="1" applyProtection="1">
      <alignment horizontal="left" vertical="center"/>
      <protection hidden="1"/>
    </xf>
    <xf numFmtId="0" fontId="3" fillId="13" borderId="35" xfId="0" applyFont="1" applyFill="1" applyBorder="1" applyAlignment="1" applyProtection="1">
      <alignment horizontal="center"/>
      <protection hidden="1"/>
    </xf>
    <xf numFmtId="0" fontId="9" fillId="13" borderId="35" xfId="0" applyFont="1" applyFill="1" applyBorder="1" applyAlignment="1" applyProtection="1">
      <alignment horizontal="center"/>
      <protection hidden="1"/>
    </xf>
    <xf numFmtId="0" fontId="9" fillId="13" borderId="25" xfId="0" applyFont="1" applyFill="1" applyBorder="1" applyAlignment="1" applyProtection="1">
      <alignment horizontal="center"/>
      <protection hidden="1"/>
    </xf>
    <xf numFmtId="0" fontId="49" fillId="13" borderId="17" xfId="0" applyFont="1" applyFill="1" applyBorder="1" applyAlignment="1" applyProtection="1">
      <alignment horizontal="center" vertical="center"/>
      <protection hidden="1"/>
    </xf>
    <xf numFmtId="0" fontId="49" fillId="13" borderId="12" xfId="0" applyFont="1" applyFill="1" applyBorder="1" applyAlignment="1" applyProtection="1">
      <alignment horizontal="center" vertical="center"/>
      <protection hidden="1"/>
    </xf>
    <xf numFmtId="0" fontId="49" fillId="13" borderId="18" xfId="0" applyFont="1" applyFill="1" applyBorder="1" applyAlignment="1" applyProtection="1">
      <alignment horizontal="center" vertical="center"/>
      <protection hidden="1"/>
    </xf>
    <xf numFmtId="0" fontId="35" fillId="9" borderId="13" xfId="0" applyFont="1" applyFill="1" applyBorder="1" applyAlignment="1" applyProtection="1">
      <alignment horizontal="center"/>
      <protection hidden="1"/>
    </xf>
    <xf numFmtId="0" fontId="35" fillId="9" borderId="11" xfId="0" applyFont="1" applyFill="1" applyBorder="1" applyAlignment="1" applyProtection="1">
      <alignment horizontal="center"/>
      <protection hidden="1"/>
    </xf>
    <xf numFmtId="0" fontId="35" fillId="9" borderId="22" xfId="0" applyFont="1" applyFill="1" applyBorder="1" applyAlignment="1" applyProtection="1">
      <alignment horizontal="center"/>
      <protection hidden="1"/>
    </xf>
    <xf numFmtId="0" fontId="4" fillId="13" borderId="11" xfId="0" applyFont="1" applyFill="1" applyBorder="1" applyAlignment="1" applyProtection="1">
      <alignment horizontal="center" wrapText="1"/>
      <protection hidden="1"/>
    </xf>
    <xf numFmtId="0" fontId="4" fillId="13" borderId="22" xfId="0" applyFont="1" applyFill="1" applyBorder="1" applyAlignment="1" applyProtection="1">
      <alignment horizontal="center" wrapText="1"/>
      <protection hidden="1"/>
    </xf>
    <xf numFmtId="0" fontId="14" fillId="11" borderId="44" xfId="0" applyFont="1" applyFill="1" applyBorder="1" applyAlignment="1" applyProtection="1">
      <alignment horizontal="center"/>
      <protection hidden="1"/>
    </xf>
    <xf numFmtId="0" fontId="14" fillId="11" borderId="45" xfId="0" applyFont="1" applyFill="1" applyBorder="1" applyAlignment="1" applyProtection="1">
      <alignment horizontal="center"/>
      <protection hidden="1"/>
    </xf>
    <xf numFmtId="0" fontId="14" fillId="11" borderId="46" xfId="0" applyFont="1" applyFill="1" applyBorder="1" applyAlignment="1" applyProtection="1">
      <alignment horizontal="center"/>
      <protection hidden="1"/>
    </xf>
    <xf numFmtId="0" fontId="14" fillId="15" borderId="20" xfId="0" applyFont="1" applyFill="1" applyBorder="1" applyAlignment="1" applyProtection="1">
      <alignment horizontal="center"/>
      <protection hidden="1"/>
    </xf>
    <xf numFmtId="0" fontId="14" fillId="15" borderId="21" xfId="0" applyFont="1" applyFill="1" applyBorder="1" applyAlignment="1" applyProtection="1">
      <alignment horizontal="center"/>
      <protection hidden="1"/>
    </xf>
    <xf numFmtId="0" fontId="14" fillId="15" borderId="23" xfId="0" applyFont="1" applyFill="1" applyBorder="1" applyAlignment="1" applyProtection="1">
      <alignment horizontal="center"/>
      <protection hidden="1"/>
    </xf>
    <xf numFmtId="0" fontId="18" fillId="0" borderId="36" xfId="0" applyFont="1" applyBorder="1" applyAlignment="1" applyProtection="1">
      <alignment horizontal="center" wrapText="1"/>
      <protection hidden="1"/>
    </xf>
    <xf numFmtId="0" fontId="18" fillId="0" borderId="0" xfId="0" applyFont="1" applyAlignment="1" applyProtection="1">
      <alignment horizontal="center" wrapText="1"/>
      <protection hidden="1"/>
    </xf>
    <xf numFmtId="0" fontId="18" fillId="0" borderId="47" xfId="0" applyFont="1" applyBorder="1" applyAlignment="1" applyProtection="1">
      <alignment horizontal="center" wrapText="1"/>
      <protection hidden="1"/>
    </xf>
    <xf numFmtId="0" fontId="52" fillId="0" borderId="20" xfId="0" applyFont="1" applyBorder="1" applyAlignment="1" applyProtection="1">
      <alignment horizontal="center" vertical="center"/>
      <protection hidden="1"/>
    </xf>
    <xf numFmtId="0" fontId="52" fillId="0" borderId="21" xfId="0" applyFont="1" applyBorder="1" applyAlignment="1" applyProtection="1">
      <alignment horizontal="center" vertical="center"/>
      <protection hidden="1"/>
    </xf>
    <xf numFmtId="0" fontId="52" fillId="0" borderId="23" xfId="0" applyFont="1" applyBorder="1" applyAlignment="1" applyProtection="1">
      <alignment horizontal="center" vertical="center"/>
      <protection hidden="1"/>
    </xf>
    <xf numFmtId="0" fontId="14" fillId="0" borderId="36" xfId="0" applyFont="1" applyBorder="1" applyAlignment="1" applyProtection="1">
      <alignment horizontal="center"/>
      <protection hidden="1"/>
    </xf>
    <xf numFmtId="0" fontId="14" fillId="0" borderId="0" xfId="0" applyFont="1" applyAlignment="1" applyProtection="1">
      <alignment horizontal="center"/>
      <protection hidden="1"/>
    </xf>
    <xf numFmtId="0" fontId="14" fillId="0" borderId="47" xfId="0" applyFont="1" applyBorder="1" applyAlignment="1" applyProtection="1">
      <alignment horizontal="center"/>
      <protection hidden="1"/>
    </xf>
    <xf numFmtId="0" fontId="14" fillId="0" borderId="41" xfId="0" applyFont="1" applyBorder="1" applyAlignment="1" applyProtection="1">
      <alignment horizontal="left" wrapText="1"/>
      <protection hidden="1"/>
    </xf>
    <xf numFmtId="0" fontId="18" fillId="0" borderId="39" xfId="0" applyFont="1" applyBorder="1" applyAlignment="1" applyProtection="1">
      <alignment horizontal="left"/>
      <protection hidden="1"/>
    </xf>
    <xf numFmtId="0" fontId="18" fillId="0" borderId="48" xfId="0" applyFont="1" applyBorder="1" applyAlignment="1" applyProtection="1">
      <alignment horizontal="left"/>
      <protection hidden="1"/>
    </xf>
    <xf numFmtId="0" fontId="21" fillId="3" borderId="13" xfId="0" applyFont="1" applyFill="1" applyBorder="1" applyAlignment="1" applyProtection="1">
      <alignment horizontal="center" vertical="center"/>
      <protection hidden="1"/>
    </xf>
    <xf numFmtId="0" fontId="21" fillId="3" borderId="22" xfId="0" applyFont="1" applyFill="1" applyBorder="1" applyAlignment="1" applyProtection="1">
      <alignment horizontal="center" vertical="center"/>
      <protection hidden="1"/>
    </xf>
    <xf numFmtId="0" fontId="21" fillId="3" borderId="14" xfId="0" applyFont="1" applyFill="1" applyBorder="1" applyAlignment="1" applyProtection="1">
      <alignment horizontal="center" vertical="center"/>
      <protection hidden="1"/>
    </xf>
    <xf numFmtId="0" fontId="21" fillId="3" borderId="15" xfId="0" applyFont="1" applyFill="1" applyBorder="1" applyAlignment="1" applyProtection="1">
      <alignment horizontal="center" vertical="center"/>
      <protection hidden="1"/>
    </xf>
    <xf numFmtId="0" fontId="21" fillId="3" borderId="17" xfId="0" applyFont="1" applyFill="1" applyBorder="1" applyAlignment="1" applyProtection="1">
      <alignment horizontal="center" vertical="center"/>
      <protection hidden="1"/>
    </xf>
    <xf numFmtId="0" fontId="21" fillId="3" borderId="18" xfId="0" applyFont="1" applyFill="1" applyBorder="1" applyAlignment="1" applyProtection="1">
      <alignment horizontal="center" vertical="center"/>
      <protection hidden="1"/>
    </xf>
    <xf numFmtId="0" fontId="10" fillId="0" borderId="12" xfId="0" applyFont="1" applyBorder="1" applyAlignment="1" applyProtection="1">
      <alignment horizontal="center" vertical="center" wrapText="1"/>
      <protection hidden="1"/>
    </xf>
    <xf numFmtId="0" fontId="4" fillId="0" borderId="0" xfId="0" applyFont="1" applyAlignment="1" applyProtection="1">
      <alignment horizontal="left" vertical="top" wrapText="1"/>
      <protection locked="0"/>
    </xf>
    <xf numFmtId="0" fontId="9" fillId="0" borderId="0" xfId="0" applyFont="1" applyAlignment="1" applyProtection="1">
      <alignment horizontal="left" wrapText="1"/>
      <protection hidden="1"/>
    </xf>
    <xf numFmtId="0" fontId="8" fillId="0" borderId="0" xfId="0" applyFont="1" applyAlignment="1" applyProtection="1">
      <alignment horizontal="center"/>
      <protection hidden="1"/>
    </xf>
    <xf numFmtId="0" fontId="8" fillId="0" borderId="0" xfId="0" applyFont="1" applyAlignment="1">
      <alignment horizontal="center"/>
    </xf>
    <xf numFmtId="0" fontId="4" fillId="0" borderId="0" xfId="0" applyFont="1" applyAlignment="1">
      <alignment horizontal="left" vertical="top" wrapText="1"/>
    </xf>
    <xf numFmtId="0" fontId="10" fillId="0" borderId="0" xfId="0" applyFont="1" applyAlignment="1" applyProtection="1">
      <alignment horizontal="center" vertical="center" wrapText="1"/>
      <protection hidden="1"/>
    </xf>
    <xf numFmtId="0" fontId="6" fillId="0" borderId="0" xfId="0" applyFont="1" applyAlignment="1" applyProtection="1">
      <alignment horizontal="left" vertical="center" wrapText="1"/>
      <protection hidden="1"/>
    </xf>
    <xf numFmtId="0" fontId="6" fillId="0" borderId="0" xfId="0" applyFont="1" applyAlignment="1" applyProtection="1">
      <alignment horizontal="center" wrapText="1"/>
      <protection hidden="1"/>
    </xf>
    <xf numFmtId="0" fontId="6" fillId="0" borderId="1" xfId="0" applyFont="1" applyBorder="1" applyAlignment="1" applyProtection="1">
      <alignment horizontal="center"/>
      <protection hidden="1"/>
    </xf>
    <xf numFmtId="0" fontId="66" fillId="0" borderId="19" xfId="10" applyFont="1" applyBorder="1" applyAlignment="1" applyProtection="1">
      <alignment horizontal="left"/>
      <protection locked="0"/>
    </xf>
    <xf numFmtId="0" fontId="66" fillId="0" borderId="0" xfId="10" applyFont="1" applyAlignment="1" applyProtection="1">
      <alignment horizontal="left" vertical="top" wrapText="1"/>
      <protection locked="0"/>
    </xf>
    <xf numFmtId="0" fontId="67" fillId="14" borderId="0" xfId="10" applyFont="1" applyFill="1" applyAlignment="1">
      <alignment horizontal="center"/>
    </xf>
    <xf numFmtId="0" fontId="68" fillId="0" borderId="12" xfId="10" applyFont="1" applyBorder="1" applyAlignment="1">
      <alignment horizontal="center"/>
    </xf>
    <xf numFmtId="0" fontId="66" fillId="0" borderId="12" xfId="10" applyFont="1" applyBorder="1" applyAlignment="1">
      <alignment horizontal="center"/>
    </xf>
    <xf numFmtId="0" fontId="66" fillId="0" borderId="1" xfId="10" applyFont="1" applyBorder="1" applyAlignment="1" applyProtection="1">
      <alignment horizontal="left"/>
      <protection locked="0"/>
    </xf>
    <xf numFmtId="0" fontId="25" fillId="0" borderId="0" xfId="0" applyFont="1" applyAlignment="1" applyProtection="1">
      <alignment horizontal="left" vertical="center" wrapText="1"/>
      <protection locked="0" hidden="1"/>
    </xf>
    <xf numFmtId="0" fontId="25" fillId="0" borderId="0" xfId="0" applyFont="1" applyAlignment="1" applyProtection="1">
      <alignment horizontal="left" vertical="center"/>
      <protection locked="0" hidden="1"/>
    </xf>
    <xf numFmtId="0" fontId="32" fillId="0" borderId="0" xfId="0" applyFont="1" applyAlignment="1">
      <alignment horizontal="left" wrapText="1"/>
    </xf>
    <xf numFmtId="0" fontId="0" fillId="0" borderId="0" xfId="0" applyAlignment="1" applyProtection="1">
      <alignment horizontal="left" vertical="center"/>
      <protection hidden="1"/>
    </xf>
    <xf numFmtId="0" fontId="6" fillId="0" borderId="0" xfId="0" applyFont="1" applyAlignment="1">
      <alignment horizontal="left" vertical="center" wrapText="1"/>
    </xf>
    <xf numFmtId="0" fontId="8" fillId="6" borderId="24" xfId="0" applyFont="1" applyFill="1" applyBorder="1" applyAlignment="1" applyProtection="1">
      <alignment horizontal="center"/>
      <protection hidden="1"/>
    </xf>
    <xf numFmtId="0" fontId="8" fillId="6" borderId="35" xfId="0" applyFont="1" applyFill="1" applyBorder="1" applyAlignment="1" applyProtection="1">
      <alignment horizontal="center"/>
      <protection hidden="1"/>
    </xf>
    <xf numFmtId="0" fontId="8" fillId="6" borderId="25" xfId="0" applyFont="1" applyFill="1" applyBorder="1" applyAlignment="1" applyProtection="1">
      <alignment horizontal="center"/>
      <protection hidden="1"/>
    </xf>
    <xf numFmtId="0" fontId="0" fillId="0" borderId="0" xfId="0" applyAlignment="1" applyProtection="1">
      <alignment horizontal="left" vertical="center" wrapText="1"/>
      <protection hidden="1"/>
    </xf>
    <xf numFmtId="0" fontId="3"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0" fillId="0" borderId="0" xfId="0" applyAlignment="1">
      <alignment horizontal="left" vertical="center" wrapText="1"/>
    </xf>
    <xf numFmtId="0" fontId="4" fillId="0" borderId="0" xfId="0" applyFont="1" applyAlignment="1" applyProtection="1">
      <alignment horizontal="left" vertical="center" wrapText="1"/>
      <protection hidden="1"/>
    </xf>
    <xf numFmtId="0" fontId="8" fillId="4" borderId="24" xfId="0" applyFont="1" applyFill="1" applyBorder="1" applyAlignment="1" applyProtection="1">
      <alignment horizontal="center"/>
      <protection hidden="1"/>
    </xf>
    <xf numFmtId="0" fontId="8" fillId="4" borderId="35" xfId="0" applyFont="1" applyFill="1" applyBorder="1" applyAlignment="1" applyProtection="1">
      <alignment horizontal="center"/>
      <protection hidden="1"/>
    </xf>
    <xf numFmtId="0" fontId="8" fillId="4" borderId="25" xfId="0" applyFont="1" applyFill="1" applyBorder="1" applyAlignment="1" applyProtection="1">
      <alignment horizontal="center"/>
      <protection hidden="1"/>
    </xf>
    <xf numFmtId="0" fontId="7" fillId="0" borderId="0" xfId="0" applyFont="1" applyAlignment="1" applyProtection="1">
      <alignment horizontal="center" vertical="center"/>
      <protection hidden="1"/>
    </xf>
    <xf numFmtId="0" fontId="0" fillId="0" borderId="0" xfId="0" applyAlignment="1">
      <alignment horizontal="left" vertical="center"/>
    </xf>
    <xf numFmtId="0" fontId="14" fillId="10" borderId="24" xfId="0" applyFont="1" applyFill="1" applyBorder="1" applyAlignment="1" applyProtection="1">
      <alignment horizontal="center"/>
      <protection hidden="1"/>
    </xf>
    <xf numFmtId="0" fontId="14" fillId="10" borderId="35" xfId="0" applyFont="1" applyFill="1" applyBorder="1" applyAlignment="1" applyProtection="1">
      <alignment horizontal="center"/>
      <protection hidden="1"/>
    </xf>
    <xf numFmtId="0" fontId="14" fillId="10" borderId="25" xfId="0" applyFont="1" applyFill="1" applyBorder="1" applyAlignment="1" applyProtection="1">
      <alignment horizontal="center"/>
      <protection hidden="1"/>
    </xf>
    <xf numFmtId="0" fontId="4" fillId="0" borderId="14" xfId="0" applyFont="1" applyBorder="1" applyAlignment="1" applyProtection="1">
      <alignment wrapText="1"/>
      <protection hidden="1"/>
    </xf>
    <xf numFmtId="0" fontId="4" fillId="0" borderId="0" xfId="0" applyFont="1" applyAlignment="1" applyProtection="1">
      <alignment wrapText="1"/>
      <protection hidden="1"/>
    </xf>
    <xf numFmtId="0" fontId="4" fillId="0" borderId="0" xfId="0" applyFont="1" applyProtection="1">
      <protection hidden="1"/>
    </xf>
    <xf numFmtId="0" fontId="8" fillId="9" borderId="20" xfId="0" applyFont="1" applyFill="1" applyBorder="1" applyAlignment="1" applyProtection="1">
      <alignment horizontal="center"/>
      <protection hidden="1"/>
    </xf>
    <xf numFmtId="0" fontId="8" fillId="9" borderId="21" xfId="0" applyFont="1" applyFill="1" applyBorder="1" applyAlignment="1" applyProtection="1">
      <alignment horizontal="center"/>
      <protection hidden="1"/>
    </xf>
    <xf numFmtId="0" fontId="8" fillId="9" borderId="23" xfId="0" applyFont="1" applyFill="1" applyBorder="1" applyAlignment="1" applyProtection="1">
      <alignment horizontal="center"/>
      <protection hidden="1"/>
    </xf>
    <xf numFmtId="0" fontId="3" fillId="0" borderId="39" xfId="0" applyFont="1" applyBorder="1" applyAlignment="1" applyProtection="1">
      <alignment horizontal="left"/>
      <protection hidden="1"/>
    </xf>
    <xf numFmtId="0" fontId="22" fillId="0" borderId="0" xfId="0" applyFont="1" applyAlignment="1" applyProtection="1">
      <alignment horizontal="left" vertical="top" wrapText="1"/>
      <protection hidden="1"/>
    </xf>
    <xf numFmtId="0" fontId="10" fillId="0" borderId="0" xfId="0" applyFont="1" applyAlignment="1">
      <alignment horizontal="center" vertical="center" wrapText="1"/>
    </xf>
    <xf numFmtId="0" fontId="7" fillId="0" borderId="0" xfId="8" applyFont="1" applyAlignment="1">
      <alignment horizontal="center" vertical="center"/>
    </xf>
    <xf numFmtId="0" fontId="4" fillId="0" borderId="0" xfId="0" applyFont="1" applyAlignment="1">
      <alignment horizontal="left" wrapText="1"/>
    </xf>
    <xf numFmtId="0" fontId="66" fillId="0" borderId="0" xfId="15" applyFont="1" applyAlignment="1" applyProtection="1">
      <alignment horizontal="left" vertical="top" wrapText="1"/>
      <protection hidden="1"/>
    </xf>
    <xf numFmtId="0" fontId="87" fillId="16" borderId="55" xfId="15" applyFont="1" applyFill="1" applyBorder="1" applyAlignment="1" applyProtection="1">
      <alignment horizontal="center" vertical="center"/>
      <protection hidden="1"/>
    </xf>
    <xf numFmtId="0" fontId="87" fillId="16" borderId="19" xfId="15" applyFont="1" applyFill="1" applyBorder="1" applyAlignment="1" applyProtection="1">
      <alignment horizontal="center" vertical="center"/>
      <protection hidden="1"/>
    </xf>
    <xf numFmtId="0" fontId="87" fillId="16" borderId="37" xfId="15" applyFont="1" applyFill="1" applyBorder="1" applyAlignment="1" applyProtection="1">
      <alignment horizontal="center" vertical="center"/>
      <protection hidden="1"/>
    </xf>
    <xf numFmtId="0" fontId="88" fillId="0" borderId="1" xfId="15" applyFont="1" applyBorder="1" applyAlignment="1" applyProtection="1">
      <alignment horizontal="center" vertical="center"/>
      <protection hidden="1"/>
    </xf>
    <xf numFmtId="0" fontId="66" fillId="0" borderId="0" xfId="15" applyFont="1" applyAlignment="1" applyProtection="1">
      <alignment horizontal="left" wrapText="1"/>
      <protection hidden="1"/>
    </xf>
    <xf numFmtId="0" fontId="68" fillId="9" borderId="55" xfId="15" applyFont="1" applyFill="1" applyBorder="1" applyAlignment="1" applyProtection="1">
      <alignment horizontal="center"/>
      <protection hidden="1"/>
    </xf>
    <xf numFmtId="0" fontId="68" fillId="9" borderId="19" xfId="15" applyFont="1" applyFill="1" applyBorder="1" applyAlignment="1" applyProtection="1">
      <alignment horizontal="center"/>
      <protection hidden="1"/>
    </xf>
    <xf numFmtId="0" fontId="68" fillId="9" borderId="37" xfId="15" applyFont="1" applyFill="1" applyBorder="1" applyAlignment="1" applyProtection="1">
      <alignment horizontal="center"/>
      <protection hidden="1"/>
    </xf>
    <xf numFmtId="0" fontId="84" fillId="0" borderId="1" xfId="15" applyFont="1" applyBorder="1" applyAlignment="1" applyProtection="1">
      <alignment horizontal="center"/>
      <protection hidden="1"/>
    </xf>
    <xf numFmtId="0" fontId="69" fillId="0" borderId="0" xfId="15" applyFont="1" applyAlignment="1" applyProtection="1">
      <alignment horizontal="left" vertical="top" wrapText="1"/>
      <protection hidden="1"/>
    </xf>
    <xf numFmtId="0" fontId="66" fillId="0" borderId="0" xfId="15" applyFont="1" applyAlignment="1" applyProtection="1">
      <alignment horizontal="right" wrapText="1"/>
      <protection hidden="1"/>
    </xf>
    <xf numFmtId="0" fontId="66" fillId="0" borderId="0" xfId="15" applyFont="1" applyAlignment="1" applyProtection="1">
      <alignment horizontal="right"/>
      <protection hidden="1"/>
    </xf>
    <xf numFmtId="0" fontId="4" fillId="0" borderId="0" xfId="13" applyAlignment="1">
      <alignment horizontal="left" vertical="top" wrapText="1"/>
    </xf>
    <xf numFmtId="0" fontId="22" fillId="0" borderId="0" xfId="0" applyFont="1" applyAlignment="1" applyProtection="1">
      <alignment horizontal="left" vertical="top" wrapText="1"/>
      <protection locked="0"/>
    </xf>
    <xf numFmtId="0" fontId="6" fillId="0" borderId="0" xfId="0" applyFont="1" applyAlignment="1">
      <alignment horizontal="center"/>
    </xf>
    <xf numFmtId="0" fontId="18" fillId="0" borderId="0" xfId="0" applyFont="1" applyAlignment="1">
      <alignment horizontal="center"/>
    </xf>
    <xf numFmtId="0" fontId="19" fillId="0" borderId="0" xfId="0" applyFont="1" applyAlignment="1">
      <alignment horizontal="left"/>
    </xf>
    <xf numFmtId="0" fontId="14" fillId="0" borderId="0" xfId="0" applyFont="1" applyAlignment="1">
      <alignment horizontal="left"/>
    </xf>
    <xf numFmtId="0" fontId="22" fillId="0" borderId="0" xfId="0" applyFont="1" applyAlignment="1" applyProtection="1">
      <alignment horizontal="left" vertical="center" wrapText="1"/>
      <protection locked="0"/>
    </xf>
    <xf numFmtId="0" fontId="8" fillId="0" borderId="24" xfId="0" applyFont="1" applyBorder="1" applyAlignment="1" applyProtection="1">
      <alignment horizontal="center" vertical="center" wrapText="1"/>
      <protection hidden="1"/>
    </xf>
    <xf numFmtId="0" fontId="8" fillId="0" borderId="35" xfId="0" applyFont="1" applyBorder="1" applyAlignment="1" applyProtection="1">
      <alignment horizontal="center" vertical="center" wrapText="1"/>
      <protection hidden="1"/>
    </xf>
    <xf numFmtId="0" fontId="8" fillId="0" borderId="25" xfId="0" applyFont="1" applyBorder="1" applyAlignment="1" applyProtection="1">
      <alignment horizontal="center" vertical="center" wrapText="1"/>
      <protection hidden="1"/>
    </xf>
    <xf numFmtId="0" fontId="18" fillId="0" borderId="0" xfId="0" applyFont="1" applyAlignment="1" applyProtection="1">
      <alignment horizontal="center" vertical="center"/>
      <protection hidden="1"/>
    </xf>
    <xf numFmtId="0" fontId="6" fillId="0" borderId="0" xfId="0" quotePrefix="1" applyFont="1" applyAlignment="1">
      <alignment horizontal="center" vertical="center" textRotation="90"/>
    </xf>
    <xf numFmtId="0" fontId="6" fillId="0" borderId="0" xfId="0" applyFont="1" applyAlignment="1">
      <alignment horizontal="center" vertical="center" textRotation="90"/>
    </xf>
    <xf numFmtId="0" fontId="15" fillId="0" borderId="0" xfId="0" applyFont="1" applyAlignment="1" applyProtection="1">
      <alignment horizontal="left" vertical="center" wrapText="1"/>
      <protection hidden="1"/>
    </xf>
    <xf numFmtId="0" fontId="6" fillId="0" borderId="26" xfId="0" applyFont="1" applyBorder="1" applyAlignment="1" applyProtection="1">
      <alignment horizontal="right" vertical="top" wrapText="1"/>
      <protection hidden="1"/>
    </xf>
    <xf numFmtId="0" fontId="31" fillId="0" borderId="25" xfId="0" applyFont="1" applyBorder="1" applyAlignment="1" applyProtection="1">
      <alignment horizontal="center" vertical="center" wrapText="1"/>
      <protection hidden="1"/>
    </xf>
    <xf numFmtId="0" fontId="15" fillId="0" borderId="0" xfId="0" applyFont="1" applyAlignment="1" applyProtection="1">
      <alignment vertical="center" wrapText="1"/>
      <protection hidden="1"/>
    </xf>
    <xf numFmtId="0" fontId="6" fillId="0" borderId="1" xfId="0" applyFont="1" applyBorder="1" applyAlignment="1" applyProtection="1">
      <alignment horizontal="center" vertical="center" wrapText="1"/>
      <protection locked="0"/>
    </xf>
    <xf numFmtId="0" fontId="11" fillId="0" borderId="0" xfId="0" applyFont="1" applyAlignment="1" applyProtection="1">
      <alignment horizontal="center"/>
      <protection hidden="1"/>
    </xf>
    <xf numFmtId="0" fontId="6" fillId="0" borderId="0" xfId="0" applyFont="1" applyAlignment="1" applyProtection="1">
      <alignment horizontal="center"/>
      <protection hidden="1"/>
    </xf>
    <xf numFmtId="0" fontId="81" fillId="0" borderId="0" xfId="12" applyFont="1" applyAlignment="1">
      <alignment horizontal="left" vertical="top" wrapText="1"/>
    </xf>
    <xf numFmtId="0" fontId="75" fillId="0" borderId="1" xfId="12" applyBorder="1" applyAlignment="1" applyProtection="1">
      <alignment horizontal="center"/>
      <protection locked="0"/>
    </xf>
    <xf numFmtId="0" fontId="75" fillId="0" borderId="0" xfId="12" applyAlignment="1" applyProtection="1">
      <alignment horizontal="left" vertical="top" wrapText="1"/>
      <protection locked="0"/>
    </xf>
    <xf numFmtId="0" fontId="76" fillId="0" borderId="0" xfId="12" applyFont="1" applyAlignment="1">
      <alignment horizontal="center"/>
    </xf>
    <xf numFmtId="0" fontId="76" fillId="0" borderId="0" xfId="12" applyFont="1" applyAlignment="1" applyProtection="1">
      <alignment horizontal="center"/>
      <protection locked="0"/>
    </xf>
    <xf numFmtId="0" fontId="75" fillId="0" borderId="0" xfId="12" applyAlignment="1">
      <alignment horizontal="left" vertical="top" wrapText="1"/>
    </xf>
    <xf numFmtId="0" fontId="79" fillId="0" borderId="0" xfId="12" applyFont="1" applyAlignment="1" applyProtection="1">
      <alignment horizontal="center"/>
      <protection locked="0"/>
    </xf>
    <xf numFmtId="0" fontId="80" fillId="0" borderId="0" xfId="12" applyFont="1" applyAlignment="1" applyProtection="1">
      <alignment horizontal="center"/>
      <protection locked="0"/>
    </xf>
    <xf numFmtId="0" fontId="4" fillId="0" borderId="0" xfId="11" applyAlignment="1" applyProtection="1">
      <alignment horizontal="left" vertical="top" wrapText="1"/>
      <protection locked="0"/>
    </xf>
    <xf numFmtId="0" fontId="53" fillId="0" borderId="0" xfId="11" applyFont="1" applyAlignment="1">
      <alignment horizontal="center"/>
    </xf>
    <xf numFmtId="0" fontId="54" fillId="9" borderId="0" xfId="11" applyFont="1" applyFill="1" applyAlignment="1">
      <alignment horizontal="center"/>
    </xf>
    <xf numFmtId="0" fontId="31" fillId="0" borderId="0" xfId="11" applyFont="1" applyAlignment="1" applyProtection="1">
      <alignment horizontal="center" vertical="top" wrapText="1"/>
      <protection locked="0"/>
    </xf>
    <xf numFmtId="0" fontId="8" fillId="0" borderId="0" xfId="11" applyFont="1" applyAlignment="1" applyProtection="1">
      <alignment horizontal="left" vertical="top" wrapText="1"/>
      <protection locked="0"/>
    </xf>
    <xf numFmtId="0" fontId="7" fillId="0" borderId="0" xfId="11" applyFont="1" applyAlignment="1">
      <alignment horizontal="center"/>
    </xf>
    <xf numFmtId="0" fontId="4" fillId="0" borderId="0" xfId="11" applyAlignment="1">
      <alignment horizontal="center"/>
    </xf>
    <xf numFmtId="0" fontId="15" fillId="0" borderId="1" xfId="8" applyFont="1" applyBorder="1" applyAlignment="1" applyProtection="1">
      <alignment horizontal="center"/>
      <protection locked="0"/>
    </xf>
    <xf numFmtId="0" fontId="53" fillId="0" borderId="0" xfId="8" applyFont="1" applyAlignment="1">
      <alignment horizontal="center"/>
    </xf>
    <xf numFmtId="0" fontId="54" fillId="9" borderId="0" xfId="8" applyFont="1" applyFill="1" applyAlignment="1">
      <alignment horizontal="center"/>
    </xf>
    <xf numFmtId="0" fontId="18" fillId="0" borderId="0" xfId="8" applyFont="1" applyAlignment="1">
      <alignment horizontal="left" vertical="top" wrapText="1"/>
    </xf>
    <xf numFmtId="0" fontId="7" fillId="0" borderId="12" xfId="8" applyFont="1" applyBorder="1" applyAlignment="1">
      <alignment horizontal="center"/>
    </xf>
    <xf numFmtId="0" fontId="4" fillId="0" borderId="11" xfId="8" applyBorder="1" applyAlignment="1">
      <alignment horizontal="center"/>
    </xf>
    <xf numFmtId="0" fontId="56" fillId="0" borderId="0" xfId="8" applyFont="1" applyAlignment="1" applyProtection="1">
      <alignment horizontal="center"/>
      <protection locked="0"/>
    </xf>
    <xf numFmtId="49" fontId="10" fillId="0" borderId="12" xfId="0" applyNumberFormat="1" applyFont="1" applyBorder="1" applyAlignment="1">
      <alignment horizontal="center" vertical="center" wrapText="1"/>
    </xf>
    <xf numFmtId="0" fontId="37" fillId="3" borderId="24" xfId="0" applyFont="1" applyFill="1" applyBorder="1" applyAlignment="1">
      <alignment horizontal="center" vertical="center"/>
    </xf>
    <xf numFmtId="0" fontId="37" fillId="3" borderId="35" xfId="0" applyFont="1" applyFill="1" applyBorder="1" applyAlignment="1">
      <alignment horizontal="center" vertical="center"/>
    </xf>
    <xf numFmtId="0" fontId="37" fillId="3" borderId="25" xfId="0" applyFont="1" applyFill="1" applyBorder="1" applyAlignment="1">
      <alignment horizontal="center" vertical="center"/>
    </xf>
    <xf numFmtId="0" fontId="4" fillId="9" borderId="0" xfId="0" applyFont="1" applyFill="1" applyAlignment="1">
      <alignment horizontal="center"/>
    </xf>
    <xf numFmtId="0" fontId="53" fillId="0" borderId="0" xfId="11" applyFont="1" applyAlignment="1" applyProtection="1">
      <alignment horizontal="center"/>
      <protection locked="0"/>
    </xf>
    <xf numFmtId="0" fontId="54" fillId="9" borderId="0" xfId="11" applyFont="1" applyFill="1" applyAlignment="1" applyProtection="1">
      <alignment horizontal="center"/>
      <protection locked="0"/>
    </xf>
    <xf numFmtId="0" fontId="7" fillId="0" borderId="0" xfId="11" applyFont="1" applyAlignment="1" applyProtection="1">
      <alignment horizontal="center"/>
      <protection locked="0"/>
    </xf>
    <xf numFmtId="0" fontId="4" fillId="0" borderId="0" xfId="11" applyAlignment="1" applyProtection="1">
      <alignment horizontal="center"/>
      <protection locked="0"/>
    </xf>
    <xf numFmtId="0" fontId="0" fillId="9" borderId="0" xfId="0" applyFill="1" applyAlignment="1" applyProtection="1">
      <alignment horizontal="center"/>
      <protection hidden="1"/>
    </xf>
    <xf numFmtId="0" fontId="4" fillId="10" borderId="0" xfId="0" applyFont="1" applyFill="1" applyAlignment="1" applyProtection="1">
      <alignment horizontal="center"/>
      <protection hidden="1"/>
    </xf>
    <xf numFmtId="0" fontId="0" fillId="10" borderId="0" xfId="0" applyFill="1" applyAlignment="1" applyProtection="1">
      <alignment horizontal="center"/>
      <protection hidden="1"/>
    </xf>
  </cellXfs>
  <cellStyles count="17">
    <cellStyle name="Comma" xfId="1" builtinId="3"/>
    <cellStyle name="Comma 2" xfId="14" xr:uid="{D45C9257-C590-4B5E-8F6D-9DB57D08D893}"/>
    <cellStyle name="Comma 3" xfId="16" xr:uid="{06CA21D1-5B77-47F1-84AC-BB412604F976}"/>
    <cellStyle name="Currency" xfId="2" builtinId="4"/>
    <cellStyle name="Currency 2" xfId="9" xr:uid="{00000000-0005-0000-0000-000002000000}"/>
    <cellStyle name="Hyperlink" xfId="3" builtinId="8"/>
    <cellStyle name="Normal" xfId="0" builtinId="0"/>
    <cellStyle name="Normal 2" xfId="8" xr:uid="{00000000-0005-0000-0000-000005000000}"/>
    <cellStyle name="Normal 2 2" xfId="13" xr:uid="{AE1A61AC-C972-4308-86AB-810A5881E21B}"/>
    <cellStyle name="Normal 3" xfId="10" xr:uid="{00000000-0005-0000-0000-000006000000}"/>
    <cellStyle name="Normal 3 2" xfId="11" xr:uid="{00000000-0005-0000-0000-000007000000}"/>
    <cellStyle name="Normal 4" xfId="12" xr:uid="{DC3E4FF2-47C1-42F6-863F-2BF09B1582DD}"/>
    <cellStyle name="Normal 5" xfId="15" xr:uid="{DCE89C0D-AF2A-4CBD-B647-7CC5F2376C4D}"/>
    <cellStyle name="Normal_For Upload" xfId="4" xr:uid="{00000000-0005-0000-0000-000008000000}"/>
    <cellStyle name="Normal_For Upload_1" xfId="5" xr:uid="{00000000-0005-0000-0000-000009000000}"/>
    <cellStyle name="Normal_FUNDSUM.XLS" xfId="6" xr:uid="{00000000-0005-0000-0000-00000A000000}"/>
    <cellStyle name="Percent" xfId="7" builtinId="5"/>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7" Type="http://schemas.openxmlformats.org/officeDocument/2006/relationships/comments" Target="../comments1.xm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vmlDrawing" Target="../drawings/vmlDrawing1.v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46"/>
  <sheetViews>
    <sheetView topLeftCell="A6" workbookViewId="0">
      <selection activeCell="C6" sqref="C6"/>
    </sheetView>
  </sheetViews>
  <sheetFormatPr defaultColWidth="9.140625" defaultRowHeight="12.75" x14ac:dyDescent="0.2"/>
  <cols>
    <col min="1" max="1" width="3.5703125" style="44" customWidth="1"/>
    <col min="2" max="2" width="5.5703125" style="44" customWidth="1"/>
    <col min="3" max="3" width="100.5703125" style="44" customWidth="1"/>
    <col min="4" max="5" width="50.5703125" style="44" customWidth="1"/>
    <col min="6" max="16384" width="9.140625" style="44"/>
  </cols>
  <sheetData>
    <row r="1" spans="1:4" ht="21" thickBot="1" x14ac:dyDescent="0.35">
      <c r="A1" s="420" t="s">
        <v>313</v>
      </c>
      <c r="B1" s="420"/>
      <c r="C1" s="420"/>
    </row>
    <row r="2" spans="1:4" ht="24.95" customHeight="1" thickTop="1" thickBot="1" x14ac:dyDescent="0.3">
      <c r="A2" s="117" t="s">
        <v>314</v>
      </c>
      <c r="C2" s="118"/>
      <c r="D2" s="121"/>
    </row>
    <row r="3" spans="1:4" ht="30.75" thickBot="1" x14ac:dyDescent="0.3">
      <c r="B3" s="120"/>
      <c r="C3" s="119" t="s">
        <v>315</v>
      </c>
      <c r="D3" s="129"/>
    </row>
    <row r="4" spans="1:4" ht="15.75" thickBot="1" x14ac:dyDescent="0.3">
      <c r="B4" s="120"/>
      <c r="C4" s="118" t="s">
        <v>316</v>
      </c>
      <c r="D4" s="118"/>
    </row>
    <row r="5" spans="1:4" ht="15.75" thickBot="1" x14ac:dyDescent="0.3">
      <c r="B5" s="120"/>
      <c r="C5" s="118" t="s">
        <v>317</v>
      </c>
      <c r="D5" s="118"/>
    </row>
    <row r="6" spans="1:4" ht="15.75" thickBot="1" x14ac:dyDescent="0.3">
      <c r="B6" s="120"/>
      <c r="C6" s="118" t="s">
        <v>569</v>
      </c>
      <c r="D6" s="118"/>
    </row>
    <row r="7" spans="1:4" ht="15.75" thickBot="1" x14ac:dyDescent="0.3">
      <c r="B7" s="120"/>
      <c r="C7" s="118" t="s">
        <v>346</v>
      </c>
      <c r="D7" s="118"/>
    </row>
    <row r="8" spans="1:4" ht="24.95" customHeight="1" thickBot="1" x14ac:dyDescent="0.3">
      <c r="A8" s="117" t="s">
        <v>318</v>
      </c>
      <c r="C8" s="122"/>
      <c r="D8" s="121"/>
    </row>
    <row r="9" spans="1:4" ht="15.75" thickBot="1" x14ac:dyDescent="0.3">
      <c r="B9" s="120"/>
      <c r="C9" s="118" t="s">
        <v>319</v>
      </c>
    </row>
    <row r="10" spans="1:4" ht="15.75" thickBot="1" x14ac:dyDescent="0.3">
      <c r="B10" s="120"/>
      <c r="C10" s="118" t="s">
        <v>320</v>
      </c>
    </row>
    <row r="11" spans="1:4" ht="15.75" thickBot="1" x14ac:dyDescent="0.3">
      <c r="B11" s="120"/>
      <c r="C11" s="118" t="s">
        <v>321</v>
      </c>
    </row>
    <row r="12" spans="1:4" ht="15.75" thickBot="1" x14ac:dyDescent="0.3">
      <c r="B12" s="120"/>
      <c r="C12" s="118" t="s">
        <v>322</v>
      </c>
    </row>
    <row r="13" spans="1:4" ht="15.75" thickBot="1" x14ac:dyDescent="0.3">
      <c r="B13" s="120"/>
      <c r="C13" s="118" t="s">
        <v>323</v>
      </c>
    </row>
    <row r="14" spans="1:4" ht="15.75" thickBot="1" x14ac:dyDescent="0.3">
      <c r="B14" s="120"/>
      <c r="C14" s="118" t="s">
        <v>444</v>
      </c>
    </row>
    <row r="15" spans="1:4" ht="24.95" customHeight="1" thickBot="1" x14ac:dyDescent="0.3">
      <c r="A15" s="117" t="s">
        <v>347</v>
      </c>
      <c r="C15" s="122"/>
      <c r="D15" s="121"/>
    </row>
    <row r="16" spans="1:4" ht="15.75" thickBot="1" x14ac:dyDescent="0.3">
      <c r="B16" s="120"/>
      <c r="C16" s="118" t="s">
        <v>348</v>
      </c>
    </row>
    <row r="17" spans="1:4" ht="24.95" customHeight="1" thickBot="1" x14ac:dyDescent="0.3">
      <c r="A17" s="117" t="s">
        <v>324</v>
      </c>
      <c r="C17" s="122"/>
      <c r="D17" s="121"/>
    </row>
    <row r="18" spans="1:4" ht="15.75" thickBot="1" x14ac:dyDescent="0.3">
      <c r="B18" s="120"/>
      <c r="C18" s="118" t="s">
        <v>325</v>
      </c>
    </row>
    <row r="19" spans="1:4" ht="24.95" customHeight="1" thickBot="1" x14ac:dyDescent="0.3">
      <c r="A19" s="117" t="s">
        <v>502</v>
      </c>
      <c r="C19" s="122"/>
      <c r="D19" s="121"/>
    </row>
    <row r="20" spans="1:4" ht="30.75" thickBot="1" x14ac:dyDescent="0.3">
      <c r="B20" s="120"/>
      <c r="C20" s="118" t="s">
        <v>477</v>
      </c>
    </row>
    <row r="21" spans="1:4" ht="15.75" thickBot="1" x14ac:dyDescent="0.3">
      <c r="B21" s="120"/>
      <c r="C21" s="118" t="s">
        <v>326</v>
      </c>
    </row>
    <row r="22" spans="1:4" ht="15.75" thickBot="1" x14ac:dyDescent="0.3">
      <c r="B22" s="120"/>
      <c r="C22" s="118" t="s">
        <v>349</v>
      </c>
    </row>
    <row r="23" spans="1:4" ht="15.75" thickBot="1" x14ac:dyDescent="0.3">
      <c r="B23" s="120"/>
      <c r="C23" s="118" t="s">
        <v>350</v>
      </c>
    </row>
    <row r="24" spans="1:4" ht="15.75" thickBot="1" x14ac:dyDescent="0.3">
      <c r="B24" s="120"/>
      <c r="C24" s="118" t="s">
        <v>351</v>
      </c>
    </row>
    <row r="25" spans="1:4" ht="15.75" thickBot="1" x14ac:dyDescent="0.3">
      <c r="B25" s="120"/>
      <c r="C25" s="118" t="s">
        <v>352</v>
      </c>
    </row>
    <row r="26" spans="1:4" ht="15.75" thickBot="1" x14ac:dyDescent="0.3">
      <c r="B26" s="120"/>
      <c r="C26" s="118" t="s">
        <v>353</v>
      </c>
    </row>
    <row r="27" spans="1:4" ht="24.95" customHeight="1" thickBot="1" x14ac:dyDescent="0.3">
      <c r="A27" s="117" t="s">
        <v>503</v>
      </c>
      <c r="C27" s="122"/>
      <c r="D27" s="121"/>
    </row>
    <row r="28" spans="1:4" ht="15.75" thickBot="1" x14ac:dyDescent="0.3">
      <c r="B28" s="120"/>
      <c r="C28" s="118" t="s">
        <v>478</v>
      </c>
    </row>
    <row r="29" spans="1:4" ht="15.75" thickBot="1" x14ac:dyDescent="0.3">
      <c r="B29" s="120"/>
      <c r="C29" s="118" t="s">
        <v>327</v>
      </c>
    </row>
    <row r="30" spans="1:4" ht="24.75" customHeight="1" thickBot="1" x14ac:dyDescent="0.3">
      <c r="A30" s="117" t="s">
        <v>524</v>
      </c>
      <c r="B30" s="243"/>
      <c r="C30" s="118"/>
    </row>
    <row r="31" spans="1:4" ht="15.75" thickBot="1" x14ac:dyDescent="0.3">
      <c r="B31" s="120"/>
      <c r="C31" s="118" t="s">
        <v>501</v>
      </c>
    </row>
    <row r="32" spans="1:4" ht="24.95" customHeight="1" thickBot="1" x14ac:dyDescent="0.3">
      <c r="A32" s="117" t="s">
        <v>525</v>
      </c>
      <c r="C32" s="122"/>
      <c r="D32" s="121"/>
    </row>
    <row r="33" spans="1:4" ht="30.75" thickBot="1" x14ac:dyDescent="0.3">
      <c r="B33" s="120"/>
      <c r="C33" s="118" t="s">
        <v>479</v>
      </c>
    </row>
    <row r="34" spans="1:4" ht="15" x14ac:dyDescent="0.25">
      <c r="B34" s="243"/>
      <c r="C34" s="118"/>
    </row>
    <row r="35" spans="1:4" ht="24.95" customHeight="1" thickBot="1" x14ac:dyDescent="0.3">
      <c r="A35" s="117" t="s">
        <v>328</v>
      </c>
      <c r="C35" s="122"/>
      <c r="D35" s="121"/>
    </row>
    <row r="36" spans="1:4" ht="15.75" thickBot="1" x14ac:dyDescent="0.3">
      <c r="B36" s="120"/>
      <c r="C36" s="118" t="s">
        <v>329</v>
      </c>
    </row>
    <row r="37" spans="1:4" ht="15.75" thickBot="1" x14ac:dyDescent="0.3">
      <c r="B37" s="120"/>
      <c r="C37" s="118" t="s">
        <v>330</v>
      </c>
    </row>
    <row r="38" spans="1:4" ht="15.75" thickBot="1" x14ac:dyDescent="0.3">
      <c r="B38" s="120"/>
      <c r="C38" s="118" t="s">
        <v>623</v>
      </c>
    </row>
    <row r="39" spans="1:4" ht="15.75" thickBot="1" x14ac:dyDescent="0.3">
      <c r="B39" s="120"/>
      <c r="C39" s="118" t="s">
        <v>331</v>
      </c>
    </row>
    <row r="40" spans="1:4" ht="30.75" thickBot="1" x14ac:dyDescent="0.3">
      <c r="B40" s="120"/>
      <c r="C40" s="118" t="s">
        <v>332</v>
      </c>
    </row>
    <row r="41" spans="1:4" ht="15.75" thickBot="1" x14ac:dyDescent="0.3">
      <c r="B41" s="120"/>
      <c r="C41" s="118" t="s">
        <v>522</v>
      </c>
    </row>
    <row r="42" spans="1:4" ht="15.75" thickBot="1" x14ac:dyDescent="0.3">
      <c r="B42" s="120"/>
      <c r="C42" s="118" t="s">
        <v>333</v>
      </c>
    </row>
    <row r="43" spans="1:4" ht="15.75" thickBot="1" x14ac:dyDescent="0.3">
      <c r="B43" s="120"/>
      <c r="C43" s="118" t="s">
        <v>334</v>
      </c>
    </row>
    <row r="44" spans="1:4" ht="15.75" thickBot="1" x14ac:dyDescent="0.3">
      <c r="B44" s="120"/>
      <c r="C44" s="118" t="s">
        <v>577</v>
      </c>
    </row>
    <row r="45" spans="1:4" x14ac:dyDescent="0.2">
      <c r="C45" s="123"/>
    </row>
    <row r="46" spans="1:4" x14ac:dyDescent="0.2">
      <c r="C46" s="123"/>
    </row>
  </sheetData>
  <mergeCells count="1">
    <mergeCell ref="A1:C1"/>
  </mergeCells>
  <printOptions horizontalCentered="1" verticalCentered="1"/>
  <pageMargins left="0.2" right="0.2" top="0.25" bottom="0.25" header="0.3" footer="0.3"/>
  <pageSetup scale="82" orientation="portrait" r:id="rId1"/>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4"/>
  <sheetViews>
    <sheetView workbookViewId="0">
      <selection activeCell="A3" sqref="A3"/>
    </sheetView>
  </sheetViews>
  <sheetFormatPr defaultColWidth="9.140625" defaultRowHeight="12.75" x14ac:dyDescent="0.2"/>
  <cols>
    <col min="1" max="1" width="51" style="247" customWidth="1"/>
    <col min="2" max="2" width="23.5703125" style="247" customWidth="1"/>
    <col min="3" max="3" width="14.5703125" style="247" customWidth="1"/>
    <col min="4" max="6" width="9.140625" style="247"/>
    <col min="7" max="7" width="83.85546875" style="247" customWidth="1"/>
    <col min="8" max="8" width="17.5703125" style="247" customWidth="1"/>
    <col min="9" max="16384" width="9.140625" style="247"/>
  </cols>
  <sheetData>
    <row r="1" spans="1:7" ht="28.5" customHeight="1" x14ac:dyDescent="0.25">
      <c r="A1" s="539" t="str">
        <f>CONCATENATE('Basic Data Input'!B8," Community College")</f>
        <v>________ Community College</v>
      </c>
      <c r="B1" s="539"/>
      <c r="C1" s="539"/>
      <c r="D1" s="260"/>
      <c r="E1" s="260"/>
      <c r="G1" s="264" t="s">
        <v>494</v>
      </c>
    </row>
    <row r="2" spans="1:7" ht="28.5" customHeight="1" x14ac:dyDescent="0.2">
      <c r="A2" s="540" t="s">
        <v>645</v>
      </c>
      <c r="B2" s="540"/>
      <c r="C2" s="540"/>
      <c r="D2" s="261"/>
      <c r="E2" s="261"/>
      <c r="G2" s="160" t="s">
        <v>495</v>
      </c>
    </row>
    <row r="3" spans="1:7" x14ac:dyDescent="0.2">
      <c r="A3" s="154"/>
      <c r="B3" s="154"/>
      <c r="C3" s="154"/>
      <c r="G3" s="154"/>
    </row>
    <row r="4" spans="1:7" ht="18" customHeight="1" thickBot="1" x14ac:dyDescent="0.25">
      <c r="A4" s="263" t="s">
        <v>496</v>
      </c>
      <c r="B4" s="263" t="s">
        <v>497</v>
      </c>
      <c r="C4" s="154"/>
      <c r="G4" s="265" t="s">
        <v>498</v>
      </c>
    </row>
    <row r="5" spans="1:7" ht="18" customHeight="1" thickTop="1" x14ac:dyDescent="0.2">
      <c r="B5" s="262"/>
      <c r="G5" s="154"/>
    </row>
    <row r="6" spans="1:7" ht="18" customHeight="1" x14ac:dyDescent="0.2">
      <c r="B6" s="262"/>
      <c r="G6" s="541" t="s">
        <v>505</v>
      </c>
    </row>
    <row r="7" spans="1:7" ht="18" customHeight="1" x14ac:dyDescent="0.2">
      <c r="B7" s="262"/>
      <c r="G7" s="541"/>
    </row>
    <row r="8" spans="1:7" ht="18" customHeight="1" x14ac:dyDescent="0.2">
      <c r="B8" s="262"/>
    </row>
    <row r="9" spans="1:7" ht="18" customHeight="1" x14ac:dyDescent="0.2">
      <c r="B9" s="262"/>
    </row>
    <row r="10" spans="1:7" ht="18" customHeight="1" x14ac:dyDescent="0.2">
      <c r="B10" s="262"/>
    </row>
    <row r="11" spans="1:7" ht="18" customHeight="1" x14ac:dyDescent="0.2">
      <c r="B11" s="262"/>
    </row>
    <row r="12" spans="1:7" ht="18" customHeight="1" x14ac:dyDescent="0.2">
      <c r="B12" s="262"/>
    </row>
    <row r="13" spans="1:7" ht="18" customHeight="1" x14ac:dyDescent="0.2">
      <c r="B13" s="262"/>
    </row>
    <row r="14" spans="1:7" ht="18" customHeight="1" x14ac:dyDescent="0.2">
      <c r="A14" s="247" t="s">
        <v>27</v>
      </c>
      <c r="B14" s="262"/>
    </row>
    <row r="15" spans="1:7" ht="18" customHeight="1" x14ac:dyDescent="0.2">
      <c r="B15" s="262"/>
    </row>
    <row r="16" spans="1:7" ht="18" customHeight="1" x14ac:dyDescent="0.2">
      <c r="B16" s="262"/>
    </row>
    <row r="17" spans="2:2" ht="18" customHeight="1" x14ac:dyDescent="0.2">
      <c r="B17" s="262"/>
    </row>
    <row r="18" spans="2:2" ht="18" customHeight="1" x14ac:dyDescent="0.2">
      <c r="B18" s="262"/>
    </row>
    <row r="19" spans="2:2" ht="18" customHeight="1" x14ac:dyDescent="0.2">
      <c r="B19" s="262"/>
    </row>
    <row r="20" spans="2:2" ht="18" customHeight="1" x14ac:dyDescent="0.2">
      <c r="B20" s="262"/>
    </row>
    <row r="21" spans="2:2" ht="18" customHeight="1" x14ac:dyDescent="0.2">
      <c r="B21" s="262"/>
    </row>
    <row r="22" spans="2:2" ht="18" customHeight="1" x14ac:dyDescent="0.2">
      <c r="B22" s="262"/>
    </row>
    <row r="23" spans="2:2" ht="18" customHeight="1" x14ac:dyDescent="0.2">
      <c r="B23" s="262"/>
    </row>
    <row r="24" spans="2:2" ht="18" customHeight="1" x14ac:dyDescent="0.2">
      <c r="B24" s="262"/>
    </row>
    <row r="25" spans="2:2" ht="18" customHeight="1" x14ac:dyDescent="0.2">
      <c r="B25" s="262"/>
    </row>
    <row r="26" spans="2:2" ht="18" customHeight="1" x14ac:dyDescent="0.2">
      <c r="B26" s="262"/>
    </row>
    <row r="27" spans="2:2" ht="18" customHeight="1" x14ac:dyDescent="0.2">
      <c r="B27" s="262"/>
    </row>
    <row r="28" spans="2:2" ht="18" customHeight="1" x14ac:dyDescent="0.2">
      <c r="B28" s="262"/>
    </row>
    <row r="29" spans="2:2" ht="18" customHeight="1" x14ac:dyDescent="0.2">
      <c r="B29" s="262"/>
    </row>
    <row r="30" spans="2:2" ht="18" customHeight="1" x14ac:dyDescent="0.2">
      <c r="B30" s="262"/>
    </row>
    <row r="31" spans="2:2" ht="18" customHeight="1" x14ac:dyDescent="0.2">
      <c r="B31" s="262"/>
    </row>
    <row r="32" spans="2:2" ht="18" customHeight="1" x14ac:dyDescent="0.2">
      <c r="B32" s="262"/>
    </row>
    <row r="33" spans="1:2" ht="18" customHeight="1" x14ac:dyDescent="0.2">
      <c r="B33" s="262"/>
    </row>
    <row r="34" spans="1:2" ht="18" customHeight="1" x14ac:dyDescent="0.2">
      <c r="B34" s="262"/>
    </row>
    <row r="35" spans="1:2" ht="18" customHeight="1" x14ac:dyDescent="0.2">
      <c r="B35" s="262"/>
    </row>
    <row r="36" spans="1:2" ht="18" customHeight="1" x14ac:dyDescent="0.2">
      <c r="B36" s="262"/>
    </row>
    <row r="37" spans="1:2" ht="18" customHeight="1" thickBot="1" x14ac:dyDescent="0.25">
      <c r="A37" s="154" t="s">
        <v>500</v>
      </c>
      <c r="B37" s="266">
        <f>SUM(B5:B36)</f>
        <v>0</v>
      </c>
    </row>
    <row r="38" spans="1:2" ht="18" customHeight="1" thickTop="1" x14ac:dyDescent="0.2">
      <c r="B38" s="262"/>
    </row>
    <row r="39" spans="1:2" ht="18" customHeight="1" x14ac:dyDescent="0.2">
      <c r="B39" s="262"/>
    </row>
    <row r="40" spans="1:2" ht="18" customHeight="1" x14ac:dyDescent="0.2">
      <c r="B40" s="262"/>
    </row>
    <row r="41" spans="1:2" ht="18" customHeight="1" x14ac:dyDescent="0.2">
      <c r="B41" s="262"/>
    </row>
    <row r="42" spans="1:2" ht="18" customHeight="1" x14ac:dyDescent="0.2">
      <c r="B42" s="262"/>
    </row>
    <row r="43" spans="1:2" ht="18" customHeight="1" x14ac:dyDescent="0.2">
      <c r="B43" s="262"/>
    </row>
    <row r="44" spans="1:2" ht="18" customHeight="1" x14ac:dyDescent="0.2">
      <c r="B44" s="262"/>
    </row>
  </sheetData>
  <sheetProtection sheet="1" objects="1" scenarios="1"/>
  <mergeCells count="3">
    <mergeCell ref="A1:C1"/>
    <mergeCell ref="A2:C2"/>
    <mergeCell ref="G6:G7"/>
  </mergeCells>
  <pageMargins left="0.7" right="0.7" top="0.75" bottom="0.75" header="0.3" footer="0.3"/>
  <pageSetup orientation="portrait" r:id="rId1"/>
  <headerFooter>
    <oddFooter>&amp;R&amp;"Arial,Bold"Page 6</oddFooter>
  </headerFooter>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FFD0B-2BA4-4D21-B75C-ADADCA878406}">
  <dimension ref="A1:N58"/>
  <sheetViews>
    <sheetView topLeftCell="A15" zoomScaleNormal="100" workbookViewId="0">
      <selection activeCell="K44" sqref="K44"/>
    </sheetView>
  </sheetViews>
  <sheetFormatPr defaultRowHeight="12.75" x14ac:dyDescent="0.2"/>
  <cols>
    <col min="1" max="1" width="4.140625" style="353" customWidth="1"/>
    <col min="2" max="2" width="33.85546875" style="353" customWidth="1"/>
    <col min="3" max="3" width="13" style="353" customWidth="1"/>
    <col min="4" max="4" width="1.5703125" style="353" customWidth="1"/>
    <col min="5" max="5" width="20.42578125" style="353" customWidth="1"/>
    <col min="6" max="6" width="2.140625" style="353" customWidth="1"/>
    <col min="7" max="7" width="18.42578125" style="353" customWidth="1"/>
    <col min="8" max="16384" width="9.140625" style="353"/>
  </cols>
  <sheetData>
    <row r="1" spans="1:8" ht="20.25" customHeight="1" x14ac:dyDescent="0.2">
      <c r="A1" s="546" t="str">
        <f>'Basic Data Input'!B8&amp;" Community College"</f>
        <v>________ Community College</v>
      </c>
      <c r="B1" s="546"/>
      <c r="C1" s="546"/>
      <c r="D1" s="546"/>
      <c r="E1" s="546"/>
      <c r="F1" s="546"/>
      <c r="G1" s="546"/>
    </row>
    <row r="2" spans="1:8" ht="29.25" customHeight="1" x14ac:dyDescent="0.2">
      <c r="A2" s="543" t="s">
        <v>646</v>
      </c>
      <c r="B2" s="544"/>
      <c r="C2" s="544"/>
      <c r="D2" s="544"/>
      <c r="E2" s="544"/>
      <c r="F2" s="544"/>
      <c r="G2" s="545"/>
    </row>
    <row r="5" spans="1:8" x14ac:dyDescent="0.2">
      <c r="A5" s="353" t="s">
        <v>77</v>
      </c>
      <c r="G5" s="384">
        <f>'Cover- Page 1'!B14</f>
        <v>0</v>
      </c>
    </row>
    <row r="6" spans="1:8" x14ac:dyDescent="0.2">
      <c r="A6" s="354" t="s">
        <v>596</v>
      </c>
      <c r="G6" s="355" t="s">
        <v>78</v>
      </c>
    </row>
    <row r="7" spans="1:8" x14ac:dyDescent="0.2">
      <c r="G7" s="355"/>
    </row>
    <row r="8" spans="1:8" ht="27" customHeight="1" x14ac:dyDescent="0.2">
      <c r="A8" s="542" t="s">
        <v>597</v>
      </c>
      <c r="B8" s="542"/>
      <c r="C8" s="542"/>
      <c r="D8" s="542"/>
      <c r="E8" s="542"/>
      <c r="F8" s="356"/>
      <c r="G8" s="375">
        <v>0</v>
      </c>
      <c r="H8" s="354"/>
    </row>
    <row r="9" spans="1:8" x14ac:dyDescent="0.2">
      <c r="A9" s="356"/>
      <c r="B9" s="356"/>
      <c r="C9" s="356"/>
      <c r="D9" s="356"/>
      <c r="E9" s="356"/>
      <c r="F9" s="356"/>
      <c r="G9" s="355" t="s">
        <v>44</v>
      </c>
      <c r="H9" s="354"/>
    </row>
    <row r="10" spans="1:8" ht="25.5" customHeight="1" x14ac:dyDescent="0.2">
      <c r="A10" s="356"/>
      <c r="B10" s="542" t="s">
        <v>626</v>
      </c>
      <c r="C10" s="542"/>
      <c r="D10" s="356"/>
      <c r="E10" s="383">
        <v>0</v>
      </c>
      <c r="F10" s="356"/>
      <c r="G10" s="355"/>
      <c r="H10" s="354"/>
    </row>
    <row r="11" spans="1:8" x14ac:dyDescent="0.2">
      <c r="A11" s="356"/>
      <c r="B11" s="356"/>
      <c r="C11" s="356"/>
      <c r="D11" s="356"/>
      <c r="E11" s="382" t="s">
        <v>598</v>
      </c>
      <c r="F11" s="356"/>
      <c r="G11" s="355"/>
      <c r="H11" s="354"/>
    </row>
    <row r="12" spans="1:8" x14ac:dyDescent="0.2">
      <c r="A12" s="356"/>
      <c r="B12" s="356"/>
      <c r="C12" s="356"/>
      <c r="D12" s="356"/>
      <c r="E12" s="356"/>
      <c r="F12" s="356"/>
      <c r="G12" s="355"/>
      <c r="H12" s="354"/>
    </row>
    <row r="13" spans="1:8" x14ac:dyDescent="0.2">
      <c r="A13" s="356"/>
      <c r="B13" s="357" t="s">
        <v>647</v>
      </c>
      <c r="D13" s="356"/>
      <c r="E13" s="385">
        <f>'Cover- Page 1'!B17</f>
        <v>0</v>
      </c>
      <c r="F13" s="356"/>
      <c r="H13" s="354"/>
    </row>
    <row r="14" spans="1:8" x14ac:dyDescent="0.2">
      <c r="A14" s="356"/>
      <c r="B14" s="380" t="s">
        <v>611</v>
      </c>
      <c r="C14" s="356"/>
      <c r="D14" s="356"/>
      <c r="E14" s="358" t="s">
        <v>599</v>
      </c>
      <c r="F14" s="356"/>
      <c r="H14" s="354"/>
    </row>
    <row r="15" spans="1:8" x14ac:dyDescent="0.2">
      <c r="A15" s="356"/>
      <c r="B15" s="356"/>
      <c r="C15" s="356"/>
      <c r="D15" s="356"/>
      <c r="E15" s="358"/>
      <c r="F15" s="356"/>
      <c r="H15" s="354"/>
    </row>
    <row r="16" spans="1:8" ht="38.25" customHeight="1" x14ac:dyDescent="0.2">
      <c r="B16" s="547" t="s">
        <v>627</v>
      </c>
      <c r="C16" s="547"/>
      <c r="D16" s="359"/>
      <c r="E16" s="386">
        <f>IF(E13=0,0,ROUND((G8-E10)/E13*100,6))</f>
        <v>0</v>
      </c>
      <c r="F16" s="360"/>
      <c r="G16" s="361" t="s">
        <v>631</v>
      </c>
      <c r="H16" s="354"/>
    </row>
    <row r="17" spans="1:14" x14ac:dyDescent="0.2">
      <c r="E17" s="362" t="s">
        <v>625</v>
      </c>
    </row>
    <row r="18" spans="1:14" x14ac:dyDescent="0.2">
      <c r="B18" s="363"/>
      <c r="E18" s="377" t="str">
        <f>IF(E16&gt;0.02,"LEVY LIMIT EXCEEDED","")</f>
        <v/>
      </c>
    </row>
    <row r="19" spans="1:14" x14ac:dyDescent="0.2">
      <c r="A19" s="364" t="s">
        <v>600</v>
      </c>
      <c r="B19" s="365"/>
      <c r="C19" s="365"/>
      <c r="D19" s="365"/>
      <c r="E19" s="364"/>
      <c r="F19" s="364"/>
      <c r="G19" s="387">
        <f>G5-G8</f>
        <v>0</v>
      </c>
    </row>
    <row r="20" spans="1:14" x14ac:dyDescent="0.2">
      <c r="A20" s="354" t="s">
        <v>601</v>
      </c>
      <c r="G20" s="355" t="s">
        <v>45</v>
      </c>
    </row>
    <row r="22" spans="1:14" x14ac:dyDescent="0.2">
      <c r="A22" s="548" t="s">
        <v>608</v>
      </c>
      <c r="B22" s="549"/>
      <c r="C22" s="549"/>
      <c r="D22" s="549"/>
      <c r="E22" s="549"/>
      <c r="F22" s="549"/>
      <c r="G22" s="550"/>
      <c r="H22" s="364"/>
      <c r="I22" s="364"/>
      <c r="J22" s="364"/>
      <c r="K22" s="364"/>
      <c r="L22" s="364"/>
      <c r="M22" s="364"/>
      <c r="N22" s="364"/>
    </row>
    <row r="24" spans="1:14" x14ac:dyDescent="0.2">
      <c r="A24" s="551" t="s">
        <v>595</v>
      </c>
      <c r="B24" s="551"/>
      <c r="C24" s="551"/>
      <c r="D24" s="551"/>
      <c r="E24" s="551"/>
      <c r="F24" s="551"/>
      <c r="G24" s="551"/>
    </row>
    <row r="25" spans="1:14" x14ac:dyDescent="0.2">
      <c r="A25" s="366" t="s">
        <v>602</v>
      </c>
      <c r="C25" s="366"/>
      <c r="D25" s="366"/>
    </row>
    <row r="26" spans="1:14" ht="7.5" customHeight="1" x14ac:dyDescent="0.2">
      <c r="B26" s="367"/>
      <c r="C26" s="367"/>
      <c r="D26" s="367"/>
    </row>
    <row r="27" spans="1:14" ht="25.5" customHeight="1" x14ac:dyDescent="0.2">
      <c r="A27" s="547" t="s">
        <v>617</v>
      </c>
      <c r="B27" s="547"/>
      <c r="C27" s="547"/>
      <c r="D27" s="547"/>
      <c r="E27" s="547"/>
      <c r="G27" s="375">
        <v>0</v>
      </c>
    </row>
    <row r="28" spans="1:14" x14ac:dyDescent="0.2">
      <c r="A28" s="354" t="s">
        <v>592</v>
      </c>
      <c r="C28" s="359"/>
      <c r="D28" s="359"/>
      <c r="E28" s="359"/>
      <c r="G28" s="355" t="s">
        <v>46</v>
      </c>
    </row>
    <row r="29" spans="1:14" x14ac:dyDescent="0.2">
      <c r="C29" s="354"/>
      <c r="D29" s="354"/>
    </row>
    <row r="30" spans="1:14" x14ac:dyDescent="0.2">
      <c r="A30" s="551" t="s">
        <v>594</v>
      </c>
      <c r="B30" s="551"/>
      <c r="C30" s="551"/>
      <c r="D30" s="551"/>
      <c r="E30" s="551"/>
      <c r="F30" s="551"/>
      <c r="G30" s="551"/>
    </row>
    <row r="31" spans="1:14" x14ac:dyDescent="0.2">
      <c r="A31" s="366" t="s">
        <v>624</v>
      </c>
      <c r="C31" s="366"/>
      <c r="D31" s="366"/>
    </row>
    <row r="32" spans="1:14" ht="7.5" customHeight="1" x14ac:dyDescent="0.2">
      <c r="B32" s="366"/>
      <c r="C32" s="366"/>
      <c r="D32" s="366"/>
    </row>
    <row r="33" spans="1:7" ht="32.25" customHeight="1" x14ac:dyDescent="0.2">
      <c r="B33" s="553" t="s">
        <v>648</v>
      </c>
      <c r="C33" s="553"/>
      <c r="D33" s="368"/>
      <c r="E33" s="375">
        <v>0</v>
      </c>
      <c r="F33" s="369"/>
    </row>
    <row r="34" spans="1:7" x14ac:dyDescent="0.2">
      <c r="B34" s="368"/>
      <c r="C34" s="368"/>
      <c r="D34" s="368"/>
      <c r="E34" s="370" t="s">
        <v>603</v>
      </c>
      <c r="F34" s="369"/>
    </row>
    <row r="35" spans="1:7" ht="19.5" customHeight="1" x14ac:dyDescent="0.2">
      <c r="B35" s="554" t="s">
        <v>649</v>
      </c>
      <c r="C35" s="554"/>
      <c r="D35" s="371"/>
      <c r="E35" s="375">
        <v>0</v>
      </c>
      <c r="F35" s="369"/>
    </row>
    <row r="36" spans="1:7" x14ac:dyDescent="0.2">
      <c r="B36" s="371"/>
      <c r="C36" s="371"/>
      <c r="D36" s="371"/>
      <c r="E36" s="370" t="s">
        <v>604</v>
      </c>
      <c r="F36" s="369"/>
    </row>
    <row r="37" spans="1:7" ht="20.25" customHeight="1" x14ac:dyDescent="0.2">
      <c r="B37" s="554" t="s">
        <v>593</v>
      </c>
      <c r="C37" s="554"/>
      <c r="D37" s="371"/>
      <c r="E37" s="375">
        <v>0</v>
      </c>
      <c r="F37" s="372"/>
    </row>
    <row r="38" spans="1:7" x14ac:dyDescent="0.2">
      <c r="E38" s="362" t="s">
        <v>605</v>
      </c>
    </row>
    <row r="39" spans="1:7" ht="20.25" customHeight="1" x14ac:dyDescent="0.2">
      <c r="A39" s="364" t="s">
        <v>606</v>
      </c>
      <c r="C39" s="364"/>
      <c r="D39" s="364"/>
      <c r="E39" s="364"/>
      <c r="F39" s="364"/>
      <c r="G39" s="387">
        <f>IF(E33&lt;MAX(E35:E37),MAX(E35:E37)-E33,0)</f>
        <v>0</v>
      </c>
    </row>
    <row r="40" spans="1:7" ht="30" customHeight="1" x14ac:dyDescent="0.2">
      <c r="B40" s="552" t="s">
        <v>607</v>
      </c>
      <c r="C40" s="552"/>
      <c r="D40" s="552"/>
      <c r="E40" s="552"/>
      <c r="G40" s="373" t="s">
        <v>48</v>
      </c>
    </row>
    <row r="41" spans="1:7" x14ac:dyDescent="0.2">
      <c r="B41" s="354" t="s">
        <v>592</v>
      </c>
    </row>
    <row r="42" spans="1:7" ht="21.75" customHeight="1" x14ac:dyDescent="0.2">
      <c r="A42" s="364" t="s">
        <v>663</v>
      </c>
      <c r="C42" s="364"/>
      <c r="D42" s="364"/>
      <c r="E42" s="364"/>
      <c r="F42" s="364"/>
      <c r="G42" s="387">
        <f>G27+G39</f>
        <v>0</v>
      </c>
    </row>
    <row r="43" spans="1:7" x14ac:dyDescent="0.2">
      <c r="B43" s="376" t="s">
        <v>622</v>
      </c>
      <c r="C43" s="374"/>
      <c r="D43" s="374"/>
      <c r="G43" s="355" t="s">
        <v>49</v>
      </c>
    </row>
    <row r="44" spans="1:7" x14ac:dyDescent="0.2">
      <c r="G44" s="378" t="str">
        <f>IF(G42&lt;G19, "In Violation of Levy Limit", "")</f>
        <v/>
      </c>
    </row>
    <row r="48" spans="1:7" x14ac:dyDescent="0.2">
      <c r="A48" s="379" t="s">
        <v>610</v>
      </c>
    </row>
    <row r="49" spans="1:7" x14ac:dyDescent="0.2">
      <c r="A49" s="353" t="s">
        <v>609</v>
      </c>
    </row>
    <row r="50" spans="1:7" ht="27" customHeight="1" x14ac:dyDescent="0.2">
      <c r="A50" s="542" t="s">
        <v>613</v>
      </c>
      <c r="B50" s="542"/>
      <c r="C50" s="542"/>
      <c r="D50" s="542"/>
      <c r="E50" s="542"/>
      <c r="F50" s="542"/>
      <c r="G50" s="542"/>
    </row>
    <row r="51" spans="1:7" ht="41.25" customHeight="1" x14ac:dyDescent="0.2">
      <c r="A51" s="542" t="s">
        <v>630</v>
      </c>
      <c r="B51" s="542"/>
      <c r="C51" s="542"/>
      <c r="D51" s="542"/>
      <c r="E51" s="542"/>
      <c r="F51" s="542"/>
      <c r="G51" s="542"/>
    </row>
    <row r="52" spans="1:7" x14ac:dyDescent="0.2">
      <c r="A52" s="353" t="s">
        <v>628</v>
      </c>
    </row>
    <row r="53" spans="1:7" ht="27.75" customHeight="1" x14ac:dyDescent="0.2">
      <c r="A53" s="542" t="s">
        <v>629</v>
      </c>
      <c r="B53" s="542"/>
      <c r="C53" s="542"/>
      <c r="D53" s="542"/>
      <c r="E53" s="542"/>
      <c r="F53" s="542"/>
      <c r="G53" s="542"/>
    </row>
    <row r="54" spans="1:7" ht="26.25" customHeight="1" x14ac:dyDescent="0.2">
      <c r="A54" s="542" t="s">
        <v>618</v>
      </c>
      <c r="B54" s="542"/>
      <c r="C54" s="542"/>
      <c r="D54" s="542"/>
      <c r="E54" s="542"/>
      <c r="F54" s="542"/>
      <c r="G54" s="542"/>
    </row>
    <row r="55" spans="1:7" ht="27.75" customHeight="1" x14ac:dyDescent="0.2">
      <c r="A55" s="542" t="s">
        <v>620</v>
      </c>
      <c r="B55" s="542"/>
      <c r="C55" s="542"/>
      <c r="D55" s="542"/>
      <c r="E55" s="542"/>
      <c r="F55" s="542"/>
      <c r="G55" s="542"/>
    </row>
    <row r="56" spans="1:7" ht="26.25" customHeight="1" x14ac:dyDescent="0.2">
      <c r="A56" s="542" t="s">
        <v>619</v>
      </c>
      <c r="B56" s="542"/>
      <c r="C56" s="542"/>
      <c r="D56" s="542"/>
      <c r="E56" s="542"/>
      <c r="F56" s="542"/>
      <c r="G56" s="542"/>
    </row>
    <row r="57" spans="1:7" x14ac:dyDescent="0.2">
      <c r="A57" s="542" t="s">
        <v>612</v>
      </c>
      <c r="B57" s="542"/>
      <c r="C57" s="542"/>
      <c r="D57" s="542"/>
      <c r="E57" s="542"/>
      <c r="F57" s="542"/>
      <c r="G57" s="542"/>
    </row>
    <row r="58" spans="1:7" ht="24.75" customHeight="1" x14ac:dyDescent="0.2">
      <c r="A58" s="542" t="s">
        <v>621</v>
      </c>
      <c r="B58" s="542"/>
      <c r="C58" s="542"/>
      <c r="D58" s="542"/>
      <c r="E58" s="542"/>
      <c r="F58" s="542"/>
      <c r="G58" s="542"/>
    </row>
  </sheetData>
  <sheetProtection algorithmName="SHA-512" hashValue="G7AMjHjDkLhVi4evqA+833D8jWHSXmGxm90jOK4gDlABoc4FBDru/F7cIHe8BTF1Y4KkYhVgZHnLqpcSu5fahA==" saltValue="MHRCRTjhfBb1L0Rvw69ypQ==" spinCount="100000" sheet="1" objects="1" scenarios="1"/>
  <mergeCells count="21">
    <mergeCell ref="A24:G24"/>
    <mergeCell ref="A30:G30"/>
    <mergeCell ref="B40:E40"/>
    <mergeCell ref="B33:C33"/>
    <mergeCell ref="B35:C35"/>
    <mergeCell ref="B37:C37"/>
    <mergeCell ref="A27:E27"/>
    <mergeCell ref="A8:E8"/>
    <mergeCell ref="A2:G2"/>
    <mergeCell ref="A1:G1"/>
    <mergeCell ref="B16:C16"/>
    <mergeCell ref="A22:G22"/>
    <mergeCell ref="B10:C10"/>
    <mergeCell ref="A57:G57"/>
    <mergeCell ref="A58:G58"/>
    <mergeCell ref="A50:G50"/>
    <mergeCell ref="A53:G53"/>
    <mergeCell ref="A54:G54"/>
    <mergeCell ref="A55:G55"/>
    <mergeCell ref="A56:G56"/>
    <mergeCell ref="A51:G51"/>
  </mergeCells>
  <printOptions horizontalCentered="1"/>
  <pageMargins left="0.45" right="0.45" top="0.75" bottom="0.75" header="0.3" footer="0.3"/>
  <pageSetup orientation="portrait" r:id="rId1"/>
  <headerFooter>
    <oddFooter>&amp;RPage 7</oddFooter>
  </headerFooter>
  <customProperties>
    <customPr name="OrphanNamesChecked" r:id="rId2"/>
  </customPropertie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39"/>
  <sheetViews>
    <sheetView workbookViewId="0">
      <selection activeCell="G14" sqref="G14:G16"/>
    </sheetView>
  </sheetViews>
  <sheetFormatPr defaultColWidth="9.140625" defaultRowHeight="12.75" x14ac:dyDescent="0.2"/>
  <cols>
    <col min="1" max="1" width="52.42578125" style="61" customWidth="1"/>
    <col min="2" max="2" width="17.85546875" style="61" customWidth="1"/>
    <col min="3" max="3" width="19.5703125" style="61" customWidth="1"/>
    <col min="4" max="4" width="20.5703125" style="61" customWidth="1"/>
    <col min="5" max="5" width="3.5703125" style="61" customWidth="1"/>
    <col min="6" max="6" width="8.5703125" style="61" customWidth="1"/>
    <col min="7" max="7" width="106.7109375" style="61" customWidth="1"/>
    <col min="8" max="10" width="13.5703125" style="61" customWidth="1"/>
    <col min="11" max="11" width="2.5703125" style="61" customWidth="1"/>
    <col min="12" max="12" width="18.5703125" style="61" customWidth="1"/>
    <col min="13" max="16384" width="9.140625" style="61"/>
  </cols>
  <sheetData>
    <row r="1" spans="1:12" ht="24.95" customHeight="1" x14ac:dyDescent="0.3">
      <c r="A1" s="573" t="str">
        <f>CONCATENATE('Basic Data Input'!B8," Community College")</f>
        <v>________ Community College</v>
      </c>
      <c r="B1" s="573"/>
      <c r="C1" s="573"/>
      <c r="D1" s="573"/>
      <c r="E1" s="566" t="s">
        <v>55</v>
      </c>
      <c r="F1" s="67"/>
      <c r="G1" s="166" t="s">
        <v>410</v>
      </c>
      <c r="H1" s="68"/>
      <c r="I1" s="68"/>
      <c r="J1" s="68"/>
      <c r="K1" s="68"/>
      <c r="L1" s="68"/>
    </row>
    <row r="2" spans="1:12" ht="12.75" hidden="1" customHeight="1" x14ac:dyDescent="0.2">
      <c r="A2" s="574" t="s">
        <v>56</v>
      </c>
      <c r="B2" s="574"/>
      <c r="C2" s="574"/>
      <c r="D2" s="574"/>
      <c r="E2" s="567"/>
      <c r="F2" s="67"/>
      <c r="G2" s="103"/>
    </row>
    <row r="3" spans="1:12" ht="15" hidden="1" x14ac:dyDescent="0.25">
      <c r="A3" s="565" t="e">
        <f>CONCATENATE('Basic Data Input'!#REF!," County, Nebraska")</f>
        <v>#REF!</v>
      </c>
      <c r="B3" s="565"/>
      <c r="C3" s="565"/>
      <c r="D3" s="565"/>
      <c r="E3" s="567"/>
      <c r="F3" s="7"/>
      <c r="G3" s="144" t="s">
        <v>411</v>
      </c>
      <c r="I3" s="559"/>
      <c r="J3" s="560"/>
    </row>
    <row r="4" spans="1:12" ht="13.5" thickBot="1" x14ac:dyDescent="0.25">
      <c r="A4" s="7"/>
      <c r="B4" s="7"/>
      <c r="C4" s="7"/>
      <c r="D4" s="7"/>
      <c r="E4" s="567"/>
      <c r="F4" s="69"/>
      <c r="I4" s="557"/>
      <c r="J4" s="557"/>
    </row>
    <row r="5" spans="1:12" ht="15" customHeight="1" thickBot="1" x14ac:dyDescent="0.25">
      <c r="A5" s="562" t="s">
        <v>79</v>
      </c>
      <c r="B5" s="563"/>
      <c r="C5" s="563"/>
      <c r="D5" s="564"/>
      <c r="E5" s="567"/>
      <c r="F5" s="69"/>
      <c r="G5" s="144" t="s">
        <v>411</v>
      </c>
      <c r="I5" s="558"/>
      <c r="J5" s="558"/>
      <c r="K5" s="70"/>
      <c r="L5" s="71"/>
    </row>
    <row r="6" spans="1:12" ht="9" customHeight="1" x14ac:dyDescent="0.2">
      <c r="A6" s="7"/>
      <c r="B6" s="7"/>
      <c r="C6" s="7"/>
      <c r="D6" s="7"/>
      <c r="E6" s="567"/>
      <c r="F6" s="69"/>
      <c r="G6" s="538" t="s">
        <v>520</v>
      </c>
    </row>
    <row r="7" spans="1:12" ht="12" customHeight="1" x14ac:dyDescent="0.2">
      <c r="A7" s="568" t="str">
        <f>CONCATENATE("PUBLIC NOTICE is hereby given, in compliance with the provisions of State Statute Sections 13-501 to 13-513, that the governing body will meet on the ",'Basic Data Input'!B23," day of ",'Basic Data Input'!B22," ",'Basic Data Input'!B24,", at ",'Basic Data Input'!B25," o'clock ",'Basic Data Input'!B26,", at ",'Basic Data Input'!B27,"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________ day of ________________ 2025, at ________ o'clock ________, at _______________ _______________ for the purpose of hearing support, opposition, criticism, suggestions or observations of taxpayers relating to the following proposed budget.  The budget detail is available at the office of the Clerk during regular business hours.</v>
      </c>
      <c r="B7" s="568"/>
      <c r="C7" s="568"/>
      <c r="D7" s="568"/>
      <c r="E7" s="567"/>
      <c r="F7" s="69"/>
      <c r="G7" s="538"/>
    </row>
    <row r="8" spans="1:12" ht="27.75" customHeight="1" x14ac:dyDescent="0.2">
      <c r="A8" s="568"/>
      <c r="B8" s="568"/>
      <c r="C8" s="568"/>
      <c r="D8" s="568"/>
      <c r="E8" s="567"/>
      <c r="F8" s="69"/>
      <c r="G8" s="538"/>
    </row>
    <row r="9" spans="1:12" ht="24" customHeight="1" x14ac:dyDescent="0.2">
      <c r="A9" s="568"/>
      <c r="B9" s="568"/>
      <c r="C9" s="568"/>
      <c r="D9" s="568"/>
      <c r="E9" s="567"/>
      <c r="F9" s="69"/>
      <c r="G9" s="144" t="s">
        <v>412</v>
      </c>
    </row>
    <row r="10" spans="1:12" ht="24" customHeight="1" x14ac:dyDescent="0.2">
      <c r="A10" s="568"/>
      <c r="B10" s="568"/>
      <c r="C10" s="568"/>
      <c r="D10" s="568"/>
      <c r="E10" s="567"/>
      <c r="F10" s="69"/>
      <c r="G10" s="538" t="s">
        <v>578</v>
      </c>
    </row>
    <row r="11" spans="1:12" ht="15" customHeight="1" x14ac:dyDescent="0.2">
      <c r="A11" s="572"/>
      <c r="B11" s="572"/>
      <c r="C11" s="572"/>
      <c r="D11" s="572"/>
      <c r="E11" s="567"/>
      <c r="F11" s="69"/>
      <c r="G11" s="538"/>
    </row>
    <row r="12" spans="1:12" ht="18" customHeight="1" x14ac:dyDescent="0.2">
      <c r="A12" s="569"/>
      <c r="B12" s="569"/>
      <c r="C12" s="569"/>
      <c r="D12" s="569"/>
      <c r="E12" s="567"/>
      <c r="F12" s="7"/>
      <c r="G12" s="538"/>
    </row>
    <row r="13" spans="1:12" ht="15" customHeight="1" x14ac:dyDescent="0.2">
      <c r="A13" s="33" t="s">
        <v>590</v>
      </c>
      <c r="B13" s="33"/>
      <c r="C13" s="33"/>
      <c r="D13" s="51">
        <f>'Total All Funds - Page 2'!C31</f>
        <v>0</v>
      </c>
      <c r="E13" s="567"/>
      <c r="F13" s="7"/>
      <c r="G13" s="167" t="s">
        <v>413</v>
      </c>
    </row>
    <row r="14" spans="1:12" ht="15" customHeight="1" x14ac:dyDescent="0.2">
      <c r="A14" s="33" t="s">
        <v>650</v>
      </c>
      <c r="B14" s="33"/>
      <c r="C14" s="33"/>
      <c r="D14" s="51">
        <f>'Total All Funds - Page 2'!D31</f>
        <v>0</v>
      </c>
      <c r="E14" s="567"/>
      <c r="F14" s="7"/>
      <c r="G14" s="538" t="s">
        <v>414</v>
      </c>
    </row>
    <row r="15" spans="1:12" ht="15" customHeight="1" x14ac:dyDescent="0.2">
      <c r="A15" s="33" t="s">
        <v>651</v>
      </c>
      <c r="B15" s="33"/>
      <c r="C15" s="33"/>
      <c r="D15" s="51">
        <f>'Total All Funds - Page 2'!E31</f>
        <v>0</v>
      </c>
      <c r="E15" s="567"/>
      <c r="F15" s="7"/>
      <c r="G15" s="538"/>
    </row>
    <row r="16" spans="1:12" ht="15" customHeight="1" x14ac:dyDescent="0.2">
      <c r="A16" s="33" t="s">
        <v>652</v>
      </c>
      <c r="B16" s="33"/>
      <c r="C16" s="33"/>
      <c r="D16" s="51">
        <f>'Total All Funds - Page 2'!E32</f>
        <v>0</v>
      </c>
      <c r="E16" s="567"/>
      <c r="F16" s="7"/>
      <c r="G16" s="538"/>
    </row>
    <row r="17" spans="1:12" ht="15" customHeight="1" x14ac:dyDescent="0.2">
      <c r="A17" s="33" t="s">
        <v>653</v>
      </c>
      <c r="B17" s="33"/>
      <c r="C17" s="33"/>
      <c r="D17" s="51">
        <f>'Total All Funds - Page 2'!E19</f>
        <v>0</v>
      </c>
      <c r="E17" s="567"/>
      <c r="F17" s="7"/>
      <c r="G17" s="289"/>
    </row>
    <row r="18" spans="1:12" ht="15" customHeight="1" x14ac:dyDescent="0.2">
      <c r="A18" s="33" t="s">
        <v>654</v>
      </c>
      <c r="B18" s="33"/>
      <c r="C18" s="33"/>
      <c r="D18" s="59">
        <f>'Cover- Page 1'!B14</f>
        <v>0</v>
      </c>
      <c r="E18" s="567"/>
      <c r="F18" s="7"/>
      <c r="G18" s="325" t="s">
        <v>541</v>
      </c>
    </row>
    <row r="19" spans="1:12" ht="15" customHeight="1" x14ac:dyDescent="0.2">
      <c r="A19" s="34" t="s">
        <v>58</v>
      </c>
      <c r="B19" s="34"/>
      <c r="C19" s="34"/>
      <c r="D19" s="59">
        <f>'Lid Computation Page 5'!J36</f>
        <v>0</v>
      </c>
      <c r="E19" s="567"/>
      <c r="F19" s="7"/>
      <c r="G19" s="326" t="s">
        <v>542</v>
      </c>
    </row>
    <row r="20" spans="1:12" ht="9" customHeight="1" x14ac:dyDescent="0.2">
      <c r="A20" s="34"/>
      <c r="B20" s="34"/>
      <c r="C20" s="34"/>
      <c r="D20" s="72"/>
      <c r="E20" s="567"/>
      <c r="F20" s="7"/>
      <c r="G20" s="561" t="s">
        <v>543</v>
      </c>
    </row>
    <row r="21" spans="1:12" ht="18" customHeight="1" x14ac:dyDescent="0.2">
      <c r="A21" s="73" t="s">
        <v>76</v>
      </c>
      <c r="B21" s="73"/>
      <c r="C21" s="73"/>
      <c r="D21" s="7"/>
      <c r="E21" s="567"/>
      <c r="F21" s="7"/>
      <c r="G21" s="561"/>
    </row>
    <row r="22" spans="1:12" ht="15" customHeight="1" x14ac:dyDescent="0.2">
      <c r="A22" s="33" t="s">
        <v>345</v>
      </c>
      <c r="B22" s="33"/>
      <c r="C22" s="33"/>
      <c r="D22" s="51">
        <f>'Cover- Page 1'!B12</f>
        <v>0</v>
      </c>
      <c r="E22" s="567"/>
      <c r="F22" s="38"/>
      <c r="G22" s="561"/>
    </row>
    <row r="23" spans="1:12" ht="15" customHeight="1" x14ac:dyDescent="0.2">
      <c r="A23" s="33" t="s">
        <v>57</v>
      </c>
      <c r="B23" s="33"/>
      <c r="C23" s="33"/>
      <c r="D23" s="51">
        <f>'Cover- Page 1'!B13</f>
        <v>0</v>
      </c>
      <c r="E23" s="567"/>
      <c r="F23" s="38"/>
      <c r="G23" s="326" t="s">
        <v>544</v>
      </c>
    </row>
    <row r="24" spans="1:12" ht="13.5" thickBot="1" x14ac:dyDescent="0.25">
      <c r="A24" s="39"/>
      <c r="B24" s="39"/>
      <c r="C24" s="39"/>
      <c r="D24" s="52"/>
      <c r="E24" s="567"/>
      <c r="F24" s="38"/>
      <c r="G24" s="556" t="s">
        <v>545</v>
      </c>
      <c r="I24" s="74"/>
      <c r="J24" s="74"/>
    </row>
    <row r="25" spans="1:12" ht="15.95" customHeight="1" thickBot="1" x14ac:dyDescent="0.25">
      <c r="A25" s="562" t="s">
        <v>80</v>
      </c>
      <c r="B25" s="563"/>
      <c r="C25" s="563"/>
      <c r="D25" s="570"/>
      <c r="E25" s="567"/>
      <c r="F25" s="53"/>
      <c r="G25" s="556"/>
      <c r="I25" s="75"/>
      <c r="J25" s="75"/>
      <c r="L25" s="76"/>
    </row>
    <row r="26" spans="1:12" ht="6" customHeight="1" x14ac:dyDescent="0.2">
      <c r="A26" s="7"/>
      <c r="B26" s="7"/>
      <c r="C26" s="7"/>
      <c r="D26" s="53"/>
      <c r="E26" s="567"/>
      <c r="F26" s="53"/>
      <c r="G26" s="556"/>
      <c r="I26" s="75"/>
      <c r="J26" s="75"/>
      <c r="L26" s="76"/>
    </row>
    <row r="27" spans="1:12" ht="75.95" customHeight="1" x14ac:dyDescent="0.2">
      <c r="A27" s="571" t="str">
        <f>CONCATENATE("PUBLIC NOTICE is hereby given, in compliance with the provisions of State Statute Section 77-1632, that the governing body will meet on the ",'Basic Data Input'!B29," day of ",'Basic Data Input'!B28," ",'Basic Data Input'!B30,", at ",'Basic Data Input'!B31," o'clock ",'Basic Data Input'!B32,", at ",'Basic Data Input'!B33," for the purpose of hearing support, opposition, criticism, suggestions or observations of taxpayers relating to setting the final tax request.")</f>
        <v>PUBLIC NOTICE is hereby given, in compliance with the provisions of State Statute Section 77-1632, that the governing body will meet on the ________ day of ________________ 2025, at ________ o'clock ________, at _______________ _______________ for the purpose of hearing support, opposition, criticism, suggestions or observations of taxpayers relating to setting the final tax request.</v>
      </c>
      <c r="B27" s="571"/>
      <c r="C27" s="571"/>
      <c r="D27" s="571"/>
      <c r="E27" s="567"/>
      <c r="F27" s="77"/>
      <c r="G27" s="325" t="s">
        <v>546</v>
      </c>
      <c r="I27" s="75"/>
      <c r="J27" s="75"/>
      <c r="L27" s="76"/>
    </row>
    <row r="28" spans="1:12" ht="15" x14ac:dyDescent="0.2">
      <c r="A28" s="103"/>
      <c r="B28" s="249">
        <v>2024</v>
      </c>
      <c r="C28" s="249">
        <v>2025</v>
      </c>
      <c r="D28" s="250" t="s">
        <v>511</v>
      </c>
      <c r="E28" s="567"/>
      <c r="F28" s="77"/>
      <c r="G28" s="327" t="s">
        <v>547</v>
      </c>
      <c r="I28" s="75"/>
      <c r="J28" s="75"/>
      <c r="L28" s="76"/>
    </row>
    <row r="29" spans="1:12" ht="15" customHeight="1" x14ac:dyDescent="0.2">
      <c r="A29" s="33" t="s">
        <v>512</v>
      </c>
      <c r="B29" s="251">
        <f>'Basic Data Input'!B14</f>
        <v>0</v>
      </c>
      <c r="C29" s="251">
        <f>D15</f>
        <v>0</v>
      </c>
      <c r="D29" s="343">
        <f>IFERROR((C29-B29)/B29,0)</f>
        <v>0</v>
      </c>
      <c r="E29" s="567"/>
      <c r="F29" s="77"/>
      <c r="G29" s="556" t="s">
        <v>548</v>
      </c>
      <c r="I29" s="75"/>
      <c r="J29" s="75"/>
      <c r="L29" s="76"/>
    </row>
    <row r="30" spans="1:12" ht="15" customHeight="1" x14ac:dyDescent="0.2">
      <c r="A30" s="33" t="s">
        <v>513</v>
      </c>
      <c r="B30" s="252">
        <f>'Basic Data Input'!B13</f>
        <v>0</v>
      </c>
      <c r="C30" s="252">
        <f>D18</f>
        <v>0</v>
      </c>
      <c r="D30" s="343">
        <f t="shared" ref="D30:D32" si="0">IFERROR((C30-B30)/B30,0)</f>
        <v>0</v>
      </c>
      <c r="E30" s="567"/>
      <c r="F30" s="77"/>
      <c r="G30" s="556"/>
      <c r="I30" s="75"/>
      <c r="J30" s="75"/>
      <c r="L30" s="76"/>
    </row>
    <row r="31" spans="1:12" ht="15" customHeight="1" x14ac:dyDescent="0.2">
      <c r="A31" s="33" t="s">
        <v>455</v>
      </c>
      <c r="B31" s="253">
        <f>'Basic Data Input'!B12</f>
        <v>0</v>
      </c>
      <c r="C31" s="254">
        <f>'Basic Data Input'!B11</f>
        <v>0</v>
      </c>
      <c r="D31" s="343">
        <f t="shared" si="0"/>
        <v>0</v>
      </c>
      <c r="E31" s="567"/>
      <c r="F31" s="77"/>
      <c r="G31" s="556"/>
      <c r="I31" s="75"/>
      <c r="J31" s="75"/>
      <c r="L31" s="76"/>
    </row>
    <row r="32" spans="1:12" ht="15" customHeight="1" x14ac:dyDescent="0.2">
      <c r="A32" s="33" t="s">
        <v>514</v>
      </c>
      <c r="B32" s="255">
        <f>'Basic Data Input'!B15</f>
        <v>0</v>
      </c>
      <c r="C32" s="256">
        <f>ROUND(IF('Cover- Page 1'!B14=0,0,(C30/C31)*100),6)</f>
        <v>0</v>
      </c>
      <c r="D32" s="343">
        <f t="shared" si="0"/>
        <v>0</v>
      </c>
      <c r="E32" s="567"/>
      <c r="F32" s="77"/>
      <c r="G32" s="327" t="s">
        <v>549</v>
      </c>
      <c r="I32" s="75"/>
      <c r="J32" s="75"/>
    </row>
    <row r="33" spans="1:12" ht="15" customHeight="1" x14ac:dyDescent="0.2">
      <c r="A33" s="33" t="s">
        <v>515</v>
      </c>
      <c r="B33" s="256">
        <f>IF('Cover- Page 1'!B14=0,0,ROUND(((B30/C31)*100),6))</f>
        <v>0</v>
      </c>
      <c r="C33" s="33"/>
      <c r="D33" s="244"/>
      <c r="E33" s="567"/>
      <c r="F33" s="77"/>
      <c r="G33" s="556" t="s">
        <v>550</v>
      </c>
      <c r="I33" s="75"/>
      <c r="J33" s="75"/>
      <c r="L33" s="78"/>
    </row>
    <row r="34" spans="1:12" ht="15.95" customHeight="1" x14ac:dyDescent="0.2">
      <c r="E34" s="75"/>
      <c r="F34" s="7"/>
      <c r="G34" s="556"/>
      <c r="I34" s="75"/>
      <c r="J34" s="75"/>
      <c r="L34" s="76"/>
    </row>
    <row r="35" spans="1:12" ht="15.95" customHeight="1" x14ac:dyDescent="0.2">
      <c r="A35" s="63"/>
      <c r="B35" s="63"/>
      <c r="C35" s="63"/>
      <c r="D35" s="75"/>
      <c r="E35" s="75"/>
      <c r="F35" s="53"/>
      <c r="G35" s="556"/>
      <c r="H35" s="75"/>
      <c r="I35" s="75"/>
      <c r="J35" s="75"/>
      <c r="L35" s="76"/>
    </row>
    <row r="36" spans="1:12" ht="15.95" customHeight="1" x14ac:dyDescent="0.2">
      <c r="A36" s="63"/>
      <c r="B36" s="63"/>
      <c r="C36" s="63"/>
      <c r="D36" s="75"/>
      <c r="E36" s="75"/>
      <c r="F36" s="53"/>
      <c r="G36" s="75"/>
      <c r="H36" s="75"/>
      <c r="I36" s="75"/>
      <c r="J36" s="75"/>
      <c r="L36" s="76"/>
    </row>
    <row r="37" spans="1:12" ht="15.95" customHeight="1" x14ac:dyDescent="0.25">
      <c r="A37" s="347" t="s">
        <v>584</v>
      </c>
      <c r="B37" s="348"/>
      <c r="C37" s="349"/>
      <c r="D37" s="349"/>
      <c r="E37" s="349"/>
      <c r="F37" s="350"/>
      <c r="G37" s="75"/>
      <c r="H37" s="75"/>
      <c r="I37" s="75"/>
      <c r="J37" s="75"/>
      <c r="L37" s="76"/>
    </row>
    <row r="38" spans="1:12" ht="39.75" customHeight="1" x14ac:dyDescent="0.2">
      <c r="A38" s="555" t="s">
        <v>585</v>
      </c>
      <c r="B38" s="555"/>
      <c r="C38" s="555"/>
      <c r="D38" s="555"/>
      <c r="E38" s="555"/>
      <c r="F38" s="555"/>
      <c r="G38" s="75"/>
      <c r="H38" s="75"/>
      <c r="I38" s="75"/>
      <c r="J38" s="75"/>
      <c r="L38" s="76"/>
    </row>
    <row r="39" spans="1:12" ht="54.75" customHeight="1" x14ac:dyDescent="0.2">
      <c r="A39" s="555" t="s">
        <v>586</v>
      </c>
      <c r="B39" s="555"/>
      <c r="C39" s="555"/>
      <c r="D39" s="555"/>
      <c r="E39" s="555"/>
      <c r="F39" s="555"/>
      <c r="G39" s="75"/>
      <c r="H39" s="75"/>
      <c r="I39" s="75"/>
      <c r="J39" s="75"/>
    </row>
    <row r="40" spans="1:12" x14ac:dyDescent="0.2">
      <c r="A40" s="388"/>
      <c r="B40" s="388"/>
      <c r="C40" s="388"/>
      <c r="D40" s="388"/>
      <c r="E40" s="388"/>
      <c r="F40" s="388"/>
      <c r="G40" s="79"/>
      <c r="H40" s="79"/>
      <c r="I40" s="79"/>
      <c r="J40" s="79"/>
      <c r="L40" s="78"/>
    </row>
    <row r="42" spans="1:12" ht="15.95" customHeight="1" x14ac:dyDescent="0.2">
      <c r="J42" s="79"/>
    </row>
    <row r="44" spans="1:12" x14ac:dyDescent="0.2">
      <c r="A44" s="80"/>
      <c r="B44" s="80"/>
      <c r="C44" s="80"/>
      <c r="D44" s="68"/>
      <c r="E44" s="68"/>
      <c r="F44" s="68"/>
      <c r="G44" s="68"/>
      <c r="H44" s="68"/>
      <c r="I44" s="68"/>
      <c r="J44" s="68"/>
      <c r="K44" s="68"/>
      <c r="L44" s="68"/>
    </row>
    <row r="45" spans="1:12" x14ac:dyDescent="0.2">
      <c r="A45" s="81"/>
      <c r="B45" s="81"/>
      <c r="C45" s="81"/>
      <c r="D45" s="68"/>
      <c r="E45" s="68"/>
      <c r="F45" s="68"/>
      <c r="G45" s="68"/>
      <c r="H45" s="68"/>
      <c r="I45" s="68"/>
      <c r="J45" s="68"/>
      <c r="K45" s="68"/>
      <c r="L45" s="68"/>
    </row>
    <row r="46" spans="1:12" x14ac:dyDescent="0.2">
      <c r="A46" s="82"/>
      <c r="B46" s="82"/>
      <c r="C46" s="82"/>
      <c r="D46" s="68"/>
      <c r="E46" s="68"/>
      <c r="F46" s="68"/>
      <c r="G46" s="68"/>
      <c r="H46" s="68"/>
      <c r="I46" s="68"/>
      <c r="J46" s="68"/>
      <c r="K46" s="68"/>
      <c r="L46" s="68"/>
    </row>
    <row r="47" spans="1:12" x14ac:dyDescent="0.2">
      <c r="D47" s="68"/>
      <c r="E47" s="68"/>
      <c r="F47" s="68"/>
      <c r="G47" s="68"/>
      <c r="H47" s="68"/>
      <c r="I47" s="68"/>
      <c r="J47" s="68"/>
      <c r="K47" s="68"/>
      <c r="L47" s="68"/>
    </row>
    <row r="52" spans="1:12" ht="15.75" x14ac:dyDescent="0.25">
      <c r="A52" s="83"/>
      <c r="B52" s="83"/>
      <c r="C52" s="83"/>
      <c r="D52" s="68"/>
      <c r="E52" s="68"/>
      <c r="F52" s="68"/>
      <c r="G52" s="68"/>
      <c r="H52" s="68"/>
      <c r="I52" s="68"/>
      <c r="J52" s="68"/>
      <c r="K52" s="68"/>
      <c r="L52" s="68"/>
    </row>
    <row r="53" spans="1:12" ht="15.75" x14ac:dyDescent="0.25">
      <c r="A53" s="83"/>
      <c r="B53" s="83"/>
      <c r="C53" s="83"/>
      <c r="D53" s="68"/>
      <c r="E53" s="68"/>
      <c r="F53" s="68"/>
      <c r="G53" s="68"/>
      <c r="H53" s="68"/>
      <c r="I53" s="68"/>
      <c r="J53" s="68"/>
      <c r="K53" s="68"/>
      <c r="L53" s="68"/>
    </row>
    <row r="54" spans="1:12" x14ac:dyDescent="0.2">
      <c r="A54" s="68"/>
      <c r="B54" s="68"/>
      <c r="C54" s="68"/>
      <c r="D54" s="68"/>
      <c r="E54" s="68"/>
      <c r="F54" s="68"/>
      <c r="G54" s="68"/>
      <c r="H54" s="68"/>
      <c r="I54" s="68"/>
      <c r="J54" s="68"/>
      <c r="K54" s="68"/>
      <c r="L54" s="68"/>
    </row>
    <row r="55" spans="1:12" x14ac:dyDescent="0.2">
      <c r="A55" s="68"/>
      <c r="B55" s="68"/>
      <c r="C55" s="68"/>
      <c r="D55" s="68"/>
      <c r="E55" s="68"/>
      <c r="F55" s="68"/>
      <c r="G55" s="68"/>
      <c r="H55" s="68"/>
      <c r="I55" s="68"/>
      <c r="J55" s="68"/>
      <c r="K55" s="68"/>
      <c r="L55" s="68"/>
    </row>
    <row r="56" spans="1:12" ht="14.25" x14ac:dyDescent="0.2">
      <c r="A56" s="68"/>
      <c r="B56" s="68"/>
      <c r="C56" s="68"/>
      <c r="D56" s="84"/>
      <c r="E56" s="68"/>
      <c r="F56" s="68"/>
      <c r="G56" s="68"/>
      <c r="H56" s="68"/>
      <c r="I56" s="68"/>
      <c r="J56" s="68"/>
      <c r="K56" s="68"/>
      <c r="L56" s="68"/>
    </row>
    <row r="57" spans="1:12" ht="14.25" x14ac:dyDescent="0.2">
      <c r="A57" s="68"/>
      <c r="B57" s="68"/>
      <c r="C57" s="68"/>
      <c r="D57" s="84"/>
      <c r="E57" s="68"/>
      <c r="F57" s="68"/>
      <c r="G57" s="68"/>
      <c r="H57" s="68"/>
      <c r="I57" s="68"/>
      <c r="J57" s="68"/>
      <c r="K57" s="68"/>
      <c r="L57" s="68"/>
    </row>
    <row r="58" spans="1:12" ht="14.25" x14ac:dyDescent="0.2">
      <c r="A58" s="68"/>
      <c r="B58" s="68"/>
      <c r="C58" s="68"/>
      <c r="D58" s="84"/>
      <c r="E58" s="68"/>
      <c r="F58" s="68"/>
      <c r="G58" s="68"/>
      <c r="H58" s="68"/>
      <c r="I58" s="68"/>
      <c r="J58" s="68"/>
      <c r="K58" s="68"/>
      <c r="L58" s="68"/>
    </row>
    <row r="59" spans="1:12" ht="14.25" x14ac:dyDescent="0.2">
      <c r="A59" s="68"/>
      <c r="B59" s="68"/>
      <c r="C59" s="68"/>
      <c r="D59" s="84"/>
      <c r="E59" s="68"/>
      <c r="F59" s="68"/>
      <c r="G59" s="68"/>
      <c r="H59" s="68"/>
      <c r="I59" s="68"/>
      <c r="J59" s="68"/>
      <c r="K59" s="68"/>
      <c r="L59" s="68"/>
    </row>
    <row r="60" spans="1:12" x14ac:dyDescent="0.2">
      <c r="A60" s="68"/>
      <c r="B60" s="68"/>
      <c r="C60" s="68"/>
      <c r="D60" s="71"/>
      <c r="E60" s="68"/>
      <c r="F60" s="68"/>
      <c r="G60" s="68"/>
      <c r="H60" s="68"/>
      <c r="I60" s="68"/>
      <c r="J60" s="68"/>
      <c r="K60" s="68"/>
      <c r="L60" s="68"/>
    </row>
    <row r="61" spans="1:12" ht="14.25" x14ac:dyDescent="0.2">
      <c r="D61" s="84"/>
      <c r="E61" s="85"/>
      <c r="F61" s="85"/>
      <c r="G61" s="85"/>
      <c r="H61" s="85"/>
      <c r="I61" s="68"/>
      <c r="J61" s="68"/>
      <c r="K61" s="68"/>
      <c r="L61" s="68"/>
    </row>
    <row r="62" spans="1:12" ht="14.25" x14ac:dyDescent="0.2">
      <c r="D62" s="84"/>
      <c r="E62" s="85"/>
      <c r="F62" s="85"/>
      <c r="G62" s="85"/>
      <c r="H62" s="85"/>
      <c r="I62" s="68"/>
      <c r="J62" s="68"/>
      <c r="K62" s="68"/>
      <c r="L62" s="68"/>
    </row>
    <row r="63" spans="1:12" ht="14.25" x14ac:dyDescent="0.2">
      <c r="A63" s="84"/>
      <c r="B63" s="84"/>
      <c r="C63" s="84"/>
      <c r="D63" s="86"/>
      <c r="E63" s="85"/>
      <c r="F63" s="85"/>
      <c r="G63" s="85"/>
      <c r="H63" s="85"/>
      <c r="I63" s="68"/>
      <c r="J63" s="68"/>
      <c r="K63" s="68"/>
      <c r="L63" s="68"/>
    </row>
    <row r="64" spans="1:12" ht="14.25" x14ac:dyDescent="0.2">
      <c r="A64" s="85"/>
      <c r="B64" s="85"/>
      <c r="C64" s="85"/>
      <c r="D64" s="85"/>
      <c r="E64" s="85"/>
      <c r="F64" s="85"/>
      <c r="G64" s="85"/>
      <c r="H64" s="85"/>
      <c r="I64" s="68"/>
      <c r="J64" s="68"/>
      <c r="K64" s="68"/>
      <c r="L64" s="68"/>
    </row>
    <row r="65" spans="1:12" ht="18" customHeight="1" x14ac:dyDescent="0.25">
      <c r="A65" s="85"/>
      <c r="B65" s="85"/>
      <c r="C65" s="85"/>
      <c r="E65" s="87"/>
      <c r="F65" s="85"/>
      <c r="G65" s="85"/>
      <c r="H65" s="85"/>
      <c r="I65" s="68"/>
      <c r="J65" s="68"/>
      <c r="K65" s="68"/>
      <c r="L65" s="68"/>
    </row>
    <row r="66" spans="1:12" ht="18" customHeight="1" x14ac:dyDescent="0.25">
      <c r="A66" s="85"/>
      <c r="B66" s="85"/>
      <c r="C66" s="85"/>
      <c r="E66" s="87"/>
      <c r="F66" s="85"/>
      <c r="G66" s="85"/>
      <c r="H66" s="85"/>
      <c r="I66" s="68"/>
      <c r="J66" s="68"/>
      <c r="K66" s="68"/>
      <c r="L66" s="68"/>
    </row>
    <row r="67" spans="1:12" ht="18" customHeight="1" x14ac:dyDescent="0.25">
      <c r="A67" s="85"/>
      <c r="B67" s="85"/>
      <c r="C67" s="85"/>
      <c r="E67" s="87"/>
      <c r="F67" s="85"/>
      <c r="G67" s="85"/>
      <c r="H67" s="85"/>
      <c r="I67" s="68"/>
      <c r="J67" s="68"/>
      <c r="K67" s="68"/>
      <c r="L67" s="68"/>
    </row>
    <row r="68" spans="1:12" ht="18" customHeight="1" x14ac:dyDescent="0.25">
      <c r="A68" s="85"/>
      <c r="B68" s="85"/>
      <c r="C68" s="85"/>
      <c r="E68" s="87"/>
      <c r="F68" s="85"/>
      <c r="G68" s="85"/>
      <c r="H68" s="85"/>
      <c r="I68" s="68"/>
      <c r="J68" s="68"/>
      <c r="K68" s="68"/>
      <c r="L68" s="68"/>
    </row>
    <row r="69" spans="1:12" ht="18" customHeight="1" x14ac:dyDescent="0.25">
      <c r="A69" s="85"/>
      <c r="B69" s="85"/>
      <c r="C69" s="85"/>
      <c r="E69" s="87"/>
      <c r="F69" s="85"/>
      <c r="G69" s="85"/>
      <c r="H69" s="85"/>
      <c r="I69" s="68"/>
      <c r="J69" s="68"/>
      <c r="K69" s="68"/>
      <c r="L69" s="68"/>
    </row>
    <row r="70" spans="1:12" ht="18" customHeight="1" x14ac:dyDescent="0.25">
      <c r="A70" s="85"/>
      <c r="B70" s="85"/>
      <c r="C70" s="85"/>
      <c r="E70" s="87"/>
      <c r="F70" s="85"/>
      <c r="G70" s="85"/>
      <c r="H70" s="85"/>
      <c r="I70" s="68"/>
      <c r="J70" s="68"/>
      <c r="K70" s="68"/>
      <c r="L70" s="68"/>
    </row>
    <row r="71" spans="1:12" ht="14.25" x14ac:dyDescent="0.2">
      <c r="A71" s="85"/>
      <c r="B71" s="85"/>
      <c r="C71" s="85"/>
      <c r="E71" s="84"/>
      <c r="F71" s="85"/>
      <c r="G71" s="85"/>
      <c r="H71" s="85"/>
      <c r="I71" s="68"/>
      <c r="J71" s="68"/>
      <c r="K71" s="68"/>
      <c r="L71" s="68"/>
    </row>
    <row r="72" spans="1:12" ht="18" customHeight="1" x14ac:dyDescent="0.25">
      <c r="A72" s="85"/>
      <c r="B72" s="85"/>
      <c r="C72" s="85"/>
      <c r="E72" s="87"/>
      <c r="F72" s="85"/>
      <c r="G72" s="85"/>
      <c r="H72" s="85"/>
      <c r="I72" s="68"/>
      <c r="J72" s="68"/>
      <c r="K72" s="68"/>
      <c r="L72" s="68"/>
    </row>
    <row r="73" spans="1:12" ht="14.25" x14ac:dyDescent="0.2">
      <c r="A73" s="85"/>
      <c r="B73" s="85"/>
      <c r="C73" s="85"/>
      <c r="E73" s="84"/>
      <c r="F73" s="85"/>
      <c r="G73" s="85"/>
      <c r="H73" s="85"/>
      <c r="I73" s="68"/>
      <c r="J73" s="68"/>
      <c r="K73" s="68"/>
      <c r="L73" s="68"/>
    </row>
    <row r="74" spans="1:12" ht="20.100000000000001" customHeight="1" x14ac:dyDescent="0.2">
      <c r="A74" s="85"/>
      <c r="B74" s="85"/>
      <c r="C74" s="85"/>
      <c r="E74" s="84"/>
      <c r="F74" s="85"/>
      <c r="G74" s="85"/>
      <c r="H74" s="85"/>
      <c r="I74" s="68"/>
      <c r="J74" s="68"/>
      <c r="K74" s="68"/>
      <c r="L74" s="68"/>
    </row>
    <row r="75" spans="1:12" ht="20.100000000000001" customHeight="1" x14ac:dyDescent="0.2">
      <c r="A75" s="85"/>
      <c r="B75" s="85"/>
      <c r="C75" s="85"/>
      <c r="E75" s="84"/>
      <c r="F75" s="85"/>
      <c r="G75" s="85"/>
      <c r="H75" s="85"/>
      <c r="I75" s="68"/>
      <c r="J75" s="68"/>
      <c r="K75" s="68"/>
      <c r="L75" s="68"/>
    </row>
    <row r="76" spans="1:12" ht="20.100000000000001" customHeight="1" x14ac:dyDescent="0.2">
      <c r="A76" s="85"/>
      <c r="B76" s="85"/>
      <c r="C76" s="85"/>
      <c r="E76" s="84"/>
      <c r="F76" s="85"/>
      <c r="G76" s="85"/>
      <c r="H76" s="85"/>
      <c r="I76" s="68"/>
      <c r="J76" s="68"/>
      <c r="K76" s="68"/>
      <c r="L76" s="68"/>
    </row>
    <row r="77" spans="1:12" ht="20.100000000000001" customHeight="1" x14ac:dyDescent="0.2">
      <c r="A77" s="85"/>
      <c r="B77" s="85"/>
      <c r="C77" s="85"/>
      <c r="E77" s="84"/>
      <c r="F77" s="85"/>
      <c r="G77" s="85"/>
      <c r="H77" s="85"/>
      <c r="I77" s="68"/>
      <c r="J77" s="68"/>
      <c r="K77" s="68"/>
      <c r="L77" s="68"/>
    </row>
    <row r="78" spans="1:12" ht="27.95" customHeight="1" x14ac:dyDescent="0.25">
      <c r="A78" s="85"/>
      <c r="B78" s="85"/>
      <c r="C78" s="85"/>
      <c r="E78" s="87"/>
      <c r="F78" s="84"/>
      <c r="G78" s="85"/>
      <c r="H78" s="85"/>
      <c r="I78" s="68"/>
      <c r="J78" s="68"/>
      <c r="K78" s="68"/>
      <c r="L78" s="68"/>
    </row>
    <row r="79" spans="1:12" ht="14.25" x14ac:dyDescent="0.2">
      <c r="A79" s="85"/>
      <c r="B79" s="85"/>
      <c r="C79" s="85"/>
      <c r="E79" s="85"/>
      <c r="F79" s="84"/>
      <c r="G79" s="85"/>
      <c r="H79" s="85"/>
      <c r="I79" s="68"/>
      <c r="J79" s="68"/>
      <c r="K79" s="68"/>
      <c r="L79" s="68"/>
    </row>
    <row r="80" spans="1:12" ht="14.25" x14ac:dyDescent="0.2">
      <c r="A80" s="85"/>
      <c r="B80" s="85"/>
      <c r="C80" s="85"/>
      <c r="D80" s="85"/>
      <c r="E80" s="85"/>
      <c r="F80" s="85"/>
      <c r="G80" s="85"/>
      <c r="H80" s="85"/>
      <c r="I80" s="68"/>
      <c r="J80" s="68"/>
      <c r="K80" s="68"/>
      <c r="L80" s="68"/>
    </row>
    <row r="81" spans="1:12" ht="14.25" x14ac:dyDescent="0.2">
      <c r="A81" s="85"/>
      <c r="B81" s="85"/>
      <c r="C81" s="85"/>
      <c r="D81" s="85"/>
      <c r="E81" s="85"/>
      <c r="F81" s="85"/>
      <c r="G81" s="85"/>
      <c r="H81" s="85"/>
      <c r="I81" s="68"/>
      <c r="J81" s="68"/>
      <c r="K81" s="68"/>
      <c r="L81" s="68"/>
    </row>
    <row r="82" spans="1:12" ht="14.25" x14ac:dyDescent="0.2">
      <c r="A82" s="85"/>
      <c r="B82" s="85"/>
      <c r="C82" s="85"/>
      <c r="D82" s="85"/>
      <c r="E82" s="85"/>
      <c r="F82" s="85"/>
      <c r="G82" s="85"/>
      <c r="H82" s="85"/>
      <c r="I82" s="68"/>
      <c r="J82" s="68"/>
      <c r="K82" s="68"/>
      <c r="L82" s="68"/>
    </row>
    <row r="83" spans="1:12" ht="14.25" x14ac:dyDescent="0.2">
      <c r="A83" s="85"/>
      <c r="B83" s="85"/>
      <c r="C83" s="85"/>
      <c r="D83" s="85"/>
      <c r="E83" s="85"/>
      <c r="F83" s="85"/>
      <c r="G83" s="85"/>
      <c r="H83" s="85"/>
      <c r="I83" s="68"/>
      <c r="J83" s="68"/>
      <c r="K83" s="68"/>
      <c r="L83" s="68"/>
    </row>
    <row r="84" spans="1:12" ht="14.25" x14ac:dyDescent="0.2">
      <c r="A84" s="85"/>
      <c r="B84" s="85"/>
      <c r="C84" s="85"/>
      <c r="D84" s="85"/>
      <c r="E84" s="85"/>
      <c r="F84" s="85"/>
      <c r="G84" s="85"/>
      <c r="H84" s="85"/>
      <c r="I84" s="68"/>
      <c r="J84" s="68"/>
      <c r="K84" s="68"/>
      <c r="L84" s="68"/>
    </row>
    <row r="85" spans="1:12" ht="14.25" x14ac:dyDescent="0.2">
      <c r="A85" s="85"/>
      <c r="B85" s="85"/>
      <c r="C85" s="85"/>
      <c r="D85" s="85"/>
      <c r="E85" s="85"/>
      <c r="F85" s="85"/>
      <c r="G85" s="85"/>
      <c r="H85" s="85"/>
      <c r="I85" s="68"/>
      <c r="J85" s="68"/>
      <c r="K85" s="68"/>
      <c r="L85" s="68"/>
    </row>
    <row r="86" spans="1:12" ht="14.25" x14ac:dyDescent="0.2">
      <c r="A86" s="85"/>
      <c r="B86" s="85"/>
      <c r="C86" s="85"/>
      <c r="D86" s="85"/>
      <c r="E86" s="85"/>
      <c r="F86" s="85"/>
      <c r="G86" s="85"/>
      <c r="H86" s="85"/>
      <c r="I86" s="68"/>
      <c r="J86" s="68"/>
      <c r="K86" s="68"/>
      <c r="L86" s="68"/>
    </row>
    <row r="87" spans="1:12" ht="14.25" x14ac:dyDescent="0.2">
      <c r="A87" s="85"/>
      <c r="B87" s="85"/>
      <c r="C87" s="85"/>
      <c r="D87" s="85"/>
      <c r="E87" s="85"/>
      <c r="F87" s="85"/>
      <c r="G87" s="85"/>
      <c r="H87" s="85"/>
      <c r="I87" s="68"/>
      <c r="J87" s="68"/>
      <c r="K87" s="68"/>
      <c r="L87" s="68"/>
    </row>
    <row r="88" spans="1:12" ht="14.25" x14ac:dyDescent="0.2">
      <c r="A88" s="85"/>
      <c r="B88" s="85"/>
      <c r="C88" s="85"/>
      <c r="D88" s="85"/>
      <c r="E88" s="85"/>
      <c r="F88" s="85"/>
      <c r="G88" s="85"/>
      <c r="H88" s="85"/>
      <c r="I88" s="68"/>
      <c r="J88" s="68"/>
      <c r="K88" s="68"/>
      <c r="L88" s="68"/>
    </row>
    <row r="89" spans="1:12" ht="14.25" x14ac:dyDescent="0.2">
      <c r="A89" s="85"/>
      <c r="B89" s="85"/>
      <c r="C89" s="85"/>
      <c r="D89" s="85"/>
      <c r="E89" s="85"/>
      <c r="F89" s="85"/>
      <c r="G89" s="85"/>
      <c r="H89" s="85"/>
      <c r="I89" s="68"/>
      <c r="J89" s="68"/>
      <c r="K89" s="68"/>
      <c r="L89" s="68"/>
    </row>
    <row r="90" spans="1:12" ht="14.25" x14ac:dyDescent="0.2">
      <c r="A90" s="85"/>
      <c r="B90" s="85"/>
      <c r="C90" s="85"/>
      <c r="D90" s="85"/>
      <c r="E90" s="85"/>
      <c r="F90" s="85"/>
      <c r="G90" s="85"/>
      <c r="H90" s="85"/>
      <c r="I90" s="68"/>
      <c r="J90" s="68"/>
      <c r="K90" s="68"/>
      <c r="L90" s="68"/>
    </row>
    <row r="91" spans="1:12" ht="14.25" x14ac:dyDescent="0.2">
      <c r="A91" s="85"/>
      <c r="B91" s="85"/>
      <c r="C91" s="85"/>
      <c r="D91" s="85"/>
      <c r="E91" s="85"/>
      <c r="F91" s="85"/>
      <c r="G91" s="85"/>
      <c r="H91" s="85"/>
      <c r="I91" s="68"/>
      <c r="J91" s="68"/>
      <c r="K91" s="68"/>
      <c r="L91" s="68"/>
    </row>
    <row r="92" spans="1:12" ht="14.25" x14ac:dyDescent="0.2">
      <c r="A92" s="85"/>
      <c r="B92" s="85"/>
      <c r="C92" s="85"/>
      <c r="D92" s="85"/>
      <c r="E92" s="85"/>
      <c r="F92" s="85"/>
      <c r="G92" s="85"/>
      <c r="H92" s="85"/>
      <c r="I92" s="68"/>
      <c r="J92" s="68"/>
      <c r="K92" s="68"/>
      <c r="L92" s="68"/>
    </row>
    <row r="93" spans="1:12" ht="14.25" x14ac:dyDescent="0.2">
      <c r="A93" s="85"/>
      <c r="B93" s="85"/>
      <c r="C93" s="85"/>
      <c r="D93" s="85"/>
      <c r="E93" s="85"/>
      <c r="F93" s="85"/>
      <c r="G93" s="85"/>
      <c r="H93" s="85"/>
      <c r="I93" s="68"/>
      <c r="J93" s="68"/>
      <c r="K93" s="68"/>
      <c r="L93" s="68"/>
    </row>
    <row r="94" spans="1:12" ht="14.25" x14ac:dyDescent="0.2">
      <c r="A94" s="85"/>
      <c r="B94" s="85"/>
      <c r="C94" s="85"/>
      <c r="D94" s="85"/>
      <c r="E94" s="85"/>
      <c r="F94" s="85"/>
      <c r="G94" s="85"/>
      <c r="H94" s="85"/>
      <c r="I94" s="68"/>
      <c r="J94" s="68"/>
      <c r="K94" s="68"/>
      <c r="L94" s="68"/>
    </row>
    <row r="95" spans="1:12" ht="14.25" x14ac:dyDescent="0.2">
      <c r="A95" s="85"/>
      <c r="B95" s="85"/>
      <c r="C95" s="85"/>
      <c r="D95" s="85"/>
      <c r="E95" s="85"/>
      <c r="F95" s="85"/>
      <c r="G95" s="85"/>
      <c r="H95" s="85"/>
      <c r="I95" s="68"/>
      <c r="J95" s="68"/>
      <c r="K95" s="68"/>
      <c r="L95" s="68"/>
    </row>
    <row r="96" spans="1:12" ht="14.25" x14ac:dyDescent="0.2">
      <c r="A96" s="85"/>
      <c r="B96" s="85"/>
      <c r="C96" s="85"/>
      <c r="D96" s="85"/>
      <c r="E96" s="85"/>
      <c r="F96" s="85"/>
      <c r="G96" s="85"/>
      <c r="H96" s="85"/>
      <c r="I96" s="68"/>
      <c r="J96" s="68"/>
      <c r="K96" s="68"/>
      <c r="L96" s="68"/>
    </row>
    <row r="97" spans="1:12" ht="14.25" x14ac:dyDescent="0.2">
      <c r="A97" s="85"/>
      <c r="B97" s="85"/>
      <c r="C97" s="85"/>
      <c r="D97" s="85"/>
      <c r="E97" s="85"/>
      <c r="F97" s="85"/>
      <c r="G97" s="85"/>
      <c r="H97" s="85"/>
      <c r="I97" s="68"/>
      <c r="J97" s="68"/>
      <c r="K97" s="68"/>
      <c r="L97" s="68"/>
    </row>
    <row r="98" spans="1:12" ht="14.25" x14ac:dyDescent="0.2">
      <c r="A98" s="85"/>
      <c r="B98" s="85"/>
      <c r="C98" s="85"/>
      <c r="D98" s="85"/>
      <c r="E98" s="85"/>
      <c r="F98" s="85"/>
      <c r="G98" s="85"/>
      <c r="H98" s="85"/>
      <c r="I98" s="68"/>
      <c r="J98" s="68"/>
      <c r="K98" s="68"/>
      <c r="L98" s="68"/>
    </row>
    <row r="99" spans="1:12" ht="14.25" x14ac:dyDescent="0.2">
      <c r="A99" s="85"/>
      <c r="B99" s="85"/>
      <c r="C99" s="85"/>
      <c r="D99" s="85"/>
      <c r="E99" s="85"/>
      <c r="F99" s="85"/>
      <c r="G99" s="85"/>
      <c r="H99" s="85"/>
      <c r="I99" s="68"/>
      <c r="J99" s="68"/>
      <c r="K99" s="68"/>
      <c r="L99" s="68"/>
    </row>
    <row r="100" spans="1:12" ht="14.25" x14ac:dyDescent="0.2">
      <c r="A100" s="85"/>
      <c r="B100" s="85"/>
      <c r="C100" s="85"/>
      <c r="D100" s="85"/>
      <c r="E100" s="85"/>
      <c r="F100" s="85"/>
      <c r="G100" s="85"/>
      <c r="H100" s="85"/>
      <c r="I100" s="68"/>
      <c r="J100" s="68"/>
      <c r="K100" s="68"/>
      <c r="L100" s="68"/>
    </row>
    <row r="101" spans="1:12" ht="14.25" x14ac:dyDescent="0.2">
      <c r="A101" s="85"/>
      <c r="B101" s="85"/>
      <c r="C101" s="85"/>
      <c r="D101" s="85"/>
      <c r="E101" s="85"/>
      <c r="F101" s="85"/>
      <c r="G101" s="85"/>
      <c r="H101" s="85"/>
      <c r="I101" s="68"/>
      <c r="J101" s="68"/>
      <c r="K101" s="68"/>
      <c r="L101" s="68"/>
    </row>
    <row r="102" spans="1:12" ht="14.25" x14ac:dyDescent="0.2">
      <c r="A102" s="85"/>
      <c r="B102" s="85"/>
      <c r="C102" s="85"/>
      <c r="D102" s="85"/>
      <c r="E102" s="85"/>
      <c r="F102" s="85"/>
      <c r="G102" s="85"/>
      <c r="H102" s="85"/>
      <c r="I102" s="68"/>
      <c r="J102" s="68"/>
      <c r="K102" s="68"/>
      <c r="L102" s="68"/>
    </row>
    <row r="103" spans="1:12" ht="14.25" x14ac:dyDescent="0.2">
      <c r="A103" s="85"/>
      <c r="B103" s="85"/>
      <c r="C103" s="85"/>
      <c r="D103" s="85"/>
      <c r="E103" s="85"/>
      <c r="F103" s="85"/>
      <c r="G103" s="85"/>
      <c r="H103" s="85"/>
      <c r="I103" s="68"/>
      <c r="J103" s="68"/>
      <c r="K103" s="68"/>
      <c r="L103" s="68"/>
    </row>
    <row r="104" spans="1:12" ht="14.25" x14ac:dyDescent="0.2">
      <c r="A104" s="85"/>
      <c r="B104" s="85"/>
      <c r="C104" s="85"/>
      <c r="D104" s="85"/>
      <c r="E104" s="85"/>
      <c r="F104" s="85"/>
      <c r="G104" s="85"/>
      <c r="H104" s="85"/>
      <c r="I104" s="68"/>
      <c r="J104" s="68"/>
      <c r="K104" s="68"/>
      <c r="L104" s="68"/>
    </row>
    <row r="105" spans="1:12" ht="14.25" x14ac:dyDescent="0.2">
      <c r="A105" s="85"/>
      <c r="B105" s="85"/>
      <c r="C105" s="85"/>
      <c r="D105" s="85"/>
      <c r="E105" s="85"/>
      <c r="F105" s="85"/>
      <c r="G105" s="85"/>
      <c r="H105" s="85"/>
      <c r="I105" s="68"/>
      <c r="J105" s="68"/>
      <c r="K105" s="68"/>
      <c r="L105" s="68"/>
    </row>
    <row r="106" spans="1:12" ht="14.25" x14ac:dyDescent="0.2">
      <c r="A106" s="85"/>
      <c r="B106" s="85"/>
      <c r="C106" s="85"/>
      <c r="D106" s="85"/>
      <c r="E106" s="85"/>
      <c r="F106" s="85"/>
      <c r="G106" s="85"/>
      <c r="H106" s="85"/>
      <c r="I106" s="68"/>
      <c r="J106" s="68"/>
      <c r="K106" s="68"/>
      <c r="L106" s="68"/>
    </row>
    <row r="107" spans="1:12" ht="14.25" x14ac:dyDescent="0.2">
      <c r="A107" s="85"/>
      <c r="B107" s="85"/>
      <c r="C107" s="85"/>
      <c r="D107" s="85"/>
      <c r="E107" s="85"/>
      <c r="F107" s="85"/>
      <c r="G107" s="85"/>
      <c r="H107" s="85"/>
      <c r="I107" s="68"/>
      <c r="J107" s="68"/>
      <c r="K107" s="68"/>
      <c r="L107" s="68"/>
    </row>
    <row r="108" spans="1:12" ht="14.25" x14ac:dyDescent="0.2">
      <c r="A108" s="85"/>
      <c r="B108" s="85"/>
      <c r="C108" s="85"/>
      <c r="D108" s="85"/>
      <c r="E108" s="85"/>
      <c r="F108" s="85"/>
      <c r="G108" s="85"/>
      <c r="H108" s="85"/>
      <c r="I108" s="68"/>
      <c r="J108" s="68"/>
      <c r="K108" s="68"/>
      <c r="L108" s="68"/>
    </row>
    <row r="109" spans="1:12" ht="14.25" x14ac:dyDescent="0.2">
      <c r="A109" s="85"/>
      <c r="B109" s="85"/>
      <c r="C109" s="85"/>
      <c r="D109" s="85"/>
      <c r="E109" s="85"/>
      <c r="F109" s="85"/>
      <c r="G109" s="85"/>
      <c r="H109" s="85"/>
      <c r="I109" s="68"/>
      <c r="J109" s="68"/>
      <c r="K109" s="68"/>
      <c r="L109" s="68"/>
    </row>
    <row r="110" spans="1:12" ht="14.25" x14ac:dyDescent="0.2">
      <c r="A110" s="85"/>
      <c r="B110" s="85"/>
      <c r="C110" s="85"/>
      <c r="D110" s="85"/>
      <c r="E110" s="85"/>
      <c r="F110" s="85"/>
      <c r="G110" s="85"/>
      <c r="H110" s="85"/>
      <c r="I110" s="68"/>
      <c r="J110" s="68"/>
      <c r="K110" s="68"/>
      <c r="L110" s="68"/>
    </row>
    <row r="111" spans="1:12" ht="14.25" x14ac:dyDescent="0.2">
      <c r="A111" s="88"/>
      <c r="B111" s="88"/>
      <c r="C111" s="88"/>
      <c r="D111" s="88"/>
      <c r="E111" s="88"/>
      <c r="F111" s="88"/>
      <c r="G111" s="88"/>
      <c r="H111" s="88"/>
    </row>
    <row r="112" spans="1:12" ht="14.25" x14ac:dyDescent="0.2">
      <c r="A112" s="88"/>
      <c r="B112" s="88"/>
      <c r="C112" s="88"/>
      <c r="D112" s="88"/>
      <c r="E112" s="88"/>
      <c r="F112" s="88"/>
      <c r="G112" s="88"/>
      <c r="H112" s="88"/>
    </row>
    <row r="113" spans="1:8" ht="14.25" x14ac:dyDescent="0.2">
      <c r="A113" s="88"/>
      <c r="B113" s="88"/>
      <c r="C113" s="88"/>
      <c r="D113" s="88"/>
      <c r="E113" s="88"/>
      <c r="F113" s="88"/>
      <c r="G113" s="88"/>
      <c r="H113" s="88"/>
    </row>
    <row r="114" spans="1:8" ht="14.25" x14ac:dyDescent="0.2">
      <c r="A114" s="88"/>
      <c r="B114" s="88"/>
      <c r="C114" s="88"/>
      <c r="D114" s="88"/>
      <c r="E114" s="88"/>
      <c r="F114" s="88"/>
      <c r="G114" s="88"/>
      <c r="H114" s="88"/>
    </row>
    <row r="115" spans="1:8" ht="14.25" x14ac:dyDescent="0.2">
      <c r="A115" s="88"/>
      <c r="B115" s="88"/>
      <c r="C115" s="88"/>
      <c r="D115" s="88"/>
      <c r="E115" s="88"/>
      <c r="F115" s="88"/>
      <c r="G115" s="88"/>
      <c r="H115" s="88"/>
    </row>
    <row r="116" spans="1:8" ht="14.25" x14ac:dyDescent="0.2">
      <c r="A116" s="88"/>
      <c r="B116" s="88"/>
      <c r="C116" s="88"/>
      <c r="D116" s="88"/>
      <c r="E116" s="88"/>
      <c r="F116" s="88"/>
      <c r="G116" s="88"/>
      <c r="H116" s="88"/>
    </row>
    <row r="117" spans="1:8" ht="14.25" x14ac:dyDescent="0.2">
      <c r="A117" s="88"/>
      <c r="B117" s="88"/>
      <c r="C117" s="88"/>
      <c r="D117" s="88"/>
      <c r="E117" s="88"/>
      <c r="F117" s="88"/>
      <c r="G117" s="88"/>
      <c r="H117" s="88"/>
    </row>
    <row r="118" spans="1:8" ht="14.25" x14ac:dyDescent="0.2">
      <c r="A118" s="88"/>
      <c r="B118" s="88"/>
      <c r="C118" s="88"/>
      <c r="D118" s="88"/>
      <c r="E118" s="88"/>
      <c r="F118" s="88"/>
      <c r="G118" s="88"/>
      <c r="H118" s="88"/>
    </row>
    <row r="119" spans="1:8" ht="14.25" x14ac:dyDescent="0.2">
      <c r="A119" s="88"/>
      <c r="B119" s="88"/>
      <c r="C119" s="88"/>
      <c r="D119" s="88"/>
      <c r="E119" s="88"/>
      <c r="F119" s="88"/>
      <c r="G119" s="88"/>
      <c r="H119" s="88"/>
    </row>
    <row r="120" spans="1:8" ht="14.25" x14ac:dyDescent="0.2">
      <c r="A120" s="88"/>
      <c r="B120" s="88"/>
      <c r="C120" s="88"/>
      <c r="D120" s="88"/>
      <c r="E120" s="88"/>
      <c r="F120" s="88"/>
      <c r="G120" s="88"/>
      <c r="H120" s="88"/>
    </row>
    <row r="121" spans="1:8" ht="14.25" x14ac:dyDescent="0.2">
      <c r="A121" s="88"/>
      <c r="B121" s="88"/>
      <c r="C121" s="88"/>
      <c r="D121" s="88"/>
      <c r="E121" s="88"/>
      <c r="F121" s="88"/>
      <c r="G121" s="88"/>
      <c r="H121" s="88"/>
    </row>
    <row r="122" spans="1:8" ht="14.25" x14ac:dyDescent="0.2">
      <c r="A122" s="88"/>
      <c r="B122" s="88"/>
      <c r="C122" s="88"/>
      <c r="D122" s="88"/>
      <c r="E122" s="88"/>
      <c r="F122" s="88"/>
      <c r="G122" s="88"/>
      <c r="H122" s="88"/>
    </row>
    <row r="123" spans="1:8" ht="14.25" x14ac:dyDescent="0.2">
      <c r="A123" s="88"/>
      <c r="B123" s="88"/>
      <c r="C123" s="88"/>
      <c r="D123" s="88"/>
      <c r="E123" s="88"/>
      <c r="F123" s="88"/>
      <c r="G123" s="88"/>
      <c r="H123" s="88"/>
    </row>
    <row r="124" spans="1:8" ht="14.25" x14ac:dyDescent="0.2">
      <c r="A124" s="88"/>
      <c r="B124" s="88"/>
      <c r="C124" s="88"/>
      <c r="D124" s="88"/>
      <c r="E124" s="88"/>
      <c r="F124" s="88"/>
      <c r="G124" s="88"/>
      <c r="H124" s="88"/>
    </row>
    <row r="125" spans="1:8" ht="14.25" x14ac:dyDescent="0.2">
      <c r="A125" s="88"/>
      <c r="B125" s="88"/>
      <c r="C125" s="88"/>
      <c r="D125" s="88"/>
      <c r="E125" s="88"/>
      <c r="F125" s="88"/>
      <c r="G125" s="88"/>
      <c r="H125" s="88"/>
    </row>
    <row r="126" spans="1:8" ht="14.25" x14ac:dyDescent="0.2">
      <c r="A126" s="88"/>
      <c r="B126" s="88"/>
      <c r="C126" s="88"/>
      <c r="D126" s="88"/>
      <c r="E126" s="88"/>
      <c r="F126" s="88"/>
      <c r="G126" s="88"/>
      <c r="H126" s="88"/>
    </row>
    <row r="127" spans="1:8" ht="14.25" x14ac:dyDescent="0.2">
      <c r="A127" s="88"/>
      <c r="B127" s="88"/>
      <c r="C127" s="88"/>
      <c r="D127" s="88"/>
      <c r="E127" s="88"/>
      <c r="F127" s="88"/>
      <c r="G127" s="88"/>
      <c r="H127" s="88"/>
    </row>
    <row r="128" spans="1:8" ht="14.25" x14ac:dyDescent="0.2">
      <c r="A128" s="88"/>
      <c r="B128" s="88"/>
      <c r="C128" s="88"/>
      <c r="D128" s="88"/>
      <c r="E128" s="88"/>
      <c r="F128" s="88"/>
      <c r="G128" s="88"/>
      <c r="H128" s="88"/>
    </row>
    <row r="129" spans="1:8" ht="14.25" x14ac:dyDescent="0.2">
      <c r="A129" s="88"/>
      <c r="B129" s="88"/>
      <c r="C129" s="88"/>
      <c r="D129" s="88"/>
      <c r="E129" s="88"/>
      <c r="F129" s="88"/>
      <c r="G129" s="88"/>
      <c r="H129" s="88"/>
    </row>
    <row r="130" spans="1:8" ht="14.25" x14ac:dyDescent="0.2">
      <c r="A130" s="88"/>
      <c r="B130" s="88"/>
      <c r="C130" s="88"/>
      <c r="D130" s="88"/>
      <c r="E130" s="88"/>
      <c r="F130" s="88"/>
      <c r="G130" s="88"/>
      <c r="H130" s="88"/>
    </row>
    <row r="131" spans="1:8" ht="14.25" x14ac:dyDescent="0.2">
      <c r="A131" s="88"/>
      <c r="B131" s="88"/>
      <c r="C131" s="88"/>
      <c r="D131" s="88"/>
      <c r="E131" s="88"/>
      <c r="F131" s="88"/>
      <c r="G131" s="88"/>
      <c r="H131" s="88"/>
    </row>
    <row r="132" spans="1:8" ht="14.25" x14ac:dyDescent="0.2">
      <c r="A132" s="88"/>
      <c r="B132" s="88"/>
      <c r="C132" s="88"/>
      <c r="D132" s="88"/>
      <c r="E132" s="88"/>
      <c r="F132" s="88"/>
      <c r="G132" s="88"/>
      <c r="H132" s="88"/>
    </row>
    <row r="133" spans="1:8" ht="14.25" x14ac:dyDescent="0.2">
      <c r="A133" s="88"/>
      <c r="B133" s="88"/>
      <c r="C133" s="88"/>
      <c r="D133" s="88"/>
      <c r="E133" s="88"/>
      <c r="F133" s="88"/>
      <c r="G133" s="88"/>
      <c r="H133" s="88"/>
    </row>
    <row r="134" spans="1:8" ht="14.25" x14ac:dyDescent="0.2">
      <c r="A134" s="88"/>
      <c r="B134" s="88"/>
      <c r="C134" s="88"/>
      <c r="D134" s="88"/>
      <c r="E134" s="88"/>
      <c r="F134" s="88"/>
      <c r="G134" s="88"/>
      <c r="H134" s="88"/>
    </row>
    <row r="135" spans="1:8" ht="14.25" x14ac:dyDescent="0.2">
      <c r="A135" s="88"/>
      <c r="B135" s="88"/>
      <c r="C135" s="88"/>
      <c r="D135" s="88"/>
      <c r="E135" s="88"/>
      <c r="F135" s="88"/>
      <c r="G135" s="88"/>
      <c r="H135" s="88"/>
    </row>
    <row r="136" spans="1:8" ht="14.25" x14ac:dyDescent="0.2">
      <c r="A136" s="88"/>
      <c r="B136" s="88"/>
      <c r="C136" s="88"/>
      <c r="D136" s="88"/>
      <c r="E136" s="88"/>
      <c r="F136" s="88"/>
      <c r="G136" s="88"/>
      <c r="H136" s="88"/>
    </row>
    <row r="137" spans="1:8" ht="14.25" x14ac:dyDescent="0.2">
      <c r="A137" s="88"/>
      <c r="B137" s="88"/>
      <c r="C137" s="88"/>
      <c r="D137" s="88"/>
      <c r="E137" s="88"/>
      <c r="F137" s="88"/>
      <c r="G137" s="88"/>
      <c r="H137" s="88"/>
    </row>
    <row r="138" spans="1:8" ht="14.25" x14ac:dyDescent="0.2">
      <c r="A138" s="88"/>
      <c r="B138" s="88"/>
      <c r="C138" s="88"/>
      <c r="D138" s="88"/>
      <c r="E138" s="88"/>
      <c r="F138" s="88"/>
      <c r="G138" s="88"/>
      <c r="H138" s="88"/>
    </row>
    <row r="139" spans="1:8" ht="14.25" x14ac:dyDescent="0.2">
      <c r="A139" s="88"/>
      <c r="B139" s="88"/>
      <c r="C139" s="88"/>
      <c r="D139" s="88"/>
      <c r="E139" s="88"/>
      <c r="F139" s="88"/>
      <c r="G139" s="88"/>
      <c r="H139" s="88"/>
    </row>
    <row r="140" spans="1:8" ht="14.25" x14ac:dyDescent="0.2">
      <c r="A140" s="88"/>
      <c r="B140" s="88"/>
      <c r="C140" s="88"/>
      <c r="D140" s="88"/>
      <c r="E140" s="88"/>
      <c r="F140" s="88"/>
      <c r="G140" s="88"/>
      <c r="H140" s="88"/>
    </row>
    <row r="141" spans="1:8" ht="14.25" x14ac:dyDescent="0.2">
      <c r="A141" s="88"/>
      <c r="B141" s="88"/>
      <c r="C141" s="88"/>
      <c r="D141" s="88"/>
      <c r="E141" s="88"/>
      <c r="F141" s="88"/>
      <c r="G141" s="88"/>
      <c r="H141" s="88"/>
    </row>
    <row r="142" spans="1:8" ht="14.25" x14ac:dyDescent="0.2">
      <c r="A142" s="88"/>
      <c r="B142" s="88"/>
      <c r="C142" s="88"/>
      <c r="D142" s="88"/>
      <c r="E142" s="88"/>
      <c r="F142" s="88"/>
      <c r="G142" s="88"/>
      <c r="H142" s="88"/>
    </row>
    <row r="143" spans="1:8" ht="14.25" x14ac:dyDescent="0.2">
      <c r="A143" s="88"/>
      <c r="B143" s="88"/>
      <c r="C143" s="88"/>
      <c r="D143" s="88"/>
      <c r="E143" s="88"/>
      <c r="F143" s="88"/>
      <c r="G143" s="88"/>
      <c r="H143" s="88"/>
    </row>
    <row r="144" spans="1:8" ht="14.25" x14ac:dyDescent="0.2">
      <c r="A144" s="88"/>
      <c r="B144" s="88"/>
      <c r="C144" s="88"/>
      <c r="D144" s="88"/>
      <c r="E144" s="88"/>
      <c r="F144" s="88"/>
      <c r="G144" s="88"/>
      <c r="H144" s="88"/>
    </row>
    <row r="145" spans="1:8" ht="14.25" x14ac:dyDescent="0.2">
      <c r="A145" s="88"/>
      <c r="B145" s="88"/>
      <c r="C145" s="88"/>
      <c r="D145" s="88"/>
      <c r="E145" s="88"/>
      <c r="F145" s="88"/>
      <c r="G145" s="88"/>
      <c r="H145" s="88"/>
    </row>
    <row r="146" spans="1:8" ht="14.25" x14ac:dyDescent="0.2">
      <c r="A146" s="88"/>
      <c r="B146" s="88"/>
      <c r="C146" s="88"/>
      <c r="D146" s="88"/>
      <c r="E146" s="88"/>
      <c r="F146" s="88"/>
      <c r="G146" s="88"/>
      <c r="H146" s="88"/>
    </row>
    <row r="147" spans="1:8" ht="14.25" x14ac:dyDescent="0.2">
      <c r="A147" s="88"/>
      <c r="B147" s="88"/>
      <c r="C147" s="88"/>
      <c r="D147" s="88"/>
      <c r="E147" s="88"/>
      <c r="F147" s="88"/>
      <c r="G147" s="88"/>
      <c r="H147" s="88"/>
    </row>
    <row r="148" spans="1:8" ht="14.25" x14ac:dyDescent="0.2">
      <c r="A148" s="88"/>
      <c r="B148" s="88"/>
      <c r="C148" s="88"/>
      <c r="D148" s="88"/>
      <c r="E148" s="88"/>
      <c r="F148" s="88"/>
      <c r="G148" s="88"/>
      <c r="H148" s="88"/>
    </row>
    <row r="149" spans="1:8" ht="14.25" x14ac:dyDescent="0.2">
      <c r="A149" s="88"/>
      <c r="B149" s="88"/>
      <c r="C149" s="88"/>
      <c r="D149" s="88"/>
      <c r="E149" s="88"/>
      <c r="F149" s="88"/>
      <c r="G149" s="88"/>
      <c r="H149" s="88"/>
    </row>
    <row r="150" spans="1:8" ht="14.25" x14ac:dyDescent="0.2">
      <c r="A150" s="88"/>
      <c r="B150" s="88"/>
      <c r="C150" s="88"/>
      <c r="D150" s="88"/>
      <c r="E150" s="88"/>
      <c r="F150" s="88"/>
      <c r="G150" s="88"/>
      <c r="H150" s="88"/>
    </row>
    <row r="151" spans="1:8" ht="14.25" x14ac:dyDescent="0.2">
      <c r="A151" s="88"/>
      <c r="B151" s="88"/>
      <c r="C151" s="88"/>
      <c r="D151" s="88"/>
      <c r="E151" s="88"/>
      <c r="F151" s="88"/>
      <c r="G151" s="88"/>
      <c r="H151" s="88"/>
    </row>
    <row r="152" spans="1:8" ht="14.25" x14ac:dyDescent="0.2">
      <c r="A152" s="88"/>
      <c r="B152" s="88"/>
      <c r="C152" s="88"/>
      <c r="D152" s="88"/>
      <c r="E152" s="88"/>
      <c r="F152" s="88"/>
      <c r="G152" s="88"/>
      <c r="H152" s="88"/>
    </row>
    <row r="153" spans="1:8" ht="14.25" x14ac:dyDescent="0.2">
      <c r="A153" s="88"/>
      <c r="B153" s="88"/>
      <c r="C153" s="88"/>
      <c r="D153" s="88"/>
      <c r="E153" s="88"/>
      <c r="F153" s="88"/>
      <c r="G153" s="88"/>
      <c r="H153" s="88"/>
    </row>
    <row r="154" spans="1:8" ht="14.25" x14ac:dyDescent="0.2">
      <c r="A154" s="88"/>
      <c r="B154" s="88"/>
      <c r="C154" s="88"/>
      <c r="D154" s="88"/>
      <c r="E154" s="88"/>
      <c r="F154" s="88"/>
      <c r="G154" s="88"/>
      <c r="H154" s="88"/>
    </row>
    <row r="155" spans="1:8" ht="14.25" x14ac:dyDescent="0.2">
      <c r="A155" s="88"/>
      <c r="B155" s="88"/>
      <c r="C155" s="88"/>
      <c r="D155" s="88"/>
      <c r="E155" s="88"/>
      <c r="F155" s="88"/>
      <c r="G155" s="88"/>
      <c r="H155" s="88"/>
    </row>
    <row r="156" spans="1:8" ht="14.25" x14ac:dyDescent="0.2">
      <c r="A156" s="88"/>
      <c r="B156" s="88"/>
      <c r="C156" s="88"/>
      <c r="D156" s="88"/>
      <c r="E156" s="88"/>
      <c r="F156" s="88"/>
      <c r="G156" s="88"/>
      <c r="H156" s="88"/>
    </row>
    <row r="157" spans="1:8" ht="14.25" x14ac:dyDescent="0.2">
      <c r="A157" s="88"/>
      <c r="B157" s="88"/>
      <c r="C157" s="88"/>
      <c r="D157" s="88"/>
      <c r="E157" s="88"/>
      <c r="F157" s="88"/>
      <c r="G157" s="88"/>
      <c r="H157" s="88"/>
    </row>
    <row r="158" spans="1:8" ht="14.25" x14ac:dyDescent="0.2">
      <c r="A158" s="88"/>
      <c r="B158" s="88"/>
      <c r="C158" s="88"/>
      <c r="D158" s="88"/>
      <c r="E158" s="88"/>
      <c r="F158" s="88"/>
      <c r="G158" s="88"/>
      <c r="H158" s="88"/>
    </row>
    <row r="159" spans="1:8" ht="14.25" x14ac:dyDescent="0.2">
      <c r="A159" s="88"/>
      <c r="B159" s="88"/>
      <c r="C159" s="88"/>
      <c r="D159" s="88"/>
      <c r="E159" s="88"/>
      <c r="F159" s="88"/>
      <c r="G159" s="88"/>
      <c r="H159" s="88"/>
    </row>
    <row r="160" spans="1:8" ht="14.25" x14ac:dyDescent="0.2">
      <c r="A160" s="88"/>
      <c r="B160" s="88"/>
      <c r="C160" s="88"/>
      <c r="D160" s="88"/>
      <c r="E160" s="88"/>
      <c r="F160" s="88"/>
      <c r="G160" s="88"/>
      <c r="H160" s="88"/>
    </row>
    <row r="161" spans="1:8" ht="14.25" x14ac:dyDescent="0.2">
      <c r="A161" s="88"/>
      <c r="B161" s="88"/>
      <c r="C161" s="88"/>
      <c r="D161" s="88"/>
      <c r="E161" s="88"/>
      <c r="F161" s="88"/>
      <c r="G161" s="88"/>
      <c r="H161" s="88"/>
    </row>
    <row r="162" spans="1:8" ht="14.25" x14ac:dyDescent="0.2">
      <c r="A162" s="88"/>
      <c r="B162" s="88"/>
      <c r="C162" s="88"/>
      <c r="D162" s="88"/>
      <c r="E162" s="88"/>
      <c r="F162" s="88"/>
      <c r="G162" s="88"/>
      <c r="H162" s="88"/>
    </row>
    <row r="163" spans="1:8" ht="14.25" x14ac:dyDescent="0.2">
      <c r="A163" s="88"/>
      <c r="B163" s="88"/>
      <c r="C163" s="88"/>
      <c r="D163" s="88"/>
      <c r="E163" s="88"/>
      <c r="F163" s="88"/>
      <c r="G163" s="88"/>
      <c r="H163" s="88"/>
    </row>
    <row r="164" spans="1:8" ht="14.25" x14ac:dyDescent="0.2">
      <c r="A164" s="88"/>
      <c r="B164" s="88"/>
      <c r="C164" s="88"/>
      <c r="D164" s="88"/>
      <c r="E164" s="88"/>
      <c r="F164" s="88"/>
      <c r="G164" s="88"/>
      <c r="H164" s="88"/>
    </row>
    <row r="165" spans="1:8" ht="14.25" x14ac:dyDescent="0.2">
      <c r="A165" s="88"/>
      <c r="B165" s="88"/>
      <c r="C165" s="88"/>
      <c r="D165" s="88"/>
      <c r="E165" s="88"/>
      <c r="F165" s="88"/>
      <c r="G165" s="88"/>
      <c r="H165" s="88"/>
    </row>
    <row r="166" spans="1:8" ht="14.25" x14ac:dyDescent="0.2">
      <c r="A166" s="88"/>
      <c r="B166" s="88"/>
      <c r="C166" s="88"/>
      <c r="D166" s="88"/>
      <c r="E166" s="88"/>
      <c r="F166" s="88"/>
      <c r="G166" s="88"/>
      <c r="H166" s="88"/>
    </row>
    <row r="167" spans="1:8" ht="14.25" x14ac:dyDescent="0.2">
      <c r="A167" s="88"/>
      <c r="B167" s="88"/>
      <c r="C167" s="88"/>
      <c r="D167" s="88"/>
      <c r="E167" s="88"/>
      <c r="F167" s="88"/>
      <c r="G167" s="88"/>
      <c r="H167" s="88"/>
    </row>
    <row r="168" spans="1:8" ht="14.25" x14ac:dyDescent="0.2">
      <c r="A168" s="88"/>
      <c r="B168" s="88"/>
      <c r="C168" s="88"/>
      <c r="D168" s="88"/>
      <c r="E168" s="88"/>
      <c r="F168" s="88"/>
      <c r="G168" s="88"/>
      <c r="H168" s="88"/>
    </row>
    <row r="169" spans="1:8" ht="14.25" x14ac:dyDescent="0.2">
      <c r="A169" s="88"/>
      <c r="B169" s="88"/>
      <c r="C169" s="88"/>
      <c r="D169" s="88"/>
      <c r="E169" s="88"/>
      <c r="F169" s="88"/>
      <c r="G169" s="88"/>
      <c r="H169" s="88"/>
    </row>
    <row r="170" spans="1:8" ht="14.25" x14ac:dyDescent="0.2">
      <c r="A170" s="88"/>
      <c r="B170" s="88"/>
      <c r="C170" s="88"/>
      <c r="D170" s="88"/>
      <c r="E170" s="88"/>
      <c r="F170" s="88"/>
      <c r="G170" s="88"/>
      <c r="H170" s="88"/>
    </row>
    <row r="171" spans="1:8" ht="14.25" x14ac:dyDescent="0.2">
      <c r="A171" s="88"/>
      <c r="B171" s="88"/>
      <c r="C171" s="88"/>
      <c r="D171" s="88"/>
      <c r="E171" s="88"/>
      <c r="F171" s="88"/>
      <c r="G171" s="88"/>
      <c r="H171" s="88"/>
    </row>
    <row r="172" spans="1:8" ht="14.25" x14ac:dyDescent="0.2">
      <c r="A172" s="88"/>
      <c r="B172" s="88"/>
      <c r="C172" s="88"/>
      <c r="D172" s="88"/>
      <c r="E172" s="88"/>
      <c r="F172" s="88"/>
      <c r="G172" s="88"/>
      <c r="H172" s="88"/>
    </row>
    <row r="173" spans="1:8" ht="14.25" x14ac:dyDescent="0.2">
      <c r="A173" s="88"/>
      <c r="B173" s="88"/>
      <c r="C173" s="88"/>
      <c r="D173" s="88"/>
      <c r="E173" s="88"/>
      <c r="F173" s="88"/>
      <c r="G173" s="88"/>
      <c r="H173" s="88"/>
    </row>
    <row r="174" spans="1:8" ht="14.25" x14ac:dyDescent="0.2">
      <c r="A174" s="88"/>
      <c r="B174" s="88"/>
      <c r="C174" s="88"/>
      <c r="D174" s="88"/>
      <c r="E174" s="88"/>
      <c r="F174" s="88"/>
      <c r="G174" s="88"/>
      <c r="H174" s="88"/>
    </row>
    <row r="175" spans="1:8" ht="14.25" x14ac:dyDescent="0.2">
      <c r="A175" s="88"/>
      <c r="B175" s="88"/>
      <c r="C175" s="88"/>
      <c r="D175" s="88"/>
      <c r="E175" s="88"/>
      <c r="F175" s="88"/>
      <c r="G175" s="88"/>
      <c r="H175" s="88"/>
    </row>
    <row r="176" spans="1:8" ht="14.25" x14ac:dyDescent="0.2">
      <c r="A176" s="88"/>
      <c r="B176" s="88"/>
      <c r="C176" s="88"/>
      <c r="D176" s="88"/>
      <c r="E176" s="88"/>
      <c r="F176" s="88"/>
      <c r="G176" s="88"/>
      <c r="H176" s="88"/>
    </row>
    <row r="177" spans="1:8" ht="14.25" x14ac:dyDescent="0.2">
      <c r="A177" s="88"/>
      <c r="B177" s="88"/>
      <c r="C177" s="88"/>
      <c r="D177" s="88"/>
      <c r="E177" s="88"/>
      <c r="F177" s="88"/>
      <c r="G177" s="88"/>
      <c r="H177" s="88"/>
    </row>
    <row r="178" spans="1:8" ht="14.25" x14ac:dyDescent="0.2">
      <c r="A178" s="88"/>
      <c r="B178" s="88"/>
      <c r="C178" s="88"/>
      <c r="D178" s="88"/>
      <c r="E178" s="88"/>
      <c r="F178" s="88"/>
      <c r="G178" s="88"/>
      <c r="H178" s="88"/>
    </row>
    <row r="179" spans="1:8" ht="14.25" x14ac:dyDescent="0.2">
      <c r="A179" s="88"/>
      <c r="B179" s="88"/>
      <c r="C179" s="88"/>
      <c r="D179" s="88"/>
      <c r="E179" s="88"/>
      <c r="F179" s="88"/>
      <c r="G179" s="88"/>
      <c r="H179" s="88"/>
    </row>
    <row r="180" spans="1:8" ht="14.25" x14ac:dyDescent="0.2">
      <c r="A180" s="88"/>
      <c r="B180" s="88"/>
      <c r="C180" s="88"/>
      <c r="D180" s="88"/>
      <c r="E180" s="88"/>
      <c r="F180" s="88"/>
      <c r="G180" s="88"/>
      <c r="H180" s="88"/>
    </row>
    <row r="181" spans="1:8" ht="14.25" x14ac:dyDescent="0.2">
      <c r="A181" s="88"/>
      <c r="B181" s="88"/>
      <c r="C181" s="88"/>
      <c r="D181" s="88"/>
      <c r="E181" s="88"/>
      <c r="F181" s="88"/>
      <c r="G181" s="88"/>
      <c r="H181" s="88"/>
    </row>
    <row r="182" spans="1:8" ht="14.25" x14ac:dyDescent="0.2">
      <c r="A182" s="88"/>
      <c r="B182" s="88"/>
      <c r="C182" s="88"/>
      <c r="D182" s="88"/>
      <c r="E182" s="88"/>
      <c r="F182" s="88"/>
      <c r="G182" s="88"/>
      <c r="H182" s="88"/>
    </row>
    <row r="183" spans="1:8" ht="14.25" x14ac:dyDescent="0.2">
      <c r="A183" s="88"/>
      <c r="B183" s="88"/>
      <c r="C183" s="88"/>
      <c r="D183" s="88"/>
      <c r="E183" s="88"/>
      <c r="F183" s="88"/>
      <c r="G183" s="88"/>
      <c r="H183" s="88"/>
    </row>
    <row r="184" spans="1:8" ht="14.25" x14ac:dyDescent="0.2">
      <c r="A184" s="88"/>
      <c r="B184" s="88"/>
      <c r="C184" s="88"/>
      <c r="D184" s="88"/>
      <c r="E184" s="88"/>
      <c r="F184" s="88"/>
      <c r="G184" s="88"/>
      <c r="H184" s="88"/>
    </row>
    <row r="185" spans="1:8" ht="14.25" x14ac:dyDescent="0.2">
      <c r="A185" s="88"/>
      <c r="B185" s="88"/>
      <c r="C185" s="88"/>
      <c r="D185" s="88"/>
      <c r="E185" s="88"/>
      <c r="F185" s="88"/>
      <c r="G185" s="88"/>
      <c r="H185" s="88"/>
    </row>
    <row r="186" spans="1:8" ht="14.25" x14ac:dyDescent="0.2">
      <c r="A186" s="88"/>
      <c r="B186" s="88"/>
      <c r="C186" s="88"/>
      <c r="D186" s="88"/>
      <c r="E186" s="88"/>
      <c r="F186" s="88"/>
      <c r="G186" s="88"/>
      <c r="H186" s="88"/>
    </row>
    <row r="187" spans="1:8" ht="14.25" x14ac:dyDescent="0.2">
      <c r="A187" s="88"/>
      <c r="B187" s="88"/>
      <c r="C187" s="88"/>
      <c r="D187" s="88"/>
      <c r="E187" s="88"/>
      <c r="F187" s="88"/>
      <c r="G187" s="88"/>
      <c r="H187" s="88"/>
    </row>
    <row r="188" spans="1:8" ht="14.25" x14ac:dyDescent="0.2">
      <c r="A188" s="88"/>
      <c r="B188" s="88"/>
      <c r="C188" s="88"/>
      <c r="D188" s="88"/>
      <c r="E188" s="88"/>
      <c r="F188" s="88"/>
      <c r="G188" s="88"/>
      <c r="H188" s="88"/>
    </row>
    <row r="189" spans="1:8" ht="14.25" x14ac:dyDescent="0.2">
      <c r="A189" s="88"/>
      <c r="B189" s="88"/>
      <c r="C189" s="88"/>
      <c r="D189" s="88"/>
      <c r="E189" s="88"/>
      <c r="F189" s="88"/>
      <c r="G189" s="88"/>
      <c r="H189" s="88"/>
    </row>
    <row r="190" spans="1:8" ht="14.25" x14ac:dyDescent="0.2">
      <c r="A190" s="88"/>
      <c r="B190" s="88"/>
      <c r="C190" s="88"/>
      <c r="D190" s="88"/>
      <c r="E190" s="88"/>
      <c r="F190" s="88"/>
      <c r="G190" s="88"/>
      <c r="H190" s="88"/>
    </row>
    <row r="191" spans="1:8" ht="14.25" x14ac:dyDescent="0.2">
      <c r="A191" s="88"/>
      <c r="B191" s="88"/>
      <c r="C191" s="88"/>
      <c r="D191" s="88"/>
      <c r="E191" s="88"/>
      <c r="F191" s="88"/>
      <c r="G191" s="88"/>
      <c r="H191" s="88"/>
    </row>
    <row r="192" spans="1:8" ht="14.25" x14ac:dyDescent="0.2">
      <c r="A192" s="88"/>
      <c r="B192" s="88"/>
      <c r="C192" s="88"/>
      <c r="D192" s="88"/>
      <c r="E192" s="88"/>
      <c r="F192" s="88"/>
      <c r="G192" s="88"/>
      <c r="H192" s="88"/>
    </row>
    <row r="193" spans="1:8" ht="14.25" x14ac:dyDescent="0.2">
      <c r="A193" s="88"/>
      <c r="B193" s="88"/>
      <c r="C193" s="88"/>
      <c r="D193" s="88"/>
      <c r="E193" s="88"/>
      <c r="F193" s="88"/>
      <c r="G193" s="88"/>
      <c r="H193" s="88"/>
    </row>
    <row r="194" spans="1:8" ht="14.25" x14ac:dyDescent="0.2">
      <c r="A194" s="88"/>
      <c r="B194" s="88"/>
      <c r="C194" s="88"/>
      <c r="D194" s="88"/>
      <c r="E194" s="88"/>
      <c r="F194" s="88"/>
      <c r="G194" s="88"/>
      <c r="H194" s="88"/>
    </row>
    <row r="195" spans="1:8" ht="14.25" x14ac:dyDescent="0.2">
      <c r="A195" s="88"/>
      <c r="B195" s="88"/>
      <c r="C195" s="88"/>
      <c r="D195" s="88"/>
      <c r="E195" s="88"/>
      <c r="F195" s="88"/>
      <c r="G195" s="88"/>
      <c r="H195" s="88"/>
    </row>
    <row r="196" spans="1:8" ht="14.25" x14ac:dyDescent="0.2">
      <c r="A196" s="88"/>
      <c r="B196" s="88"/>
      <c r="C196" s="88"/>
      <c r="D196" s="88"/>
      <c r="E196" s="88"/>
      <c r="F196" s="88"/>
      <c r="G196" s="88"/>
      <c r="H196" s="88"/>
    </row>
    <row r="197" spans="1:8" ht="14.25" x14ac:dyDescent="0.2">
      <c r="A197" s="88"/>
      <c r="B197" s="88"/>
      <c r="C197" s="88"/>
      <c r="D197" s="88"/>
      <c r="E197" s="88"/>
      <c r="F197" s="88"/>
      <c r="G197" s="88"/>
      <c r="H197" s="88"/>
    </row>
    <row r="198" spans="1:8" ht="14.25" x14ac:dyDescent="0.2">
      <c r="A198" s="88"/>
      <c r="B198" s="88"/>
      <c r="C198" s="88"/>
      <c r="D198" s="88"/>
      <c r="E198" s="88"/>
      <c r="F198" s="88"/>
      <c r="G198" s="88"/>
      <c r="H198" s="88"/>
    </row>
    <row r="199" spans="1:8" ht="14.25" x14ac:dyDescent="0.2">
      <c r="A199" s="88"/>
      <c r="B199" s="88"/>
      <c r="C199" s="88"/>
      <c r="D199" s="88"/>
      <c r="E199" s="88"/>
      <c r="F199" s="88"/>
      <c r="G199" s="88"/>
      <c r="H199" s="88"/>
    </row>
    <row r="200" spans="1:8" ht="14.25" x14ac:dyDescent="0.2">
      <c r="A200" s="88"/>
      <c r="B200" s="88"/>
      <c r="C200" s="88"/>
      <c r="D200" s="88"/>
      <c r="E200" s="88"/>
      <c r="F200" s="88"/>
      <c r="G200" s="88"/>
      <c r="H200" s="88"/>
    </row>
    <row r="201" spans="1:8" ht="14.25" x14ac:dyDescent="0.2">
      <c r="A201" s="88"/>
      <c r="B201" s="88"/>
      <c r="C201" s="88"/>
      <c r="D201" s="88"/>
      <c r="E201" s="88"/>
      <c r="F201" s="88"/>
      <c r="G201" s="88"/>
      <c r="H201" s="88"/>
    </row>
    <row r="202" spans="1:8" ht="14.25" x14ac:dyDescent="0.2">
      <c r="A202" s="88"/>
      <c r="B202" s="88"/>
      <c r="C202" s="88"/>
      <c r="D202" s="88"/>
      <c r="E202" s="88"/>
      <c r="F202" s="88"/>
      <c r="G202" s="88"/>
      <c r="H202" s="88"/>
    </row>
    <row r="203" spans="1:8" ht="14.25" x14ac:dyDescent="0.2">
      <c r="A203" s="88"/>
      <c r="B203" s="88"/>
      <c r="C203" s="88"/>
      <c r="D203" s="88"/>
      <c r="E203" s="88"/>
      <c r="F203" s="88"/>
      <c r="G203" s="88"/>
      <c r="H203" s="88"/>
    </row>
    <row r="204" spans="1:8" ht="14.25" x14ac:dyDescent="0.2">
      <c r="A204" s="88"/>
      <c r="B204" s="88"/>
      <c r="C204" s="88"/>
      <c r="D204" s="88"/>
      <c r="E204" s="88"/>
      <c r="F204" s="88"/>
      <c r="G204" s="88"/>
      <c r="H204" s="88"/>
    </row>
    <row r="205" spans="1:8" ht="14.25" x14ac:dyDescent="0.2">
      <c r="A205" s="88"/>
      <c r="B205" s="88"/>
      <c r="C205" s="88"/>
      <c r="D205" s="88"/>
      <c r="E205" s="88"/>
      <c r="F205" s="88"/>
      <c r="G205" s="88"/>
      <c r="H205" s="88"/>
    </row>
    <row r="206" spans="1:8" ht="14.25" x14ac:dyDescent="0.2">
      <c r="A206" s="88"/>
      <c r="B206" s="88"/>
      <c r="C206" s="88"/>
      <c r="D206" s="88"/>
      <c r="E206" s="88"/>
      <c r="F206" s="88"/>
      <c r="G206" s="88"/>
      <c r="H206" s="88"/>
    </row>
    <row r="207" spans="1:8" ht="14.25" x14ac:dyDescent="0.2">
      <c r="A207" s="88"/>
      <c r="B207" s="88"/>
      <c r="C207" s="88"/>
      <c r="D207" s="88"/>
      <c r="E207" s="88"/>
      <c r="F207" s="88"/>
      <c r="G207" s="88"/>
      <c r="H207" s="88"/>
    </row>
    <row r="208" spans="1:8" ht="14.25" x14ac:dyDescent="0.2">
      <c r="A208" s="88"/>
      <c r="B208" s="88"/>
      <c r="C208" s="88"/>
      <c r="D208" s="88"/>
      <c r="E208" s="88"/>
      <c r="F208" s="88"/>
      <c r="G208" s="88"/>
      <c r="H208" s="88"/>
    </row>
    <row r="209" spans="1:8" ht="14.25" x14ac:dyDescent="0.2">
      <c r="A209" s="88"/>
      <c r="B209" s="88"/>
      <c r="C209" s="88"/>
      <c r="D209" s="88"/>
      <c r="E209" s="88"/>
      <c r="F209" s="88"/>
      <c r="G209" s="88"/>
      <c r="H209" s="88"/>
    </row>
    <row r="210" spans="1:8" ht="14.25" x14ac:dyDescent="0.2">
      <c r="A210" s="88"/>
      <c r="B210" s="88"/>
      <c r="C210" s="88"/>
      <c r="D210" s="88"/>
      <c r="E210" s="88"/>
      <c r="F210" s="88"/>
      <c r="G210" s="88"/>
      <c r="H210" s="88"/>
    </row>
    <row r="211" spans="1:8" ht="14.25" x14ac:dyDescent="0.2">
      <c r="A211" s="88"/>
      <c r="B211" s="88"/>
      <c r="C211" s="88"/>
      <c r="D211" s="88"/>
      <c r="E211" s="88"/>
      <c r="F211" s="88"/>
      <c r="G211" s="88"/>
      <c r="H211" s="88"/>
    </row>
    <row r="212" spans="1:8" ht="14.25" x14ac:dyDescent="0.2">
      <c r="A212" s="88"/>
      <c r="B212" s="88"/>
      <c r="C212" s="88"/>
      <c r="D212" s="88"/>
      <c r="E212" s="88"/>
      <c r="F212" s="88"/>
      <c r="G212" s="88"/>
      <c r="H212" s="88"/>
    </row>
    <row r="213" spans="1:8" ht="14.25" x14ac:dyDescent="0.2">
      <c r="A213" s="88"/>
      <c r="B213" s="88"/>
      <c r="C213" s="88"/>
      <c r="D213" s="88"/>
      <c r="E213" s="88"/>
      <c r="F213" s="88"/>
      <c r="G213" s="88"/>
      <c r="H213" s="88"/>
    </row>
    <row r="214" spans="1:8" ht="14.25" x14ac:dyDescent="0.2">
      <c r="A214" s="88"/>
      <c r="B214" s="88"/>
      <c r="C214" s="88"/>
      <c r="D214" s="88"/>
      <c r="E214" s="88"/>
      <c r="F214" s="88"/>
      <c r="G214" s="88"/>
      <c r="H214" s="88"/>
    </row>
    <row r="215" spans="1:8" ht="14.25" x14ac:dyDescent="0.2">
      <c r="A215" s="88"/>
      <c r="B215" s="88"/>
      <c r="C215" s="88"/>
      <c r="D215" s="88"/>
      <c r="E215" s="88"/>
      <c r="F215" s="88"/>
      <c r="G215" s="88"/>
      <c r="H215" s="88"/>
    </row>
    <row r="216" spans="1:8" ht="14.25" x14ac:dyDescent="0.2">
      <c r="A216" s="88"/>
      <c r="B216" s="88"/>
      <c r="C216" s="88"/>
      <c r="D216" s="88"/>
      <c r="E216" s="88"/>
      <c r="F216" s="88"/>
      <c r="G216" s="88"/>
      <c r="H216" s="88"/>
    </row>
    <row r="217" spans="1:8" ht="14.25" x14ac:dyDescent="0.2">
      <c r="A217" s="88"/>
      <c r="B217" s="88"/>
      <c r="C217" s="88"/>
      <c r="D217" s="88"/>
      <c r="E217" s="88"/>
      <c r="F217" s="88"/>
      <c r="G217" s="88"/>
      <c r="H217" s="88"/>
    </row>
    <row r="218" spans="1:8" ht="14.25" x14ac:dyDescent="0.2">
      <c r="A218" s="88"/>
      <c r="B218" s="88"/>
      <c r="C218" s="88"/>
      <c r="D218" s="88"/>
      <c r="E218" s="88"/>
      <c r="F218" s="88"/>
      <c r="G218" s="88"/>
      <c r="H218" s="88"/>
    </row>
    <row r="219" spans="1:8" ht="14.25" x14ac:dyDescent="0.2">
      <c r="A219" s="88"/>
      <c r="B219" s="88"/>
      <c r="C219" s="88"/>
      <c r="D219" s="88"/>
      <c r="E219" s="88"/>
      <c r="F219" s="88"/>
      <c r="G219" s="88"/>
      <c r="H219" s="88"/>
    </row>
    <row r="220" spans="1:8" ht="14.25" x14ac:dyDescent="0.2">
      <c r="A220" s="88"/>
      <c r="B220" s="88"/>
      <c r="C220" s="88"/>
      <c r="D220" s="88"/>
      <c r="E220" s="88"/>
      <c r="F220" s="88"/>
      <c r="G220" s="88"/>
      <c r="H220" s="88"/>
    </row>
    <row r="221" spans="1:8" ht="14.25" x14ac:dyDescent="0.2">
      <c r="A221" s="88"/>
      <c r="B221" s="88"/>
      <c r="C221" s="88"/>
      <c r="D221" s="88"/>
      <c r="E221" s="88"/>
      <c r="F221" s="88"/>
      <c r="G221" s="88"/>
      <c r="H221" s="88"/>
    </row>
    <row r="222" spans="1:8" ht="14.25" x14ac:dyDescent="0.2">
      <c r="A222" s="88"/>
      <c r="B222" s="88"/>
      <c r="C222" s="88"/>
      <c r="D222" s="88"/>
      <c r="E222" s="88"/>
      <c r="F222" s="88"/>
      <c r="G222" s="88"/>
      <c r="H222" s="88"/>
    </row>
    <row r="223" spans="1:8" ht="14.25" x14ac:dyDescent="0.2">
      <c r="A223" s="88"/>
      <c r="B223" s="88"/>
      <c r="C223" s="88"/>
      <c r="D223" s="88"/>
      <c r="E223" s="88"/>
      <c r="F223" s="88"/>
      <c r="G223" s="88"/>
      <c r="H223" s="88"/>
    </row>
    <row r="224" spans="1:8" ht="14.25" x14ac:dyDescent="0.2">
      <c r="A224" s="88"/>
      <c r="B224" s="88"/>
      <c r="C224" s="88"/>
      <c r="D224" s="88"/>
      <c r="E224" s="88"/>
      <c r="F224" s="88"/>
      <c r="G224" s="88"/>
      <c r="H224" s="88"/>
    </row>
    <row r="225" spans="1:8" ht="14.25" x14ac:dyDescent="0.2">
      <c r="A225" s="88"/>
      <c r="B225" s="88"/>
      <c r="C225" s="88"/>
      <c r="D225" s="88"/>
      <c r="E225" s="88"/>
      <c r="F225" s="88"/>
      <c r="G225" s="88"/>
      <c r="H225" s="88"/>
    </row>
    <row r="226" spans="1:8" ht="14.25" x14ac:dyDescent="0.2">
      <c r="A226" s="88"/>
      <c r="B226" s="88"/>
      <c r="C226" s="88"/>
      <c r="D226" s="88"/>
      <c r="E226" s="88"/>
      <c r="F226" s="88"/>
      <c r="G226" s="88"/>
      <c r="H226" s="88"/>
    </row>
    <row r="227" spans="1:8" ht="14.25" x14ac:dyDescent="0.2">
      <c r="A227" s="88"/>
      <c r="B227" s="88"/>
      <c r="C227" s="88"/>
      <c r="D227" s="88"/>
      <c r="E227" s="88"/>
      <c r="F227" s="88"/>
      <c r="G227" s="88"/>
      <c r="H227" s="88"/>
    </row>
    <row r="228" spans="1:8" ht="14.25" x14ac:dyDescent="0.2">
      <c r="A228" s="88"/>
      <c r="B228" s="88"/>
      <c r="C228" s="88"/>
      <c r="D228" s="88"/>
      <c r="E228" s="88"/>
      <c r="F228" s="88"/>
      <c r="G228" s="88"/>
      <c r="H228" s="88"/>
    </row>
    <row r="229" spans="1:8" ht="14.25" x14ac:dyDescent="0.2">
      <c r="A229" s="88"/>
      <c r="B229" s="88"/>
      <c r="C229" s="88"/>
      <c r="D229" s="88"/>
      <c r="E229" s="88"/>
      <c r="F229" s="88"/>
      <c r="G229" s="88"/>
      <c r="H229" s="88"/>
    </row>
    <row r="230" spans="1:8" ht="14.25" x14ac:dyDescent="0.2">
      <c r="A230" s="88"/>
      <c r="B230" s="88"/>
      <c r="C230" s="88"/>
      <c r="D230" s="88"/>
      <c r="E230" s="88"/>
      <c r="F230" s="88"/>
      <c r="G230" s="88"/>
      <c r="H230" s="88"/>
    </row>
    <row r="231" spans="1:8" ht="14.25" x14ac:dyDescent="0.2">
      <c r="A231" s="88"/>
      <c r="B231" s="88"/>
      <c r="C231" s="88"/>
      <c r="D231" s="88"/>
      <c r="E231" s="88"/>
      <c r="F231" s="88"/>
      <c r="G231" s="88"/>
      <c r="H231" s="88"/>
    </row>
    <row r="232" spans="1:8" ht="14.25" x14ac:dyDescent="0.2">
      <c r="A232" s="88"/>
      <c r="B232" s="88"/>
      <c r="C232" s="88"/>
      <c r="D232" s="88"/>
      <c r="E232" s="88"/>
      <c r="F232" s="88"/>
      <c r="G232" s="88"/>
      <c r="H232" s="88"/>
    </row>
    <row r="233" spans="1:8" ht="14.25" x14ac:dyDescent="0.2">
      <c r="A233" s="88"/>
      <c r="B233" s="88"/>
      <c r="C233" s="88"/>
      <c r="D233" s="88"/>
      <c r="E233" s="88"/>
      <c r="F233" s="88"/>
      <c r="G233" s="88"/>
      <c r="H233" s="88"/>
    </row>
    <row r="234" spans="1:8" ht="14.25" x14ac:dyDescent="0.2">
      <c r="A234" s="88"/>
      <c r="B234" s="88"/>
      <c r="C234" s="88"/>
      <c r="D234" s="88"/>
      <c r="E234" s="88"/>
      <c r="F234" s="88"/>
      <c r="G234" s="88"/>
      <c r="H234" s="88"/>
    </row>
    <row r="235" spans="1:8" ht="14.25" x14ac:dyDescent="0.2">
      <c r="A235" s="88"/>
      <c r="B235" s="88"/>
      <c r="C235" s="88"/>
      <c r="D235" s="88"/>
      <c r="E235" s="88"/>
      <c r="F235" s="88"/>
      <c r="G235" s="88"/>
      <c r="H235" s="88"/>
    </row>
    <row r="236" spans="1:8" ht="14.25" x14ac:dyDescent="0.2">
      <c r="A236" s="88"/>
      <c r="B236" s="88"/>
      <c r="C236" s="88"/>
      <c r="D236" s="88"/>
      <c r="E236" s="88"/>
      <c r="F236" s="88"/>
      <c r="G236" s="88"/>
      <c r="H236" s="88"/>
    </row>
    <row r="237" spans="1:8" ht="14.25" x14ac:dyDescent="0.2">
      <c r="A237" s="88"/>
      <c r="B237" s="88"/>
      <c r="C237" s="88"/>
      <c r="D237" s="88"/>
      <c r="E237" s="88"/>
      <c r="F237" s="88"/>
      <c r="G237" s="88"/>
      <c r="H237" s="88"/>
    </row>
    <row r="238" spans="1:8" ht="14.25" x14ac:dyDescent="0.2">
      <c r="A238" s="88"/>
      <c r="B238" s="88"/>
      <c r="C238" s="88"/>
      <c r="D238" s="88"/>
      <c r="E238" s="88"/>
      <c r="F238" s="88"/>
      <c r="G238" s="88"/>
      <c r="H238" s="88"/>
    </row>
    <row r="239" spans="1:8" ht="14.25" x14ac:dyDescent="0.2">
      <c r="A239" s="88"/>
      <c r="B239" s="88"/>
      <c r="C239" s="88"/>
      <c r="D239" s="88"/>
      <c r="E239" s="88"/>
      <c r="F239" s="88"/>
      <c r="G239" s="88"/>
      <c r="H239" s="88"/>
    </row>
    <row r="240" spans="1:8" ht="14.25" x14ac:dyDescent="0.2">
      <c r="A240" s="88"/>
      <c r="B240" s="88"/>
      <c r="C240" s="88"/>
      <c r="D240" s="88"/>
      <c r="E240" s="88"/>
      <c r="F240" s="88"/>
      <c r="G240" s="88"/>
      <c r="H240" s="88"/>
    </row>
    <row r="241" spans="1:8" ht="14.25" x14ac:dyDescent="0.2">
      <c r="A241" s="88"/>
      <c r="B241" s="88"/>
      <c r="C241" s="88"/>
      <c r="D241" s="88"/>
      <c r="E241" s="88"/>
      <c r="F241" s="88"/>
      <c r="G241" s="88"/>
      <c r="H241" s="88"/>
    </row>
    <row r="242" spans="1:8" ht="14.25" x14ac:dyDescent="0.2">
      <c r="A242" s="88"/>
      <c r="B242" s="88"/>
      <c r="C242" s="88"/>
      <c r="D242" s="88"/>
      <c r="E242" s="88"/>
      <c r="F242" s="88"/>
      <c r="G242" s="88"/>
      <c r="H242" s="88"/>
    </row>
    <row r="243" spans="1:8" ht="14.25" x14ac:dyDescent="0.2">
      <c r="A243" s="88"/>
      <c r="B243" s="88"/>
      <c r="C243" s="88"/>
      <c r="D243" s="88"/>
      <c r="E243" s="88"/>
      <c r="F243" s="88"/>
      <c r="G243" s="88"/>
      <c r="H243" s="88"/>
    </row>
    <row r="244" spans="1:8" ht="14.25" x14ac:dyDescent="0.2">
      <c r="A244" s="88"/>
      <c r="B244" s="88"/>
      <c r="C244" s="88"/>
      <c r="D244" s="88"/>
      <c r="E244" s="88"/>
      <c r="F244" s="88"/>
      <c r="G244" s="88"/>
      <c r="H244" s="88"/>
    </row>
    <row r="245" spans="1:8" ht="14.25" x14ac:dyDescent="0.2">
      <c r="A245" s="88"/>
      <c r="B245" s="88"/>
      <c r="C245" s="88"/>
      <c r="D245" s="88"/>
      <c r="E245" s="88"/>
      <c r="F245" s="88"/>
      <c r="G245" s="88"/>
      <c r="H245" s="88"/>
    </row>
    <row r="246" spans="1:8" ht="14.25" x14ac:dyDescent="0.2">
      <c r="A246" s="88"/>
      <c r="B246" s="88"/>
      <c r="C246" s="88"/>
      <c r="D246" s="88"/>
      <c r="E246" s="88"/>
      <c r="F246" s="88"/>
      <c r="G246" s="88"/>
      <c r="H246" s="88"/>
    </row>
    <row r="247" spans="1:8" ht="14.25" x14ac:dyDescent="0.2">
      <c r="A247" s="88"/>
      <c r="B247" s="88"/>
      <c r="C247" s="88"/>
      <c r="D247" s="88"/>
      <c r="E247" s="88"/>
      <c r="F247" s="88"/>
      <c r="G247" s="88"/>
      <c r="H247" s="88"/>
    </row>
    <row r="248" spans="1:8" ht="14.25" x14ac:dyDescent="0.2">
      <c r="A248" s="88"/>
      <c r="B248" s="88"/>
      <c r="C248" s="88"/>
      <c r="D248" s="88"/>
      <c r="E248" s="88"/>
      <c r="F248" s="88"/>
      <c r="G248" s="88"/>
      <c r="H248" s="88"/>
    </row>
    <row r="249" spans="1:8" ht="14.25" x14ac:dyDescent="0.2">
      <c r="A249" s="88"/>
      <c r="B249" s="88"/>
      <c r="C249" s="88"/>
      <c r="D249" s="88"/>
      <c r="E249" s="88"/>
      <c r="F249" s="88"/>
      <c r="G249" s="88"/>
      <c r="H249" s="88"/>
    </row>
    <row r="250" spans="1:8" ht="14.25" x14ac:dyDescent="0.2">
      <c r="A250" s="88"/>
      <c r="B250" s="88"/>
      <c r="C250" s="88"/>
      <c r="D250" s="88"/>
      <c r="E250" s="88"/>
      <c r="F250" s="88"/>
      <c r="G250" s="88"/>
      <c r="H250" s="88"/>
    </row>
    <row r="251" spans="1:8" ht="14.25" x14ac:dyDescent="0.2">
      <c r="A251" s="88"/>
      <c r="B251" s="88"/>
      <c r="C251" s="88"/>
      <c r="D251" s="88"/>
      <c r="E251" s="88"/>
      <c r="F251" s="88"/>
      <c r="G251" s="88"/>
      <c r="H251" s="88"/>
    </row>
    <row r="252" spans="1:8" ht="14.25" x14ac:dyDescent="0.2">
      <c r="A252" s="88"/>
      <c r="B252" s="88"/>
      <c r="C252" s="88"/>
      <c r="D252" s="88"/>
      <c r="E252" s="88"/>
      <c r="F252" s="88"/>
      <c r="G252" s="88"/>
      <c r="H252" s="88"/>
    </row>
    <row r="253" spans="1:8" ht="14.25" x14ac:dyDescent="0.2">
      <c r="A253" s="88"/>
      <c r="B253" s="88"/>
      <c r="C253" s="88"/>
      <c r="D253" s="88"/>
      <c r="E253" s="88"/>
      <c r="F253" s="88"/>
      <c r="G253" s="88"/>
      <c r="H253" s="88"/>
    </row>
    <row r="254" spans="1:8" ht="14.25" x14ac:dyDescent="0.2">
      <c r="A254" s="88"/>
      <c r="B254" s="88"/>
      <c r="C254" s="88"/>
      <c r="D254" s="88"/>
      <c r="E254" s="88"/>
      <c r="F254" s="88"/>
      <c r="G254" s="88"/>
      <c r="H254" s="88"/>
    </row>
    <row r="255" spans="1:8" ht="14.25" x14ac:dyDescent="0.2">
      <c r="A255" s="88"/>
      <c r="B255" s="88"/>
      <c r="C255" s="88"/>
      <c r="D255" s="88"/>
      <c r="E255" s="88"/>
      <c r="F255" s="88"/>
      <c r="G255" s="88"/>
      <c r="H255" s="88"/>
    </row>
    <row r="256" spans="1:8" ht="14.25" x14ac:dyDescent="0.2">
      <c r="A256" s="88"/>
      <c r="B256" s="88"/>
      <c r="C256" s="88"/>
      <c r="D256" s="88"/>
      <c r="E256" s="88"/>
      <c r="F256" s="88"/>
      <c r="G256" s="88"/>
      <c r="H256" s="88"/>
    </row>
    <row r="257" spans="1:8" ht="14.25" x14ac:dyDescent="0.2">
      <c r="A257" s="88"/>
      <c r="B257" s="88"/>
      <c r="C257" s="88"/>
      <c r="D257" s="88"/>
      <c r="E257" s="88"/>
      <c r="F257" s="88"/>
      <c r="G257" s="88"/>
      <c r="H257" s="88"/>
    </row>
    <row r="258" spans="1:8" ht="14.25" x14ac:dyDescent="0.2">
      <c r="A258" s="88"/>
      <c r="B258" s="88"/>
      <c r="C258" s="88"/>
      <c r="D258" s="88"/>
      <c r="E258" s="88"/>
      <c r="F258" s="88"/>
      <c r="G258" s="88"/>
      <c r="H258" s="88"/>
    </row>
    <row r="259" spans="1:8" ht="14.25" x14ac:dyDescent="0.2">
      <c r="A259" s="88"/>
      <c r="B259" s="88"/>
      <c r="C259" s="88"/>
      <c r="D259" s="88"/>
      <c r="E259" s="88"/>
      <c r="F259" s="88"/>
      <c r="G259" s="88"/>
      <c r="H259" s="88"/>
    </row>
    <row r="260" spans="1:8" ht="14.25" x14ac:dyDescent="0.2">
      <c r="A260" s="88"/>
      <c r="B260" s="88"/>
      <c r="C260" s="88"/>
      <c r="D260" s="88"/>
      <c r="E260" s="88"/>
      <c r="F260" s="88"/>
      <c r="G260" s="88"/>
      <c r="H260" s="88"/>
    </row>
    <row r="261" spans="1:8" ht="14.25" x14ac:dyDescent="0.2">
      <c r="A261" s="88"/>
      <c r="B261" s="88"/>
      <c r="C261" s="88"/>
      <c r="D261" s="88"/>
      <c r="E261" s="88"/>
      <c r="F261" s="88"/>
      <c r="G261" s="88"/>
      <c r="H261" s="88"/>
    </row>
    <row r="262" spans="1:8" ht="14.25" x14ac:dyDescent="0.2">
      <c r="A262" s="88"/>
      <c r="B262" s="88"/>
      <c r="C262" s="88"/>
      <c r="D262" s="88"/>
      <c r="E262" s="88"/>
      <c r="F262" s="88"/>
      <c r="G262" s="88"/>
      <c r="H262" s="88"/>
    </row>
    <row r="263" spans="1:8" ht="14.25" x14ac:dyDescent="0.2">
      <c r="A263" s="88"/>
      <c r="B263" s="88"/>
      <c r="C263" s="88"/>
      <c r="D263" s="88"/>
      <c r="E263" s="88"/>
      <c r="F263" s="88"/>
      <c r="G263" s="88"/>
      <c r="H263" s="88"/>
    </row>
    <row r="264" spans="1:8" ht="14.25" x14ac:dyDescent="0.2">
      <c r="A264" s="88"/>
      <c r="B264" s="88"/>
      <c r="C264" s="88"/>
      <c r="D264" s="88"/>
      <c r="E264" s="88"/>
      <c r="F264" s="88"/>
      <c r="G264" s="88"/>
      <c r="H264" s="88"/>
    </row>
    <row r="265" spans="1:8" ht="14.25" x14ac:dyDescent="0.2">
      <c r="A265" s="88"/>
      <c r="B265" s="88"/>
      <c r="C265" s="88"/>
      <c r="D265" s="88"/>
      <c r="E265" s="88"/>
      <c r="F265" s="88"/>
      <c r="G265" s="88"/>
      <c r="H265" s="88"/>
    </row>
    <row r="266" spans="1:8" ht="14.25" x14ac:dyDescent="0.2">
      <c r="A266" s="88"/>
      <c r="B266" s="88"/>
      <c r="C266" s="88"/>
      <c r="D266" s="88"/>
      <c r="E266" s="88"/>
      <c r="F266" s="88"/>
      <c r="G266" s="88"/>
      <c r="H266" s="88"/>
    </row>
    <row r="267" spans="1:8" ht="14.25" x14ac:dyDescent="0.2">
      <c r="A267" s="88"/>
      <c r="B267" s="88"/>
      <c r="C267" s="88"/>
      <c r="D267" s="88"/>
      <c r="E267" s="88"/>
      <c r="F267" s="88"/>
      <c r="G267" s="88"/>
      <c r="H267" s="88"/>
    </row>
    <row r="268" spans="1:8" ht="14.25" x14ac:dyDescent="0.2">
      <c r="A268" s="88"/>
      <c r="B268" s="88"/>
      <c r="C268" s="88"/>
      <c r="D268" s="88"/>
      <c r="E268" s="88"/>
      <c r="F268" s="88"/>
      <c r="G268" s="88"/>
      <c r="H268" s="88"/>
    </row>
    <row r="269" spans="1:8" ht="14.25" x14ac:dyDescent="0.2">
      <c r="A269" s="88"/>
      <c r="B269" s="88"/>
      <c r="C269" s="88"/>
      <c r="D269" s="88"/>
      <c r="E269" s="88"/>
      <c r="F269" s="88"/>
      <c r="G269" s="88"/>
      <c r="H269" s="88"/>
    </row>
    <row r="270" spans="1:8" ht="14.25" x14ac:dyDescent="0.2">
      <c r="A270" s="88"/>
      <c r="B270" s="88"/>
      <c r="C270" s="88"/>
      <c r="D270" s="88"/>
      <c r="E270" s="88"/>
      <c r="F270" s="88"/>
      <c r="G270" s="88"/>
      <c r="H270" s="88"/>
    </row>
    <row r="271" spans="1:8" ht="14.25" x14ac:dyDescent="0.2">
      <c r="A271" s="88"/>
      <c r="B271" s="88"/>
      <c r="C271" s="88"/>
      <c r="D271" s="88"/>
      <c r="E271" s="88"/>
      <c r="F271" s="88"/>
      <c r="G271" s="88"/>
      <c r="H271" s="88"/>
    </row>
    <row r="272" spans="1:8" ht="14.25" x14ac:dyDescent="0.2">
      <c r="A272" s="88"/>
      <c r="B272" s="88"/>
      <c r="C272" s="88"/>
      <c r="D272" s="88"/>
      <c r="E272" s="88"/>
      <c r="F272" s="88"/>
      <c r="G272" s="88"/>
      <c r="H272" s="88"/>
    </row>
    <row r="273" spans="1:8" ht="14.25" x14ac:dyDescent="0.2">
      <c r="A273" s="88"/>
      <c r="B273" s="88"/>
      <c r="C273" s="88"/>
      <c r="D273" s="88"/>
      <c r="E273" s="88"/>
      <c r="F273" s="88"/>
      <c r="G273" s="88"/>
      <c r="H273" s="88"/>
    </row>
    <row r="274" spans="1:8" ht="14.25" x14ac:dyDescent="0.2">
      <c r="A274" s="88"/>
      <c r="B274" s="88"/>
      <c r="C274" s="88"/>
      <c r="D274" s="88"/>
      <c r="E274" s="88"/>
      <c r="F274" s="88"/>
      <c r="G274" s="88"/>
      <c r="H274" s="88"/>
    </row>
    <row r="275" spans="1:8" ht="14.25" x14ac:dyDescent="0.2">
      <c r="A275" s="88"/>
      <c r="B275" s="88"/>
      <c r="C275" s="88"/>
      <c r="D275" s="88"/>
      <c r="E275" s="88"/>
      <c r="F275" s="88"/>
      <c r="G275" s="88"/>
      <c r="H275" s="88"/>
    </row>
    <row r="276" spans="1:8" ht="14.25" x14ac:dyDescent="0.2">
      <c r="A276" s="88"/>
      <c r="B276" s="88"/>
      <c r="C276" s="88"/>
      <c r="D276" s="88"/>
      <c r="E276" s="88"/>
      <c r="F276" s="88"/>
      <c r="G276" s="88"/>
      <c r="H276" s="88"/>
    </row>
    <row r="277" spans="1:8" ht="14.25" x14ac:dyDescent="0.2">
      <c r="A277" s="88"/>
      <c r="B277" s="88"/>
      <c r="C277" s="88"/>
      <c r="D277" s="88"/>
      <c r="E277" s="88"/>
      <c r="F277" s="88"/>
      <c r="G277" s="88"/>
      <c r="H277" s="88"/>
    </row>
    <row r="278" spans="1:8" ht="14.25" x14ac:dyDescent="0.2">
      <c r="A278" s="88"/>
      <c r="B278" s="88"/>
      <c r="C278" s="88"/>
      <c r="D278" s="88"/>
      <c r="E278" s="88"/>
      <c r="F278" s="88"/>
      <c r="G278" s="88"/>
      <c r="H278" s="88"/>
    </row>
    <row r="279" spans="1:8" ht="14.25" x14ac:dyDescent="0.2">
      <c r="A279" s="88"/>
      <c r="B279" s="88"/>
      <c r="C279" s="88"/>
      <c r="D279" s="88"/>
      <c r="E279" s="88"/>
      <c r="F279" s="88"/>
      <c r="G279" s="88"/>
      <c r="H279" s="88"/>
    </row>
    <row r="280" spans="1:8" ht="14.25" x14ac:dyDescent="0.2">
      <c r="A280" s="88"/>
      <c r="B280" s="88"/>
      <c r="C280" s="88"/>
      <c r="D280" s="88"/>
      <c r="E280" s="88"/>
      <c r="F280" s="88"/>
      <c r="G280" s="88"/>
      <c r="H280" s="88"/>
    </row>
    <row r="281" spans="1:8" ht="14.25" x14ac:dyDescent="0.2">
      <c r="A281" s="88"/>
      <c r="B281" s="88"/>
      <c r="C281" s="88"/>
      <c r="D281" s="88"/>
      <c r="E281" s="88"/>
      <c r="F281" s="88"/>
      <c r="G281" s="88"/>
      <c r="H281" s="88"/>
    </row>
    <row r="282" spans="1:8" ht="14.25" x14ac:dyDescent="0.2">
      <c r="A282" s="88"/>
      <c r="B282" s="88"/>
      <c r="C282" s="88"/>
      <c r="D282" s="88"/>
      <c r="E282" s="88"/>
      <c r="F282" s="88"/>
      <c r="G282" s="88"/>
      <c r="H282" s="88"/>
    </row>
    <row r="283" spans="1:8" ht="14.25" x14ac:dyDescent="0.2">
      <c r="A283" s="88"/>
      <c r="B283" s="88"/>
      <c r="C283" s="88"/>
      <c r="D283" s="88"/>
      <c r="E283" s="88"/>
      <c r="F283" s="88"/>
      <c r="G283" s="88"/>
      <c r="H283" s="88"/>
    </row>
    <row r="284" spans="1:8" ht="14.25" x14ac:dyDescent="0.2">
      <c r="A284" s="88"/>
      <c r="B284" s="88"/>
      <c r="C284" s="88"/>
      <c r="D284" s="88"/>
      <c r="E284" s="88"/>
      <c r="F284" s="88"/>
      <c r="G284" s="88"/>
      <c r="H284" s="88"/>
    </row>
    <row r="285" spans="1:8" ht="14.25" x14ac:dyDescent="0.2">
      <c r="A285" s="88"/>
      <c r="B285" s="88"/>
      <c r="C285" s="88"/>
      <c r="D285" s="88"/>
      <c r="E285" s="88"/>
      <c r="F285" s="88"/>
      <c r="G285" s="88"/>
      <c r="H285" s="88"/>
    </row>
    <row r="286" spans="1:8" ht="14.25" x14ac:dyDescent="0.2">
      <c r="A286" s="88"/>
      <c r="B286" s="88"/>
      <c r="C286" s="88"/>
      <c r="D286" s="88"/>
      <c r="E286" s="88"/>
      <c r="F286" s="88"/>
      <c r="G286" s="88"/>
      <c r="H286" s="88"/>
    </row>
    <row r="287" spans="1:8" ht="14.25" x14ac:dyDescent="0.2">
      <c r="A287" s="88"/>
      <c r="B287" s="88"/>
      <c r="C287" s="88"/>
      <c r="D287" s="88"/>
      <c r="E287" s="88"/>
      <c r="F287" s="88"/>
      <c r="G287" s="88"/>
      <c r="H287" s="88"/>
    </row>
    <row r="288" spans="1:8" ht="14.25" x14ac:dyDescent="0.2">
      <c r="A288" s="88"/>
      <c r="B288" s="88"/>
      <c r="C288" s="88"/>
      <c r="D288" s="88"/>
      <c r="E288" s="88"/>
      <c r="F288" s="88"/>
      <c r="G288" s="88"/>
      <c r="H288" s="88"/>
    </row>
    <row r="289" spans="1:8" ht="14.25" x14ac:dyDescent="0.2">
      <c r="A289" s="88"/>
      <c r="B289" s="88"/>
      <c r="C289" s="88"/>
      <c r="D289" s="88"/>
      <c r="E289" s="88"/>
      <c r="F289" s="88"/>
      <c r="G289" s="88"/>
      <c r="H289" s="88"/>
    </row>
    <row r="290" spans="1:8" ht="14.25" x14ac:dyDescent="0.2">
      <c r="A290" s="88"/>
      <c r="B290" s="88"/>
      <c r="C290" s="88"/>
      <c r="D290" s="88"/>
      <c r="E290" s="88"/>
      <c r="F290" s="88"/>
      <c r="G290" s="88"/>
      <c r="H290" s="88"/>
    </row>
    <row r="291" spans="1:8" ht="14.25" x14ac:dyDescent="0.2">
      <c r="A291" s="88"/>
      <c r="B291" s="88"/>
      <c r="C291" s="88"/>
      <c r="D291" s="88"/>
      <c r="E291" s="88"/>
      <c r="F291" s="88"/>
      <c r="G291" s="88"/>
      <c r="H291" s="88"/>
    </row>
    <row r="292" spans="1:8" ht="14.25" x14ac:dyDescent="0.2">
      <c r="A292" s="88"/>
      <c r="B292" s="88"/>
      <c r="C292" s="88"/>
      <c r="D292" s="88"/>
      <c r="E292" s="88"/>
      <c r="F292" s="88"/>
      <c r="G292" s="88"/>
      <c r="H292" s="88"/>
    </row>
    <row r="293" spans="1:8" ht="14.25" x14ac:dyDescent="0.2">
      <c r="A293" s="88"/>
      <c r="B293" s="88"/>
      <c r="C293" s="88"/>
      <c r="D293" s="88"/>
      <c r="E293" s="88"/>
      <c r="F293" s="88"/>
      <c r="G293" s="88"/>
      <c r="H293" s="88"/>
    </row>
    <row r="294" spans="1:8" ht="14.25" x14ac:dyDescent="0.2">
      <c r="A294" s="88"/>
      <c r="B294" s="88"/>
      <c r="C294" s="88"/>
      <c r="D294" s="88"/>
      <c r="E294" s="88"/>
      <c r="F294" s="88"/>
      <c r="G294" s="88"/>
      <c r="H294" s="88"/>
    </row>
    <row r="295" spans="1:8" ht="14.25" x14ac:dyDescent="0.2">
      <c r="A295" s="88"/>
      <c r="B295" s="88"/>
      <c r="C295" s="88"/>
      <c r="D295" s="88"/>
      <c r="E295" s="88"/>
      <c r="F295" s="88"/>
      <c r="G295" s="88"/>
      <c r="H295" s="88"/>
    </row>
    <row r="296" spans="1:8" ht="14.25" x14ac:dyDescent="0.2">
      <c r="A296" s="88"/>
      <c r="B296" s="88"/>
      <c r="C296" s="88"/>
      <c r="D296" s="88"/>
      <c r="E296" s="88"/>
      <c r="F296" s="88"/>
      <c r="G296" s="88"/>
      <c r="H296" s="88"/>
    </row>
    <row r="297" spans="1:8" ht="14.25" x14ac:dyDescent="0.2">
      <c r="A297" s="88"/>
      <c r="B297" s="88"/>
      <c r="C297" s="88"/>
      <c r="D297" s="88"/>
      <c r="E297" s="88"/>
      <c r="F297" s="88"/>
      <c r="G297" s="88"/>
      <c r="H297" s="88"/>
    </row>
    <row r="298" spans="1:8" ht="14.25" x14ac:dyDescent="0.2">
      <c r="A298" s="88"/>
      <c r="B298" s="88"/>
      <c r="C298" s="88"/>
      <c r="D298" s="88"/>
      <c r="E298" s="88"/>
      <c r="F298" s="88"/>
      <c r="G298" s="88"/>
      <c r="H298" s="88"/>
    </row>
    <row r="299" spans="1:8" ht="14.25" x14ac:dyDescent="0.2">
      <c r="A299" s="88"/>
      <c r="B299" s="88"/>
      <c r="C299" s="88"/>
      <c r="D299" s="88"/>
      <c r="E299" s="88"/>
      <c r="F299" s="88"/>
      <c r="G299" s="88"/>
      <c r="H299" s="88"/>
    </row>
    <row r="300" spans="1:8" ht="14.25" x14ac:dyDescent="0.2">
      <c r="A300" s="88"/>
      <c r="B300" s="88"/>
      <c r="C300" s="88"/>
      <c r="D300" s="88"/>
      <c r="E300" s="88"/>
      <c r="F300" s="88"/>
      <c r="G300" s="88"/>
      <c r="H300" s="88"/>
    </row>
    <row r="301" spans="1:8" ht="14.25" x14ac:dyDescent="0.2">
      <c r="A301" s="88"/>
      <c r="B301" s="88"/>
      <c r="C301" s="88"/>
      <c r="D301" s="88"/>
      <c r="E301" s="88"/>
      <c r="F301" s="88"/>
      <c r="G301" s="88"/>
      <c r="H301" s="88"/>
    </row>
    <row r="302" spans="1:8" ht="14.25" x14ac:dyDescent="0.2">
      <c r="A302" s="88"/>
      <c r="B302" s="88"/>
      <c r="C302" s="88"/>
      <c r="D302" s="88"/>
      <c r="E302" s="88"/>
      <c r="F302" s="88"/>
      <c r="G302" s="88"/>
      <c r="H302" s="88"/>
    </row>
    <row r="303" spans="1:8" ht="14.25" x14ac:dyDescent="0.2">
      <c r="A303" s="88"/>
      <c r="B303" s="88"/>
      <c r="C303" s="88"/>
      <c r="D303" s="88"/>
      <c r="E303" s="88"/>
      <c r="F303" s="88"/>
      <c r="G303" s="88"/>
      <c r="H303" s="88"/>
    </row>
    <row r="304" spans="1:8" ht="14.25" x14ac:dyDescent="0.2">
      <c r="A304" s="88"/>
      <c r="B304" s="88"/>
      <c r="C304" s="88"/>
      <c r="D304" s="88"/>
      <c r="E304" s="88"/>
      <c r="F304" s="88"/>
      <c r="G304" s="88"/>
      <c r="H304" s="88"/>
    </row>
    <row r="305" spans="1:8" ht="14.25" x14ac:dyDescent="0.2">
      <c r="A305" s="88"/>
      <c r="B305" s="88"/>
      <c r="C305" s="88"/>
      <c r="D305" s="88"/>
      <c r="E305" s="88"/>
      <c r="F305" s="88"/>
      <c r="G305" s="88"/>
      <c r="H305" s="88"/>
    </row>
    <row r="306" spans="1:8" ht="14.25" x14ac:dyDescent="0.2">
      <c r="A306" s="88"/>
      <c r="B306" s="88"/>
      <c r="C306" s="88"/>
      <c r="D306" s="88"/>
      <c r="E306" s="88"/>
      <c r="F306" s="88"/>
      <c r="G306" s="88"/>
      <c r="H306" s="88"/>
    </row>
    <row r="307" spans="1:8" ht="14.25" x14ac:dyDescent="0.2">
      <c r="A307" s="88"/>
      <c r="B307" s="88"/>
      <c r="C307" s="88"/>
      <c r="D307" s="88"/>
      <c r="E307" s="88"/>
      <c r="F307" s="88"/>
      <c r="G307" s="88"/>
      <c r="H307" s="88"/>
    </row>
    <row r="308" spans="1:8" ht="14.25" x14ac:dyDescent="0.2">
      <c r="A308" s="88"/>
      <c r="B308" s="88"/>
      <c r="C308" s="88"/>
      <c r="D308" s="88"/>
      <c r="E308" s="88"/>
      <c r="F308" s="88"/>
      <c r="G308" s="88"/>
      <c r="H308" s="88"/>
    </row>
    <row r="309" spans="1:8" ht="14.25" x14ac:dyDescent="0.2">
      <c r="A309" s="88"/>
      <c r="B309" s="88"/>
      <c r="C309" s="88"/>
      <c r="D309" s="88"/>
      <c r="E309" s="88"/>
      <c r="F309" s="88"/>
      <c r="G309" s="88"/>
      <c r="H309" s="88"/>
    </row>
    <row r="310" spans="1:8" ht="14.25" x14ac:dyDescent="0.2">
      <c r="A310" s="88"/>
      <c r="B310" s="88"/>
      <c r="C310" s="88"/>
      <c r="D310" s="88"/>
      <c r="E310" s="88"/>
      <c r="F310" s="88"/>
      <c r="G310" s="88"/>
      <c r="H310" s="88"/>
    </row>
    <row r="311" spans="1:8" ht="14.25" x14ac:dyDescent="0.2">
      <c r="A311" s="88"/>
      <c r="B311" s="88"/>
      <c r="C311" s="88"/>
      <c r="D311" s="88"/>
      <c r="E311" s="88"/>
      <c r="F311" s="88"/>
      <c r="G311" s="88"/>
      <c r="H311" s="88"/>
    </row>
    <row r="312" spans="1:8" ht="14.25" x14ac:dyDescent="0.2">
      <c r="A312" s="88"/>
      <c r="B312" s="88"/>
      <c r="C312" s="88"/>
      <c r="D312" s="88"/>
      <c r="E312" s="88"/>
      <c r="F312" s="88"/>
      <c r="G312" s="88"/>
      <c r="H312" s="88"/>
    </row>
    <row r="313" spans="1:8" ht="14.25" x14ac:dyDescent="0.2">
      <c r="A313" s="88"/>
      <c r="B313" s="88"/>
      <c r="C313" s="88"/>
      <c r="D313" s="88"/>
      <c r="E313" s="88"/>
      <c r="F313" s="88"/>
      <c r="G313" s="88"/>
      <c r="H313" s="88"/>
    </row>
    <row r="314" spans="1:8" ht="14.25" x14ac:dyDescent="0.2">
      <c r="A314" s="88"/>
      <c r="B314" s="88"/>
      <c r="C314" s="88"/>
      <c r="D314" s="88"/>
      <c r="E314" s="88"/>
      <c r="F314" s="88"/>
      <c r="G314" s="88"/>
      <c r="H314" s="88"/>
    </row>
    <row r="315" spans="1:8" ht="14.25" x14ac:dyDescent="0.2">
      <c r="A315" s="88"/>
      <c r="B315" s="88"/>
      <c r="C315" s="88"/>
      <c r="D315" s="88"/>
      <c r="E315" s="88"/>
      <c r="F315" s="88"/>
      <c r="G315" s="88"/>
      <c r="H315" s="88"/>
    </row>
    <row r="316" spans="1:8" ht="14.25" x14ac:dyDescent="0.2">
      <c r="A316" s="88"/>
      <c r="B316" s="88"/>
      <c r="C316" s="88"/>
      <c r="D316" s="88"/>
      <c r="E316" s="88"/>
      <c r="F316" s="88"/>
      <c r="G316" s="88"/>
      <c r="H316" s="88"/>
    </row>
    <row r="317" spans="1:8" ht="14.25" x14ac:dyDescent="0.2">
      <c r="A317" s="88"/>
      <c r="B317" s="88"/>
      <c r="C317" s="88"/>
      <c r="D317" s="88"/>
      <c r="E317" s="88"/>
      <c r="F317" s="88"/>
      <c r="G317" s="88"/>
      <c r="H317" s="88"/>
    </row>
    <row r="318" spans="1:8" ht="14.25" x14ac:dyDescent="0.2">
      <c r="A318" s="88"/>
      <c r="B318" s="88"/>
      <c r="C318" s="88"/>
      <c r="D318" s="88"/>
      <c r="E318" s="88"/>
      <c r="F318" s="88"/>
      <c r="G318" s="88"/>
      <c r="H318" s="88"/>
    </row>
    <row r="319" spans="1:8" ht="14.25" x14ac:dyDescent="0.2">
      <c r="A319" s="88"/>
      <c r="B319" s="88"/>
      <c r="C319" s="88"/>
      <c r="D319" s="88"/>
      <c r="E319" s="88"/>
      <c r="F319" s="88"/>
      <c r="G319" s="88"/>
      <c r="H319" s="88"/>
    </row>
    <row r="320" spans="1:8" ht="14.25" x14ac:dyDescent="0.2">
      <c r="A320" s="88"/>
      <c r="B320" s="88"/>
      <c r="C320" s="88"/>
      <c r="D320" s="88"/>
      <c r="E320" s="88"/>
      <c r="F320" s="88"/>
      <c r="G320" s="88"/>
      <c r="H320" s="88"/>
    </row>
    <row r="321" spans="1:8" ht="14.25" x14ac:dyDescent="0.2">
      <c r="A321" s="88"/>
      <c r="B321" s="88"/>
      <c r="C321" s="88"/>
      <c r="D321" s="88"/>
      <c r="E321" s="88"/>
      <c r="F321" s="88"/>
      <c r="G321" s="88"/>
      <c r="H321" s="88"/>
    </row>
    <row r="322" spans="1:8" ht="14.25" x14ac:dyDescent="0.2">
      <c r="A322" s="88"/>
      <c r="B322" s="88"/>
      <c r="C322" s="88"/>
      <c r="D322" s="88"/>
      <c r="E322" s="88"/>
      <c r="F322" s="88"/>
      <c r="G322" s="88"/>
      <c r="H322" s="88"/>
    </row>
    <row r="323" spans="1:8" ht="14.25" x14ac:dyDescent="0.2">
      <c r="A323" s="88"/>
      <c r="B323" s="88"/>
      <c r="C323" s="88"/>
      <c r="D323" s="88"/>
      <c r="E323" s="88"/>
      <c r="F323" s="88"/>
      <c r="G323" s="88"/>
      <c r="H323" s="88"/>
    </row>
    <row r="324" spans="1:8" ht="14.25" x14ac:dyDescent="0.2">
      <c r="A324" s="88"/>
      <c r="B324" s="88"/>
      <c r="C324" s="88"/>
      <c r="D324" s="88"/>
      <c r="E324" s="88"/>
      <c r="F324" s="88"/>
      <c r="G324" s="88"/>
      <c r="H324" s="88"/>
    </row>
    <row r="325" spans="1:8" ht="14.25" x14ac:dyDescent="0.2">
      <c r="A325" s="88"/>
      <c r="B325" s="88"/>
      <c r="C325" s="88"/>
      <c r="D325" s="88"/>
      <c r="E325" s="88"/>
      <c r="F325" s="88"/>
      <c r="G325" s="88"/>
      <c r="H325" s="88"/>
    </row>
    <row r="326" spans="1:8" ht="14.25" x14ac:dyDescent="0.2">
      <c r="A326" s="88"/>
      <c r="B326" s="88"/>
      <c r="C326" s="88"/>
      <c r="D326" s="88"/>
      <c r="E326" s="88"/>
      <c r="F326" s="88"/>
      <c r="G326" s="88"/>
      <c r="H326" s="88"/>
    </row>
    <row r="327" spans="1:8" ht="14.25" x14ac:dyDescent="0.2">
      <c r="A327" s="88"/>
      <c r="B327" s="88"/>
      <c r="C327" s="88"/>
      <c r="D327" s="88"/>
      <c r="E327" s="88"/>
      <c r="F327" s="88"/>
      <c r="G327" s="88"/>
      <c r="H327" s="88"/>
    </row>
    <row r="328" spans="1:8" ht="14.25" x14ac:dyDescent="0.2">
      <c r="A328" s="88"/>
      <c r="B328" s="88"/>
      <c r="C328" s="88"/>
      <c r="D328" s="88"/>
      <c r="E328" s="88"/>
      <c r="F328" s="88"/>
      <c r="G328" s="88"/>
      <c r="H328" s="88"/>
    </row>
    <row r="329" spans="1:8" ht="14.25" x14ac:dyDescent="0.2">
      <c r="A329" s="88"/>
      <c r="B329" s="88"/>
      <c r="C329" s="88"/>
      <c r="D329" s="88"/>
      <c r="E329" s="88"/>
      <c r="F329" s="88"/>
      <c r="G329" s="88"/>
      <c r="H329" s="88"/>
    </row>
    <row r="330" spans="1:8" ht="14.25" x14ac:dyDescent="0.2">
      <c r="A330" s="88"/>
      <c r="B330" s="88"/>
      <c r="C330" s="88"/>
      <c r="D330" s="88"/>
      <c r="E330" s="88"/>
      <c r="F330" s="88"/>
      <c r="G330" s="88"/>
      <c r="H330" s="88"/>
    </row>
    <row r="331" spans="1:8" ht="14.25" x14ac:dyDescent="0.2">
      <c r="A331" s="88"/>
      <c r="B331" s="88"/>
      <c r="C331" s="88"/>
      <c r="D331" s="88"/>
      <c r="E331" s="88"/>
      <c r="F331" s="88"/>
      <c r="G331" s="88"/>
      <c r="H331" s="88"/>
    </row>
    <row r="332" spans="1:8" ht="14.25" x14ac:dyDescent="0.2">
      <c r="A332" s="88"/>
      <c r="B332" s="88"/>
      <c r="C332" s="88"/>
      <c r="D332" s="88"/>
      <c r="E332" s="88"/>
      <c r="F332" s="88"/>
      <c r="G332" s="88"/>
      <c r="H332" s="88"/>
    </row>
    <row r="333" spans="1:8" ht="14.25" x14ac:dyDescent="0.2">
      <c r="A333" s="88"/>
      <c r="B333" s="88"/>
      <c r="C333" s="88"/>
      <c r="D333" s="88"/>
      <c r="E333" s="88"/>
      <c r="F333" s="88"/>
      <c r="G333" s="88"/>
      <c r="H333" s="88"/>
    </row>
    <row r="334" spans="1:8" ht="14.25" x14ac:dyDescent="0.2">
      <c r="A334" s="88"/>
      <c r="B334" s="88"/>
      <c r="C334" s="88"/>
      <c r="D334" s="88"/>
      <c r="E334" s="88"/>
      <c r="F334" s="88"/>
      <c r="G334" s="88"/>
      <c r="H334" s="88"/>
    </row>
    <row r="335" spans="1:8" ht="14.25" x14ac:dyDescent="0.2">
      <c r="A335" s="88"/>
      <c r="B335" s="88"/>
      <c r="C335" s="88"/>
      <c r="D335" s="88"/>
      <c r="E335" s="88"/>
      <c r="F335" s="88"/>
      <c r="G335" s="88"/>
      <c r="H335" s="88"/>
    </row>
    <row r="336" spans="1:8" ht="14.25" x14ac:dyDescent="0.2">
      <c r="A336" s="88"/>
      <c r="B336" s="88"/>
      <c r="C336" s="88"/>
      <c r="D336" s="88"/>
      <c r="E336" s="88"/>
      <c r="F336" s="88"/>
      <c r="G336" s="88"/>
      <c r="H336" s="88"/>
    </row>
    <row r="337" spans="1:8" ht="14.25" x14ac:dyDescent="0.2">
      <c r="A337" s="88"/>
      <c r="B337" s="88"/>
      <c r="C337" s="88"/>
      <c r="D337" s="88"/>
      <c r="E337" s="88"/>
      <c r="F337" s="88"/>
      <c r="G337" s="88"/>
      <c r="H337" s="88"/>
    </row>
    <row r="338" spans="1:8" ht="14.25" x14ac:dyDescent="0.2">
      <c r="A338" s="88"/>
      <c r="B338" s="88"/>
      <c r="C338" s="88"/>
      <c r="D338" s="88"/>
      <c r="E338" s="88"/>
      <c r="F338" s="88"/>
      <c r="G338" s="88"/>
      <c r="H338" s="88"/>
    </row>
    <row r="339" spans="1:8" ht="14.25" x14ac:dyDescent="0.2">
      <c r="A339" s="88"/>
      <c r="B339" s="88"/>
      <c r="C339" s="88"/>
      <c r="D339" s="88"/>
      <c r="E339" s="88"/>
      <c r="F339" s="88"/>
      <c r="G339" s="88"/>
      <c r="H339" s="88"/>
    </row>
  </sheetData>
  <mergeCells count="22">
    <mergeCell ref="A5:D5"/>
    <mergeCell ref="A3:D3"/>
    <mergeCell ref="E1:E33"/>
    <mergeCell ref="A7:D10"/>
    <mergeCell ref="A12:D12"/>
    <mergeCell ref="A25:D25"/>
    <mergeCell ref="A27:D27"/>
    <mergeCell ref="A11:D11"/>
    <mergeCell ref="A1:D1"/>
    <mergeCell ref="A2:D2"/>
    <mergeCell ref="I4:J4"/>
    <mergeCell ref="I5:J5"/>
    <mergeCell ref="I3:J3"/>
    <mergeCell ref="G10:G12"/>
    <mergeCell ref="G20:G22"/>
    <mergeCell ref="G14:G16"/>
    <mergeCell ref="A38:F38"/>
    <mergeCell ref="A39:F39"/>
    <mergeCell ref="G33:G35"/>
    <mergeCell ref="G6:G8"/>
    <mergeCell ref="G24:G26"/>
    <mergeCell ref="G29:G31"/>
  </mergeCells>
  <phoneticPr fontId="0" type="noConversion"/>
  <printOptions horizontalCentered="1"/>
  <pageMargins left="0" right="0" top="0.35" bottom="0.35" header="0.5" footer="0.35"/>
  <pageSetup orientation="landscape" r:id="rId1"/>
  <headerFooter alignWithMargins="0"/>
  <rowBreaks count="1" manualBreakCount="1">
    <brk id="36" max="65535" man="1"/>
  </rowBreaks>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35E4A-AA4D-4DAE-A79F-C3FCF858A6F5}">
  <sheetPr>
    <pageSetUpPr fitToPage="1"/>
  </sheetPr>
  <dimension ref="A1:U44"/>
  <sheetViews>
    <sheetView workbookViewId="0">
      <selection activeCell="A42" sqref="A42"/>
    </sheetView>
  </sheetViews>
  <sheetFormatPr defaultColWidth="8.7109375" defaultRowHeight="15" x14ac:dyDescent="0.25"/>
  <cols>
    <col min="1" max="1" width="4.140625" style="328" customWidth="1"/>
    <col min="2" max="2" width="15.85546875" style="328" customWidth="1"/>
    <col min="3" max="3" width="8.7109375" style="328"/>
    <col min="4" max="4" width="15.5703125" style="328" customWidth="1"/>
    <col min="5" max="7" width="8.7109375" style="328"/>
    <col min="8" max="8" width="17.7109375" style="328" customWidth="1"/>
    <col min="9" max="12" width="8.7109375" style="328"/>
    <col min="13" max="13" width="0" style="328" hidden="1" customWidth="1"/>
    <col min="14" max="16384" width="8.7109375" style="328"/>
  </cols>
  <sheetData>
    <row r="1" spans="1:21" x14ac:dyDescent="0.25">
      <c r="A1" s="578" t="s">
        <v>552</v>
      </c>
      <c r="B1" s="578"/>
      <c r="C1" s="578"/>
      <c r="D1" s="578"/>
      <c r="E1" s="578"/>
      <c r="F1" s="578"/>
      <c r="G1" s="578"/>
      <c r="H1" s="578"/>
      <c r="I1" s="578"/>
    </row>
    <row r="2" spans="1:21" ht="6.6" customHeight="1" x14ac:dyDescent="0.25"/>
    <row r="3" spans="1:21" x14ac:dyDescent="0.25">
      <c r="A3" s="579" t="s">
        <v>553</v>
      </c>
      <c r="B3" s="579"/>
      <c r="C3" s="579"/>
      <c r="D3" s="579"/>
      <c r="E3" s="579"/>
      <c r="F3" s="579"/>
      <c r="G3" s="579"/>
      <c r="H3" s="579"/>
      <c r="I3" s="579"/>
      <c r="K3" s="329" t="s">
        <v>554</v>
      </c>
    </row>
    <row r="4" spans="1:21" x14ac:dyDescent="0.25">
      <c r="K4" s="329" t="s">
        <v>555</v>
      </c>
    </row>
    <row r="5" spans="1:21" ht="35.450000000000003" customHeight="1" x14ac:dyDescent="0.25">
      <c r="A5" s="580" t="str">
        <f>CONCATENATE("WHEREAS, Nebraska Revised Statute 77-1632 provides that the Governing Body of ",'Cover- Page 1'!E1," passes by a majority vote a resolution or ordinance setting the tax request; and")</f>
        <v>WHEREAS, Nebraska Revised Statute 77-1632 provides that the Governing Body of ________ Community College passes by a majority vote a resolution or ordinance setting the tax request; and</v>
      </c>
      <c r="B5" s="580"/>
      <c r="C5" s="580"/>
      <c r="D5" s="580"/>
      <c r="E5" s="580"/>
      <c r="F5" s="580"/>
      <c r="G5" s="580"/>
      <c r="H5" s="580"/>
      <c r="I5" s="580"/>
      <c r="L5" s="330"/>
      <c r="M5" s="330"/>
      <c r="N5" s="330"/>
      <c r="O5" s="330"/>
      <c r="P5" s="330"/>
      <c r="Q5" s="330"/>
      <c r="R5" s="330"/>
      <c r="S5" s="330"/>
      <c r="T5" s="330"/>
      <c r="U5" s="330"/>
    </row>
    <row r="6" spans="1:21" ht="6.95" customHeight="1" x14ac:dyDescent="0.25"/>
    <row r="7" spans="1:21" ht="31.5" customHeight="1" x14ac:dyDescent="0.25">
      <c r="A7" s="580" t="s">
        <v>556</v>
      </c>
      <c r="B7" s="580"/>
      <c r="C7" s="580"/>
      <c r="D7" s="580"/>
      <c r="E7" s="580"/>
      <c r="F7" s="580"/>
      <c r="G7" s="580"/>
      <c r="H7" s="580"/>
      <c r="I7" s="580"/>
      <c r="L7" s="330"/>
      <c r="M7" s="330"/>
      <c r="N7" s="330"/>
      <c r="O7" s="330"/>
      <c r="P7" s="330"/>
      <c r="Q7" s="330"/>
      <c r="R7" s="330"/>
      <c r="S7" s="330"/>
      <c r="T7" s="330"/>
      <c r="U7" s="330"/>
    </row>
    <row r="8" spans="1:21" ht="6.6" customHeight="1" x14ac:dyDescent="0.25"/>
    <row r="9" spans="1:21" x14ac:dyDescent="0.25">
      <c r="A9" s="328" t="str">
        <f>CONCATENATE("NOW, THEREFORE, the Governing Body of ",'Cover- Page 1'!E1, " resolves that:")</f>
        <v>NOW, THEREFORE, the Governing Body of ________ Community College resolves that:</v>
      </c>
    </row>
    <row r="10" spans="1:21" ht="6.95" customHeight="1" x14ac:dyDescent="0.25"/>
    <row r="11" spans="1:21" x14ac:dyDescent="0.25">
      <c r="A11" s="331" t="s">
        <v>557</v>
      </c>
      <c r="B11" s="328" t="s">
        <v>655</v>
      </c>
      <c r="L11" s="331"/>
    </row>
    <row r="12" spans="1:21" ht="9" customHeight="1" x14ac:dyDescent="0.25">
      <c r="A12" s="331"/>
      <c r="L12" s="331"/>
    </row>
    <row r="13" spans="1:21" x14ac:dyDescent="0.25">
      <c r="A13" s="331"/>
      <c r="B13" s="332"/>
      <c r="C13" s="333" t="s">
        <v>558</v>
      </c>
      <c r="D13" s="334">
        <f>'Page 2-A'!C14</f>
        <v>0</v>
      </c>
      <c r="L13" s="331"/>
    </row>
    <row r="14" spans="1:21" x14ac:dyDescent="0.25">
      <c r="A14" s="331"/>
      <c r="B14" s="332"/>
      <c r="C14" s="333" t="s">
        <v>559</v>
      </c>
      <c r="D14" s="334">
        <f>'Page 2-A'!C15</f>
        <v>0</v>
      </c>
      <c r="L14" s="331"/>
    </row>
    <row r="15" spans="1:21" x14ac:dyDescent="0.25">
      <c r="A15" s="331"/>
      <c r="B15" s="335"/>
      <c r="C15" s="335"/>
      <c r="D15" s="334"/>
      <c r="L15" s="331"/>
    </row>
    <row r="16" spans="1:21" x14ac:dyDescent="0.25">
      <c r="A16" s="331"/>
      <c r="B16" s="335"/>
      <c r="C16" s="335"/>
      <c r="D16" s="334"/>
      <c r="L16" s="331"/>
    </row>
    <row r="17" spans="1:21" x14ac:dyDescent="0.25">
      <c r="A17" s="336"/>
      <c r="L17" s="336"/>
    </row>
    <row r="18" spans="1:21" x14ac:dyDescent="0.25">
      <c r="A18" s="331" t="s">
        <v>560</v>
      </c>
      <c r="B18" s="328" t="str">
        <f>CONCATENATE("The total assessed value of property differs from last year’s total assessed value by ",ROUND('Budget Hearing'!D31*100,2)," percent.")</f>
        <v>The total assessed value of property differs from last year’s total assessed value by 0 percent.</v>
      </c>
      <c r="L18" s="331"/>
      <c r="M18" s="337" t="s">
        <v>561</v>
      </c>
    </row>
    <row r="19" spans="1:21" x14ac:dyDescent="0.25">
      <c r="A19" s="336"/>
      <c r="L19" s="336"/>
    </row>
    <row r="20" spans="1:21" ht="30.6" customHeight="1" x14ac:dyDescent="0.25">
      <c r="A20" s="338" t="s">
        <v>562</v>
      </c>
      <c r="B20" s="580" t="str">
        <f>CONCATENATE("The tax rate which would levy the same amount of property taxes as last year, when multiplied by the new total assessed value of property would be ",'Budget Hearing'!B33," per $100 of assessed value.")</f>
        <v>The tax rate which would levy the same amount of property taxes as last year, when multiplied by the new total assessed value of property would be 0 per $100 of assessed value.</v>
      </c>
      <c r="C20" s="580"/>
      <c r="D20" s="580"/>
      <c r="E20" s="580"/>
      <c r="F20" s="580"/>
      <c r="G20" s="580"/>
      <c r="H20" s="580"/>
      <c r="I20" s="580"/>
      <c r="L20" s="338"/>
      <c r="M20" s="330"/>
      <c r="N20" s="330"/>
      <c r="O20" s="330"/>
      <c r="P20" s="330"/>
      <c r="Q20" s="330"/>
      <c r="R20" s="330"/>
      <c r="S20" s="330"/>
      <c r="T20" s="330"/>
      <c r="U20" s="330"/>
    </row>
    <row r="21" spans="1:21" x14ac:dyDescent="0.25">
      <c r="A21" s="336"/>
      <c r="L21" s="336"/>
    </row>
    <row r="22" spans="1:21" ht="30.95" customHeight="1" x14ac:dyDescent="0.25">
      <c r="A22" s="338" t="s">
        <v>563</v>
      </c>
      <c r="B22" s="580" t="str">
        <f>CONCATENATE('Cover- Page 1'!E1," proposes to adopt a property tax request that will cause its tax rate to be ",'Budget Hearing'!C32," per $100 of assessed value.")</f>
        <v>________ Community College proposes to adopt a property tax request that will cause its tax rate to be 0 per $100 of assessed value.</v>
      </c>
      <c r="C22" s="580"/>
      <c r="D22" s="580"/>
      <c r="E22" s="580"/>
      <c r="F22" s="580"/>
      <c r="G22" s="580"/>
      <c r="H22" s="580"/>
      <c r="I22" s="580"/>
      <c r="L22" s="338"/>
      <c r="M22" s="330"/>
      <c r="N22" s="330"/>
      <c r="O22" s="330"/>
      <c r="P22" s="330"/>
      <c r="Q22" s="330"/>
      <c r="R22" s="330"/>
      <c r="S22" s="330"/>
      <c r="T22" s="330"/>
      <c r="U22" s="330"/>
    </row>
    <row r="23" spans="1:21" x14ac:dyDescent="0.25">
      <c r="A23" s="336"/>
      <c r="L23" s="336"/>
    </row>
    <row r="24" spans="1:21" ht="38.1" customHeight="1" x14ac:dyDescent="0.25">
      <c r="A24" s="338" t="s">
        <v>564</v>
      </c>
      <c r="B24" s="580" t="str">
        <f>CONCATENATE("Based on the proposed property tax request and changes in other revenue, the total operating budget of ",'Cover- Page 1'!E1," will increase (or decrease) last year’s budget by ",ROUND(('Budget Hearing'!D29*100),2)," percent.")</f>
        <v>Based on the proposed property tax request and changes in other revenue, the total operating budget of ________ Community College will increase (or decrease) last year’s budget by 0 percent.</v>
      </c>
      <c r="C24" s="580"/>
      <c r="D24" s="580"/>
      <c r="E24" s="580"/>
      <c r="F24" s="580"/>
      <c r="G24" s="580"/>
      <c r="H24" s="580"/>
      <c r="I24" s="580"/>
      <c r="L24" s="338"/>
      <c r="M24" s="330"/>
      <c r="N24" s="330"/>
      <c r="O24" s="330"/>
      <c r="P24" s="330"/>
      <c r="Q24" s="330"/>
      <c r="R24" s="330"/>
      <c r="S24" s="330"/>
      <c r="T24" s="330"/>
      <c r="U24" s="330"/>
    </row>
    <row r="25" spans="1:21" ht="11.1" customHeight="1" x14ac:dyDescent="0.25">
      <c r="A25" s="336"/>
      <c r="L25" s="336"/>
    </row>
    <row r="26" spans="1:21" x14ac:dyDescent="0.25">
      <c r="A26" s="331" t="s">
        <v>565</v>
      </c>
      <c r="B26" s="328" t="s">
        <v>656</v>
      </c>
      <c r="L26" s="331"/>
    </row>
    <row r="27" spans="1:21" x14ac:dyDescent="0.25">
      <c r="A27" s="336"/>
    </row>
    <row r="28" spans="1:21" x14ac:dyDescent="0.25">
      <c r="A28" s="339" t="s">
        <v>657</v>
      </c>
      <c r="B28" s="340"/>
      <c r="C28" s="340"/>
      <c r="D28" s="340"/>
      <c r="E28" s="340"/>
      <c r="F28" s="340"/>
      <c r="G28" s="340"/>
      <c r="H28" s="340"/>
    </row>
    <row r="29" spans="1:21" x14ac:dyDescent="0.25">
      <c r="A29" s="341"/>
      <c r="B29" s="340"/>
      <c r="C29" s="340"/>
      <c r="D29" s="340"/>
      <c r="E29" s="340"/>
      <c r="F29" s="340"/>
      <c r="G29" s="340"/>
      <c r="H29" s="340"/>
    </row>
    <row r="30" spans="1:21" x14ac:dyDescent="0.25">
      <c r="A30" s="581" t="s">
        <v>566</v>
      </c>
      <c r="B30" s="581"/>
      <c r="C30" s="581"/>
      <c r="D30" s="340"/>
      <c r="E30" s="582" t="s">
        <v>567</v>
      </c>
      <c r="F30" s="582"/>
      <c r="G30" s="582"/>
      <c r="H30" s="340"/>
    </row>
    <row r="31" spans="1:21" x14ac:dyDescent="0.25">
      <c r="A31" s="576"/>
      <c r="B31" s="576"/>
      <c r="C31" s="576"/>
      <c r="D31" s="340"/>
      <c r="E31" s="576"/>
      <c r="F31" s="576"/>
      <c r="G31" s="576"/>
      <c r="H31" s="340"/>
    </row>
    <row r="32" spans="1:21" x14ac:dyDescent="0.25">
      <c r="A32" s="576"/>
      <c r="B32" s="576"/>
      <c r="C32" s="576"/>
      <c r="D32" s="340"/>
      <c r="E32" s="576"/>
      <c r="F32" s="576"/>
      <c r="G32" s="576"/>
      <c r="H32" s="340"/>
    </row>
    <row r="33" spans="1:9" x14ac:dyDescent="0.25">
      <c r="A33" s="576"/>
      <c r="B33" s="576"/>
      <c r="C33" s="576"/>
      <c r="D33" s="340"/>
      <c r="E33" s="576"/>
      <c r="F33" s="576"/>
      <c r="G33" s="576"/>
      <c r="H33" s="340"/>
    </row>
    <row r="34" spans="1:9" x14ac:dyDescent="0.25">
      <c r="A34" s="576"/>
      <c r="B34" s="576"/>
      <c r="C34" s="576"/>
      <c r="D34" s="340"/>
      <c r="E34" s="576"/>
      <c r="F34" s="576"/>
      <c r="G34" s="576"/>
      <c r="H34" s="340"/>
    </row>
    <row r="35" spans="1:9" x14ac:dyDescent="0.25">
      <c r="A35" s="576"/>
      <c r="B35" s="576"/>
      <c r="C35" s="576"/>
      <c r="D35" s="340"/>
      <c r="E35" s="576"/>
      <c r="F35" s="576"/>
      <c r="G35" s="576"/>
      <c r="H35" s="340"/>
    </row>
    <row r="36" spans="1:9" x14ac:dyDescent="0.25">
      <c r="A36" s="576"/>
      <c r="B36" s="576"/>
      <c r="C36" s="576"/>
      <c r="D36" s="340"/>
      <c r="E36" s="576"/>
      <c r="F36" s="576"/>
      <c r="G36" s="576"/>
      <c r="H36" s="340"/>
    </row>
    <row r="37" spans="1:9" x14ac:dyDescent="0.25">
      <c r="A37" s="576"/>
      <c r="B37" s="576"/>
      <c r="C37" s="576"/>
      <c r="D37" s="340"/>
      <c r="E37" s="576"/>
      <c r="F37" s="576"/>
      <c r="G37" s="576"/>
      <c r="H37" s="340"/>
    </row>
    <row r="38" spans="1:9" x14ac:dyDescent="0.25">
      <c r="A38" s="340"/>
      <c r="B38" s="340"/>
      <c r="C38" s="340"/>
      <c r="D38" s="340"/>
      <c r="E38" s="340"/>
      <c r="F38" s="340"/>
      <c r="G38" s="340"/>
      <c r="H38" s="340"/>
    </row>
    <row r="39" spans="1:9" x14ac:dyDescent="0.25">
      <c r="B39" s="340"/>
      <c r="C39" s="340"/>
      <c r="D39" s="340"/>
      <c r="E39" s="340"/>
      <c r="F39" s="340"/>
      <c r="G39" s="340"/>
      <c r="H39" s="340"/>
    </row>
    <row r="41" spans="1:9" x14ac:dyDescent="0.25">
      <c r="A41" s="340" t="s">
        <v>658</v>
      </c>
    </row>
    <row r="43" spans="1:9" ht="39.950000000000003" customHeight="1" x14ac:dyDescent="0.25">
      <c r="A43" s="577" t="s">
        <v>568</v>
      </c>
      <c r="B43" s="577"/>
      <c r="C43" s="577"/>
      <c r="D43" s="577"/>
      <c r="E43" s="577"/>
      <c r="F43" s="577"/>
      <c r="G43" s="577"/>
      <c r="H43" s="577"/>
      <c r="I43" s="577"/>
    </row>
    <row r="44" spans="1:9" ht="47.45" customHeight="1" x14ac:dyDescent="0.25">
      <c r="A44" s="575" t="s">
        <v>587</v>
      </c>
      <c r="B44" s="575"/>
      <c r="C44" s="575"/>
      <c r="D44" s="575"/>
      <c r="E44" s="575"/>
      <c r="F44" s="575"/>
      <c r="G44" s="575"/>
      <c r="H44" s="575"/>
      <c r="I44" s="575"/>
    </row>
  </sheetData>
  <sheetProtection sheet="1" formatCells="0" formatColumns="0" formatRows="0" insertColumns="0" insertRows="0"/>
  <mergeCells count="25">
    <mergeCell ref="A32:C32"/>
    <mergeCell ref="E32:G32"/>
    <mergeCell ref="A1:I1"/>
    <mergeCell ref="A3:I3"/>
    <mergeCell ref="A5:I5"/>
    <mergeCell ref="A7:I7"/>
    <mergeCell ref="B20:I20"/>
    <mergeCell ref="B22:I22"/>
    <mergeCell ref="B24:I24"/>
    <mergeCell ref="A30:C30"/>
    <mergeCell ref="E30:G30"/>
    <mergeCell ref="A31:C31"/>
    <mergeCell ref="E31:G31"/>
    <mergeCell ref="A44:I44"/>
    <mergeCell ref="A33:C33"/>
    <mergeCell ref="E33:G33"/>
    <mergeCell ref="A34:C34"/>
    <mergeCell ref="E34:G34"/>
    <mergeCell ref="A35:C35"/>
    <mergeCell ref="E35:G35"/>
    <mergeCell ref="A36:C36"/>
    <mergeCell ref="E36:G36"/>
    <mergeCell ref="A37:C37"/>
    <mergeCell ref="E37:G37"/>
    <mergeCell ref="A43:I43"/>
  </mergeCells>
  <pageMargins left="0.7" right="0.7" top="0.75" bottom="0.75" header="0.3" footer="0.3"/>
  <pageSetup scale="95" orientation="portrait" r:id="rId1"/>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4"/>
  <sheetViews>
    <sheetView topLeftCell="A7" zoomScaleNormal="100" workbookViewId="0">
      <selection activeCell="A3" sqref="A3:D3"/>
    </sheetView>
  </sheetViews>
  <sheetFormatPr defaultColWidth="9.140625" defaultRowHeight="12" x14ac:dyDescent="0.2"/>
  <cols>
    <col min="1" max="1" width="29.85546875" style="228" customWidth="1"/>
    <col min="2" max="2" width="17.5703125" style="228" customWidth="1"/>
    <col min="3" max="3" width="38.42578125" style="228" customWidth="1"/>
    <col min="4" max="4" width="15.85546875" style="228" customWidth="1"/>
    <col min="5" max="8" width="9.140625" style="228"/>
    <col min="9" max="9" width="40.5703125" style="228" customWidth="1"/>
    <col min="10" max="10" width="21.85546875" style="228" customWidth="1"/>
    <col min="11" max="11" width="22.42578125" style="228" customWidth="1"/>
    <col min="12" max="12" width="15.140625" style="228" customWidth="1"/>
    <col min="13" max="13" width="19" style="228" customWidth="1"/>
    <col min="14" max="16384" width="9.140625" style="228"/>
  </cols>
  <sheetData>
    <row r="1" spans="1:13" ht="16.5" customHeight="1" x14ac:dyDescent="0.25">
      <c r="A1" s="584" t="s">
        <v>460</v>
      </c>
      <c r="B1" s="584"/>
      <c r="C1" s="584"/>
      <c r="D1" s="584"/>
      <c r="E1" s="227"/>
    </row>
    <row r="2" spans="1:13" ht="16.5" x14ac:dyDescent="0.25">
      <c r="A2" s="585" t="s">
        <v>659</v>
      </c>
      <c r="B2" s="585"/>
      <c r="C2" s="585"/>
      <c r="D2" s="585"/>
    </row>
    <row r="3" spans="1:13" ht="22.5" customHeight="1" x14ac:dyDescent="0.25">
      <c r="A3" s="588" t="str">
        <f>CONCATENATE('Basic Data Input'!B8," Community College")</f>
        <v>________ Community College</v>
      </c>
      <c r="B3" s="588"/>
      <c r="C3" s="588"/>
      <c r="D3" s="588"/>
      <c r="I3" s="586" t="s">
        <v>486</v>
      </c>
      <c r="J3" s="586"/>
      <c r="K3" s="586"/>
      <c r="L3" s="586"/>
      <c r="M3" s="586"/>
    </row>
    <row r="4" spans="1:13" ht="15.75" x14ac:dyDescent="0.2">
      <c r="A4" s="589" t="s">
        <v>461</v>
      </c>
      <c r="B4" s="589"/>
      <c r="C4" s="589"/>
      <c r="D4" s="589"/>
      <c r="E4" s="229"/>
      <c r="J4" s="245"/>
      <c r="K4" s="245"/>
      <c r="L4" s="245"/>
    </row>
    <row r="5" spans="1:13" ht="40.5" customHeight="1" thickBot="1" x14ac:dyDescent="0.25">
      <c r="A5" s="267" t="s">
        <v>462</v>
      </c>
      <c r="B5" s="267" t="s">
        <v>463</v>
      </c>
      <c r="C5" s="267" t="s">
        <v>464</v>
      </c>
      <c r="D5" s="267" t="s">
        <v>465</v>
      </c>
      <c r="H5" s="241">
        <v>1</v>
      </c>
      <c r="I5" s="587" t="s">
        <v>487</v>
      </c>
      <c r="J5" s="587"/>
      <c r="K5" s="587"/>
      <c r="L5" s="587"/>
      <c r="M5" s="587"/>
    </row>
    <row r="6" spans="1:13" ht="35.1" customHeight="1" x14ac:dyDescent="0.2">
      <c r="A6" s="231"/>
      <c r="B6" s="231"/>
      <c r="C6" s="231"/>
      <c r="D6" s="230"/>
      <c r="H6" s="241">
        <v>2</v>
      </c>
      <c r="I6" s="587" t="s">
        <v>488</v>
      </c>
      <c r="J6" s="587"/>
      <c r="K6" s="587"/>
      <c r="L6" s="587"/>
      <c r="M6" s="587"/>
    </row>
    <row r="7" spans="1:13" ht="35.1" customHeight="1" x14ac:dyDescent="0.2">
      <c r="A7" s="231"/>
      <c r="B7" s="231"/>
      <c r="C7" s="231"/>
      <c r="D7" s="232"/>
      <c r="H7" s="241">
        <v>3</v>
      </c>
      <c r="I7" s="587" t="s">
        <v>489</v>
      </c>
      <c r="J7" s="587"/>
      <c r="K7" s="587"/>
      <c r="L7" s="587"/>
      <c r="M7" s="587"/>
    </row>
    <row r="8" spans="1:13" ht="35.1" customHeight="1" x14ac:dyDescent="0.2">
      <c r="A8" s="231"/>
      <c r="B8" s="231"/>
      <c r="C8" s="231"/>
      <c r="D8" s="232"/>
      <c r="H8" s="241">
        <v>4</v>
      </c>
      <c r="I8" s="587" t="s">
        <v>490</v>
      </c>
      <c r="J8" s="587"/>
      <c r="K8" s="587"/>
      <c r="L8" s="587"/>
      <c r="M8" s="587"/>
    </row>
    <row r="9" spans="1:13" ht="35.1" customHeight="1" x14ac:dyDescent="0.2">
      <c r="A9" s="231"/>
      <c r="B9" s="231"/>
      <c r="C9" s="231"/>
      <c r="D9" s="232"/>
      <c r="H9" s="241">
        <v>5</v>
      </c>
      <c r="I9" s="241" t="s">
        <v>506</v>
      </c>
    </row>
    <row r="10" spans="1:13" ht="35.1" customHeight="1" x14ac:dyDescent="0.2">
      <c r="A10" s="231"/>
      <c r="B10" s="231"/>
      <c r="C10" s="231"/>
      <c r="D10" s="232"/>
      <c r="I10" s="587" t="s">
        <v>491</v>
      </c>
      <c r="J10" s="587"/>
      <c r="K10" s="587"/>
      <c r="L10" s="587"/>
      <c r="M10" s="587"/>
    </row>
    <row r="11" spans="1:13" ht="35.1" customHeight="1" x14ac:dyDescent="0.2">
      <c r="A11" s="231"/>
      <c r="B11" s="231"/>
      <c r="C11" s="231"/>
      <c r="D11" s="232"/>
      <c r="I11" s="583" t="s">
        <v>492</v>
      </c>
      <c r="J11" s="583"/>
      <c r="K11" s="583"/>
      <c r="L11" s="583"/>
      <c r="M11" s="583"/>
    </row>
    <row r="12" spans="1:13" ht="35.1" customHeight="1" x14ac:dyDescent="0.2">
      <c r="A12" s="231"/>
      <c r="B12" s="231"/>
      <c r="C12" s="231"/>
      <c r="D12" s="232"/>
      <c r="I12" s="583"/>
      <c r="J12" s="583"/>
      <c r="K12" s="583"/>
      <c r="L12" s="583"/>
      <c r="M12" s="583"/>
    </row>
    <row r="13" spans="1:13" ht="35.1" customHeight="1" x14ac:dyDescent="0.25">
      <c r="A13" s="231"/>
      <c r="B13" s="231"/>
      <c r="C13" s="231"/>
      <c r="D13" s="232"/>
      <c r="I13" s="233" t="s">
        <v>466</v>
      </c>
    </row>
    <row r="14" spans="1:13" ht="35.1" customHeight="1" x14ac:dyDescent="0.2">
      <c r="A14" s="231"/>
      <c r="B14" s="231"/>
      <c r="C14" s="231"/>
      <c r="D14" s="232"/>
      <c r="I14" s="234" t="s">
        <v>462</v>
      </c>
      <c r="J14" s="234" t="s">
        <v>463</v>
      </c>
      <c r="K14" s="234" t="s">
        <v>464</v>
      </c>
      <c r="L14" s="234" t="s">
        <v>465</v>
      </c>
    </row>
    <row r="15" spans="1:13" ht="35.1" customHeight="1" x14ac:dyDescent="0.2">
      <c r="A15" s="231"/>
      <c r="B15" s="231"/>
      <c r="C15" s="231"/>
      <c r="D15" s="232"/>
      <c r="I15" s="235" t="s">
        <v>467</v>
      </c>
      <c r="J15" s="235" t="s">
        <v>468</v>
      </c>
      <c r="K15" s="235" t="s">
        <v>469</v>
      </c>
      <c r="L15" s="236">
        <v>25000</v>
      </c>
    </row>
    <row r="16" spans="1:13" ht="35.1" customHeight="1" x14ac:dyDescent="0.2">
      <c r="A16" s="231"/>
      <c r="B16" s="231"/>
      <c r="C16" s="231"/>
      <c r="D16" s="232"/>
    </row>
    <row r="17" spans="1:6" ht="35.1" customHeight="1" x14ac:dyDescent="0.2">
      <c r="A17" s="231"/>
      <c r="B17" s="231"/>
      <c r="C17" s="231"/>
      <c r="D17" s="232"/>
    </row>
    <row r="18" spans="1:6" ht="35.1" customHeight="1" x14ac:dyDescent="0.2">
      <c r="A18" s="231"/>
      <c r="B18" s="231"/>
      <c r="C18" s="231"/>
      <c r="D18" s="232"/>
    </row>
    <row r="19" spans="1:6" ht="35.1" customHeight="1" x14ac:dyDescent="0.2">
      <c r="A19" s="231"/>
      <c r="B19" s="231"/>
      <c r="C19" s="231"/>
      <c r="D19" s="232"/>
    </row>
    <row r="20" spans="1:6" ht="35.1" customHeight="1" x14ac:dyDescent="0.2">
      <c r="A20" s="231"/>
      <c r="B20" s="231"/>
      <c r="C20" s="231"/>
      <c r="D20" s="232"/>
    </row>
    <row r="21" spans="1:6" ht="35.1" customHeight="1" x14ac:dyDescent="0.2">
      <c r="A21" s="231"/>
      <c r="B21" s="231"/>
      <c r="C21" s="231"/>
      <c r="D21" s="232"/>
    </row>
    <row r="22" spans="1:6" ht="35.1" customHeight="1" x14ac:dyDescent="0.2">
      <c r="A22" s="231"/>
      <c r="B22" s="231"/>
      <c r="C22" s="231"/>
      <c r="D22" s="232"/>
    </row>
    <row r="23" spans="1:6" ht="24.75" customHeight="1" thickBot="1" x14ac:dyDescent="0.25">
      <c r="C23" s="268" t="s">
        <v>470</v>
      </c>
      <c r="D23" s="269">
        <f>SUM(D6:D22)</f>
        <v>0</v>
      </c>
      <c r="F23" s="228" t="s">
        <v>483</v>
      </c>
    </row>
    <row r="24" spans="1:6" ht="12.75" thickTop="1" x14ac:dyDescent="0.2"/>
  </sheetData>
  <sheetProtection sheet="1" objects="1" scenarios="1"/>
  <mergeCells count="11">
    <mergeCell ref="I11:M12"/>
    <mergeCell ref="A1:D1"/>
    <mergeCell ref="A2:D2"/>
    <mergeCell ref="I3:M3"/>
    <mergeCell ref="I6:M6"/>
    <mergeCell ref="I7:M7"/>
    <mergeCell ref="I8:M8"/>
    <mergeCell ref="I5:M5"/>
    <mergeCell ref="I10:M10"/>
    <mergeCell ref="A3:D3"/>
    <mergeCell ref="A4:D4"/>
  </mergeCells>
  <pageMargins left="0.28999999999999998" right="0.24" top="0.36" bottom="0.39" header="0.23" footer="0.25"/>
  <pageSetup orientation="portrait" r:id="rId1"/>
  <headerFooter alignWithMargins="0"/>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23"/>
  <sheetViews>
    <sheetView zoomScaleNormal="100" workbookViewId="0">
      <selection activeCell="A3" sqref="A3"/>
    </sheetView>
  </sheetViews>
  <sheetFormatPr defaultColWidth="9.140625" defaultRowHeight="12" x14ac:dyDescent="0.2"/>
  <cols>
    <col min="1" max="1" width="34.85546875" style="238" customWidth="1"/>
    <col min="2" max="2" width="17.42578125" style="238" customWidth="1"/>
    <col min="3" max="3" width="43.140625" style="238" customWidth="1"/>
    <col min="4" max="16384" width="9.140625" style="238"/>
  </cols>
  <sheetData>
    <row r="1" spans="1:5" ht="16.5" x14ac:dyDescent="0.25">
      <c r="A1" s="591" t="s">
        <v>471</v>
      </c>
      <c r="B1" s="591"/>
      <c r="C1" s="591"/>
      <c r="D1" s="257"/>
      <c r="E1" s="257"/>
    </row>
    <row r="2" spans="1:5" ht="16.5" x14ac:dyDescent="0.25">
      <c r="A2" s="592" t="s">
        <v>659</v>
      </c>
      <c r="B2" s="592"/>
      <c r="C2" s="592"/>
    </row>
    <row r="3" spans="1:5" ht="9" customHeight="1" x14ac:dyDescent="0.25">
      <c r="A3" s="270"/>
      <c r="B3" s="270"/>
      <c r="C3" s="270"/>
    </row>
    <row r="4" spans="1:5" ht="36.75" customHeight="1" thickBot="1" x14ac:dyDescent="0.3">
      <c r="A4" s="594" t="str">
        <f>CONCATENATE('Basic Data Input'!B8," Community College")</f>
        <v>________ Community College</v>
      </c>
      <c r="B4" s="594"/>
      <c r="C4" s="594"/>
    </row>
    <row r="5" spans="1:5" ht="14.25" x14ac:dyDescent="0.2">
      <c r="A5" s="595" t="s">
        <v>461</v>
      </c>
      <c r="B5" s="595"/>
      <c r="C5" s="595"/>
      <c r="D5" s="239"/>
      <c r="E5" s="239"/>
    </row>
    <row r="6" spans="1:5" x14ac:dyDescent="0.2">
      <c r="A6" s="271"/>
      <c r="B6" s="271"/>
      <c r="C6" s="271"/>
    </row>
    <row r="7" spans="1:5" ht="36.75" customHeight="1" x14ac:dyDescent="0.2">
      <c r="A7" s="593" t="s">
        <v>472</v>
      </c>
      <c r="B7" s="593"/>
      <c r="C7" s="593"/>
    </row>
    <row r="8" spans="1:5" ht="24.75" customHeight="1" x14ac:dyDescent="0.2">
      <c r="A8" s="590"/>
      <c r="B8" s="590"/>
      <c r="C8" s="590"/>
    </row>
    <row r="9" spans="1:5" ht="24.75" customHeight="1" x14ac:dyDescent="0.2">
      <c r="A9" s="590"/>
      <c r="B9" s="590"/>
      <c r="C9" s="590"/>
    </row>
    <row r="10" spans="1:5" ht="24.75" customHeight="1" x14ac:dyDescent="0.2">
      <c r="A10" s="590"/>
      <c r="B10" s="590"/>
      <c r="C10" s="590"/>
    </row>
    <row r="11" spans="1:5" ht="24.75" customHeight="1" x14ac:dyDescent="0.2">
      <c r="A11" s="590"/>
      <c r="B11" s="590"/>
      <c r="C11" s="590"/>
    </row>
    <row r="12" spans="1:5" ht="24.75" customHeight="1" x14ac:dyDescent="0.2">
      <c r="A12" s="590"/>
      <c r="B12" s="590"/>
      <c r="C12" s="590"/>
    </row>
    <row r="13" spans="1:5" ht="24.75" customHeight="1" x14ac:dyDescent="0.2">
      <c r="A13" s="590"/>
      <c r="B13" s="590"/>
      <c r="C13" s="590"/>
    </row>
    <row r="14" spans="1:5" ht="24.75" customHeight="1" x14ac:dyDescent="0.2">
      <c r="A14" s="590"/>
      <c r="B14" s="590"/>
      <c r="C14" s="590"/>
    </row>
    <row r="15" spans="1:5" ht="24.75" customHeight="1" x14ac:dyDescent="0.2">
      <c r="A15" s="590"/>
      <c r="B15" s="590"/>
      <c r="C15" s="590"/>
    </row>
    <row r="16" spans="1:5" ht="24.75" customHeight="1" x14ac:dyDescent="0.2">
      <c r="A16" s="590"/>
      <c r="B16" s="590"/>
      <c r="C16" s="590"/>
    </row>
    <row r="17" spans="1:4" ht="24.75" customHeight="1" x14ac:dyDescent="0.2">
      <c r="A17" s="590"/>
      <c r="B17" s="590"/>
      <c r="C17" s="590"/>
    </row>
    <row r="18" spans="1:4" ht="24.75" customHeight="1" x14ac:dyDescent="0.2">
      <c r="A18" s="590"/>
      <c r="B18" s="590"/>
      <c r="C18" s="590"/>
    </row>
    <row r="19" spans="1:4" ht="24.75" customHeight="1" x14ac:dyDescent="0.2">
      <c r="A19" s="590"/>
      <c r="B19" s="590"/>
      <c r="C19" s="590"/>
    </row>
    <row r="20" spans="1:4" ht="24.75" customHeight="1" x14ac:dyDescent="0.2">
      <c r="A20" s="590"/>
      <c r="B20" s="590"/>
      <c r="C20" s="590"/>
    </row>
    <row r="21" spans="1:4" ht="24.75" customHeight="1" x14ac:dyDescent="0.2">
      <c r="A21" s="590"/>
      <c r="B21" s="590"/>
      <c r="C21" s="590"/>
    </row>
    <row r="23" spans="1:4" ht="15" x14ac:dyDescent="0.25">
      <c r="A23" s="596"/>
      <c r="B23" s="596"/>
      <c r="C23" s="596"/>
      <c r="D23" s="240"/>
    </row>
  </sheetData>
  <sheetProtection sheet="1" objects="1" scenarios="1"/>
  <mergeCells count="20">
    <mergeCell ref="A21:C21"/>
    <mergeCell ref="A23:C23"/>
    <mergeCell ref="A15:C15"/>
    <mergeCell ref="A16:C16"/>
    <mergeCell ref="A17:C17"/>
    <mergeCell ref="A18:C18"/>
    <mergeCell ref="A19:C19"/>
    <mergeCell ref="A20:C20"/>
    <mergeCell ref="A14:C14"/>
    <mergeCell ref="A1:C1"/>
    <mergeCell ref="A2:C2"/>
    <mergeCell ref="A7:C7"/>
    <mergeCell ref="A8:C8"/>
    <mergeCell ref="A9:C9"/>
    <mergeCell ref="A10:C10"/>
    <mergeCell ref="A11:C11"/>
    <mergeCell ref="A12:C12"/>
    <mergeCell ref="A13:C13"/>
    <mergeCell ref="A4:C4"/>
    <mergeCell ref="A5:C5"/>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38"/>
  <sheetViews>
    <sheetView workbookViewId="0">
      <selection activeCell="A3" sqref="A3:D3"/>
    </sheetView>
  </sheetViews>
  <sheetFormatPr defaultColWidth="9.140625" defaultRowHeight="12.75" x14ac:dyDescent="0.2"/>
  <cols>
    <col min="1" max="1" width="3.5703125" style="63" customWidth="1"/>
    <col min="2" max="2" width="58.5703125" style="63" customWidth="1"/>
    <col min="3" max="7" width="22.5703125" style="63" customWidth="1"/>
    <col min="8" max="9" width="14.5703125" style="63" customWidth="1"/>
    <col min="10" max="16384" width="9.140625" style="63"/>
  </cols>
  <sheetData>
    <row r="1" spans="1:7" x14ac:dyDescent="0.2">
      <c r="A1" s="601" t="s">
        <v>356</v>
      </c>
      <c r="B1" s="601"/>
      <c r="C1" s="601"/>
      <c r="D1" s="601"/>
      <c r="E1" s="601"/>
      <c r="F1" s="601"/>
      <c r="G1" s="601"/>
    </row>
    <row r="2" spans="1:7" ht="35.1" customHeight="1" thickBot="1" x14ac:dyDescent="0.25">
      <c r="A2" s="597" t="s">
        <v>446</v>
      </c>
      <c r="B2" s="597"/>
      <c r="C2" s="597"/>
      <c r="D2" s="597"/>
      <c r="E2" s="597"/>
      <c r="F2" s="597"/>
      <c r="G2" s="597"/>
    </row>
    <row r="3" spans="1:7" ht="42.95" customHeight="1" x14ac:dyDescent="0.2">
      <c r="A3" s="194" t="s">
        <v>7</v>
      </c>
      <c r="B3" s="195" t="s">
        <v>660</v>
      </c>
      <c r="C3" s="96" t="s">
        <v>59</v>
      </c>
      <c r="D3" s="96" t="s">
        <v>98</v>
      </c>
      <c r="E3" s="96" t="s">
        <v>98</v>
      </c>
      <c r="F3" s="96" t="s">
        <v>98</v>
      </c>
      <c r="G3" s="211" t="s">
        <v>99</v>
      </c>
    </row>
    <row r="4" spans="1:7" ht="17.45" customHeight="1" x14ac:dyDescent="0.2">
      <c r="A4" s="196">
        <f>ROWS(A$4:A4)</f>
        <v>1</v>
      </c>
      <c r="B4" s="197" t="s">
        <v>81</v>
      </c>
      <c r="C4" s="207"/>
      <c r="D4" s="207"/>
      <c r="E4" s="207"/>
      <c r="F4" s="207"/>
      <c r="G4" s="212"/>
    </row>
    <row r="5" spans="1:7" ht="17.45" customHeight="1" x14ac:dyDescent="0.2">
      <c r="A5" s="196">
        <f>ROWS(A$4:A5)</f>
        <v>2</v>
      </c>
      <c r="B5" s="198" t="s">
        <v>9</v>
      </c>
      <c r="C5" s="2"/>
      <c r="D5" s="2"/>
      <c r="E5" s="2"/>
      <c r="F5" s="2"/>
      <c r="G5" s="177">
        <f>SUM(C5:F5)</f>
        <v>0</v>
      </c>
    </row>
    <row r="6" spans="1:7" ht="17.45" customHeight="1" x14ac:dyDescent="0.2">
      <c r="A6" s="196">
        <f>ROWS(A$4:A6)</f>
        <v>3</v>
      </c>
      <c r="B6" s="71" t="s">
        <v>10</v>
      </c>
      <c r="C6" s="2"/>
      <c r="D6" s="2"/>
      <c r="E6" s="2"/>
      <c r="F6" s="2"/>
      <c r="G6" s="177">
        <f>SUM(C6:F6)</f>
        <v>0</v>
      </c>
    </row>
    <row r="7" spans="1:7" ht="17.45" customHeight="1" x14ac:dyDescent="0.2">
      <c r="A7" s="196">
        <f>ROWS(A$4:A7)</f>
        <v>4</v>
      </c>
      <c r="B7" s="199" t="s">
        <v>11</v>
      </c>
      <c r="C7" s="2"/>
      <c r="D7" s="2"/>
      <c r="E7" s="2"/>
      <c r="F7" s="2"/>
      <c r="G7" s="177">
        <f>SUM(C7:F7)</f>
        <v>0</v>
      </c>
    </row>
    <row r="8" spans="1:7" ht="17.45" customHeight="1" x14ac:dyDescent="0.2">
      <c r="A8" s="196">
        <f>ROWS(A$4:A8)</f>
        <v>5</v>
      </c>
      <c r="B8" s="200" t="s">
        <v>113</v>
      </c>
      <c r="C8" s="208">
        <f>SUM(C5:C7)</f>
        <v>0</v>
      </c>
      <c r="D8" s="208">
        <f>SUM(D5:D7)</f>
        <v>0</v>
      </c>
      <c r="E8" s="208">
        <f>SUM(E5:E7)</f>
        <v>0</v>
      </c>
      <c r="F8" s="208">
        <f>SUM(F5:F7)</f>
        <v>0</v>
      </c>
      <c r="G8" s="177">
        <f>IF(SUM(G5:G7)&lt;&gt;'2024-2025 Worksheet'!G33,"Must = Prior Year Line 30",SUM(G5:G7))</f>
        <v>0</v>
      </c>
    </row>
    <row r="9" spans="1:7" ht="17.45" customHeight="1" x14ac:dyDescent="0.2">
      <c r="A9" s="196">
        <f>ROWS(A$4:A9)</f>
        <v>6</v>
      </c>
      <c r="B9" s="199" t="s">
        <v>12</v>
      </c>
      <c r="C9" s="2">
        <v>0</v>
      </c>
      <c r="D9" s="2"/>
      <c r="E9" s="2"/>
      <c r="F9" s="2"/>
      <c r="G9" s="177">
        <f t="shared" ref="G9:G19" si="0">SUM(C9:F9)</f>
        <v>0</v>
      </c>
    </row>
    <row r="10" spans="1:7" ht="17.45" customHeight="1" x14ac:dyDescent="0.2">
      <c r="A10" s="202">
        <f>ROWS(A$4:A10)</f>
        <v>7</v>
      </c>
      <c r="B10" s="199" t="s">
        <v>13</v>
      </c>
      <c r="C10" s="2"/>
      <c r="D10" s="2"/>
      <c r="E10" s="2"/>
      <c r="F10" s="2"/>
      <c r="G10" s="177">
        <f t="shared" si="0"/>
        <v>0</v>
      </c>
    </row>
    <row r="11" spans="1:7" ht="17.45" customHeight="1" x14ac:dyDescent="0.2">
      <c r="A11" s="196">
        <f>ROWS(A$4:A11)</f>
        <v>8</v>
      </c>
      <c r="B11" s="201" t="s">
        <v>573</v>
      </c>
      <c r="C11" s="2"/>
      <c r="D11" s="2"/>
      <c r="E11" s="2"/>
      <c r="F11" s="2"/>
      <c r="G11" s="177">
        <f t="shared" si="0"/>
        <v>0</v>
      </c>
    </row>
    <row r="12" spans="1:7" ht="17.45" customHeight="1" x14ac:dyDescent="0.2">
      <c r="A12" s="196">
        <f>ROWS(A$4:A12)</f>
        <v>9</v>
      </c>
      <c r="B12" s="201" t="s">
        <v>574</v>
      </c>
      <c r="C12" s="2"/>
      <c r="D12" s="2"/>
      <c r="E12" s="2"/>
      <c r="F12" s="2"/>
      <c r="G12" s="177">
        <f t="shared" si="0"/>
        <v>0</v>
      </c>
    </row>
    <row r="13" spans="1:7" ht="17.45" customHeight="1" x14ac:dyDescent="0.2">
      <c r="A13" s="196">
        <f>ROWS(A$4:A13)</f>
        <v>10</v>
      </c>
      <c r="B13" s="199" t="s">
        <v>100</v>
      </c>
      <c r="C13" s="2"/>
      <c r="D13" s="2"/>
      <c r="E13" s="2"/>
      <c r="F13" s="2"/>
      <c r="G13" s="177">
        <f t="shared" si="0"/>
        <v>0</v>
      </c>
    </row>
    <row r="14" spans="1:7" ht="17.45" customHeight="1" x14ac:dyDescent="0.2">
      <c r="A14" s="196">
        <f>ROWS(A$4:A14)</f>
        <v>11</v>
      </c>
      <c r="B14" s="201" t="s">
        <v>309</v>
      </c>
      <c r="C14" s="207"/>
      <c r="D14" s="207"/>
      <c r="E14" s="207"/>
      <c r="F14" s="207"/>
      <c r="G14" s="212"/>
    </row>
    <row r="15" spans="1:7" ht="17.45" customHeight="1" x14ac:dyDescent="0.2">
      <c r="A15" s="196">
        <f>ROWS(A$4:A15)</f>
        <v>12</v>
      </c>
      <c r="B15" s="201" t="s">
        <v>310</v>
      </c>
      <c r="C15" s="2"/>
      <c r="D15" s="2"/>
      <c r="E15" s="2"/>
      <c r="F15" s="2"/>
      <c r="G15" s="177">
        <f t="shared" si="0"/>
        <v>0</v>
      </c>
    </row>
    <row r="16" spans="1:7" ht="17.45" customHeight="1" x14ac:dyDescent="0.2">
      <c r="A16" s="196">
        <f>ROWS(A$4:A16)</f>
        <v>13</v>
      </c>
      <c r="B16" s="201" t="s">
        <v>575</v>
      </c>
      <c r="C16" s="2"/>
      <c r="D16" s="2"/>
      <c r="E16" s="2"/>
      <c r="F16" s="2"/>
      <c r="G16" s="177">
        <f t="shared" si="0"/>
        <v>0</v>
      </c>
    </row>
    <row r="17" spans="1:7" ht="17.45" customHeight="1" x14ac:dyDescent="0.2">
      <c r="A17" s="196">
        <f>ROWS(A$4:A17)</f>
        <v>14</v>
      </c>
      <c r="B17" s="199" t="s">
        <v>101</v>
      </c>
      <c r="C17" s="2"/>
      <c r="D17" s="2"/>
      <c r="E17" s="2"/>
      <c r="F17" s="2"/>
      <c r="G17" s="177">
        <f t="shared" si="0"/>
        <v>0</v>
      </c>
    </row>
    <row r="18" spans="1:7" ht="17.45" customHeight="1" x14ac:dyDescent="0.2">
      <c r="A18" s="196">
        <f>ROWS(A$4:A18)</f>
        <v>15</v>
      </c>
      <c r="B18" s="201" t="s">
        <v>576</v>
      </c>
      <c r="C18" s="2"/>
      <c r="D18" s="2"/>
      <c r="E18" s="2"/>
      <c r="F18" s="2"/>
      <c r="G18" s="177">
        <f t="shared" si="0"/>
        <v>0</v>
      </c>
    </row>
    <row r="19" spans="1:7" ht="17.45" customHeight="1" x14ac:dyDescent="0.2">
      <c r="A19" s="196">
        <f>ROWS(A$4:A19)</f>
        <v>16</v>
      </c>
      <c r="B19" s="199" t="s">
        <v>102</v>
      </c>
      <c r="C19" s="2"/>
      <c r="D19" s="2"/>
      <c r="E19" s="2"/>
      <c r="F19" s="2"/>
      <c r="G19" s="177">
        <f t="shared" si="0"/>
        <v>0</v>
      </c>
    </row>
    <row r="20" spans="1:7" ht="17.45" customHeight="1" x14ac:dyDescent="0.2">
      <c r="A20" s="196">
        <f>ROWS(A$4:A20)</f>
        <v>17</v>
      </c>
      <c r="B20" s="200" t="s">
        <v>303</v>
      </c>
      <c r="C20" s="208">
        <f>SUM(C8:C19)</f>
        <v>0</v>
      </c>
      <c r="D20" s="208">
        <f>SUM(D8:D19)</f>
        <v>0</v>
      </c>
      <c r="E20" s="208">
        <f>SUM(E8:E19)</f>
        <v>0</v>
      </c>
      <c r="F20" s="208">
        <f>SUM(F8:F19)</f>
        <v>0</v>
      </c>
      <c r="G20" s="177">
        <f>ROUND(SUM(G8:G19),2)</f>
        <v>0</v>
      </c>
    </row>
    <row r="21" spans="1:7" ht="17.45" customHeight="1" x14ac:dyDescent="0.2">
      <c r="A21" s="196">
        <f>ROWS(A$4:A21)</f>
        <v>18</v>
      </c>
      <c r="B21" s="200" t="s">
        <v>17</v>
      </c>
      <c r="C21" s="207"/>
      <c r="D21" s="207"/>
      <c r="E21" s="207"/>
      <c r="F21" s="207"/>
      <c r="G21" s="212"/>
    </row>
    <row r="22" spans="1:7" ht="17.45" customHeight="1" x14ac:dyDescent="0.2">
      <c r="A22" s="196">
        <f>ROWS(A$4:A22)</f>
        <v>19</v>
      </c>
      <c r="B22" s="199" t="s">
        <v>18</v>
      </c>
      <c r="C22" s="2"/>
      <c r="D22" s="2"/>
      <c r="E22" s="2"/>
      <c r="F22" s="2"/>
      <c r="G22" s="177">
        <f>SUM(C22:F22)</f>
        <v>0</v>
      </c>
    </row>
    <row r="23" spans="1:7" ht="17.45" customHeight="1" x14ac:dyDescent="0.2">
      <c r="A23" s="196">
        <f>ROWS(A$4:A23)</f>
        <v>20</v>
      </c>
      <c r="B23" s="199" t="s">
        <v>19</v>
      </c>
      <c r="C23" s="2"/>
      <c r="D23" s="2"/>
      <c r="E23" s="2"/>
      <c r="F23" s="2"/>
      <c r="G23" s="177">
        <f>SUM(C23:F23)</f>
        <v>0</v>
      </c>
    </row>
    <row r="24" spans="1:7" ht="17.45" customHeight="1" x14ac:dyDescent="0.2">
      <c r="A24" s="196">
        <f>ROWS(A$4:A24)</f>
        <v>21</v>
      </c>
      <c r="B24" s="199" t="s">
        <v>110</v>
      </c>
      <c r="C24" s="2"/>
      <c r="D24" s="2"/>
      <c r="E24" s="2"/>
      <c r="F24" s="2"/>
      <c r="G24" s="177">
        <f>SUM(C24:F24)</f>
        <v>0</v>
      </c>
    </row>
    <row r="25" spans="1:7" ht="17.45" customHeight="1" x14ac:dyDescent="0.2">
      <c r="A25" s="196">
        <f>ROWS(A$4:A25)</f>
        <v>22</v>
      </c>
      <c r="B25" s="199" t="s">
        <v>103</v>
      </c>
      <c r="C25" s="2"/>
      <c r="D25" s="2"/>
      <c r="E25" s="2"/>
      <c r="F25" s="2"/>
      <c r="G25" s="177">
        <f>SUM(C25:F25)</f>
        <v>0</v>
      </c>
    </row>
    <row r="26" spans="1:7" ht="17.45" customHeight="1" x14ac:dyDescent="0.2">
      <c r="A26" s="196">
        <f>ROWS(A$4:A26)</f>
        <v>23</v>
      </c>
      <c r="B26" s="199" t="s">
        <v>107</v>
      </c>
      <c r="C26" s="207"/>
      <c r="D26" s="207"/>
      <c r="E26" s="207"/>
      <c r="F26" s="207"/>
      <c r="G26" s="212"/>
    </row>
    <row r="27" spans="1:7" ht="17.45" customHeight="1" x14ac:dyDescent="0.2">
      <c r="A27" s="196">
        <f>ROWS(A$4:A27)</f>
        <v>24</v>
      </c>
      <c r="B27" s="199" t="s">
        <v>108</v>
      </c>
      <c r="C27" s="207"/>
      <c r="D27" s="207"/>
      <c r="E27" s="207"/>
      <c r="F27" s="207"/>
      <c r="G27" s="212"/>
    </row>
    <row r="28" spans="1:7" ht="17.45" customHeight="1" x14ac:dyDescent="0.2">
      <c r="A28" s="196">
        <f>ROWS(A$4:A28)</f>
        <v>25</v>
      </c>
      <c r="B28" s="199" t="s">
        <v>104</v>
      </c>
      <c r="C28" s="2"/>
      <c r="D28" s="2"/>
      <c r="E28" s="2"/>
      <c r="F28" s="2"/>
      <c r="G28" s="177">
        <f>SUM(C28:F28)</f>
        <v>0</v>
      </c>
    </row>
    <row r="29" spans="1:7" ht="17.45" customHeight="1" x14ac:dyDescent="0.2">
      <c r="A29" s="196">
        <f>ROWS(A$4:A29)</f>
        <v>26</v>
      </c>
      <c r="B29" s="203" t="s">
        <v>22</v>
      </c>
      <c r="C29" s="2"/>
      <c r="D29" s="2"/>
      <c r="E29" s="2"/>
      <c r="F29" s="2"/>
      <c r="G29" s="177">
        <f>SUM(C29:F29)</f>
        <v>0</v>
      </c>
    </row>
    <row r="30" spans="1:7" ht="17.45" customHeight="1" x14ac:dyDescent="0.2">
      <c r="A30" s="196">
        <f>ROWS(A$4:A30)</f>
        <v>27</v>
      </c>
      <c r="B30" s="203" t="s">
        <v>114</v>
      </c>
      <c r="C30" s="2"/>
      <c r="D30" s="2"/>
      <c r="E30" s="2"/>
      <c r="F30" s="2"/>
      <c r="G30" s="177">
        <f>SUM(C30:F30)</f>
        <v>0</v>
      </c>
    </row>
    <row r="31" spans="1:7" ht="17.45" customHeight="1" x14ac:dyDescent="0.2">
      <c r="A31" s="196">
        <f>ROWS(A$4:A31)</f>
        <v>28</v>
      </c>
      <c r="B31" s="203" t="s">
        <v>131</v>
      </c>
      <c r="C31" s="2"/>
      <c r="D31" s="2"/>
      <c r="E31" s="2"/>
      <c r="F31" s="2"/>
      <c r="G31" s="177">
        <f>SUM(C31:F31)</f>
        <v>0</v>
      </c>
    </row>
    <row r="32" spans="1:7" ht="17.45" customHeight="1" x14ac:dyDescent="0.2">
      <c r="A32" s="196">
        <f>ROWS(A$4:A32)</f>
        <v>29</v>
      </c>
      <c r="B32" s="204" t="s">
        <v>306</v>
      </c>
      <c r="C32" s="208">
        <f>SUM(C22:C31)</f>
        <v>0</v>
      </c>
      <c r="D32" s="208">
        <f>SUM(D22:D31)</f>
        <v>0</v>
      </c>
      <c r="E32" s="208">
        <f>SUM(E22:E31)</f>
        <v>0</v>
      </c>
      <c r="F32" s="208">
        <f>SUM(F22:F31)</f>
        <v>0</v>
      </c>
      <c r="G32" s="177">
        <f>ROUND(SUM(G22:G31),2)</f>
        <v>0</v>
      </c>
    </row>
    <row r="33" spans="1:7" ht="17.45" customHeight="1" thickBot="1" x14ac:dyDescent="0.25">
      <c r="A33" s="205">
        <f>ROWS(A$4:A33)</f>
        <v>30</v>
      </c>
      <c r="B33" s="206" t="s">
        <v>307</v>
      </c>
      <c r="C33" s="210">
        <f>C20-C32</f>
        <v>0</v>
      </c>
      <c r="D33" s="210">
        <f>D20-D32</f>
        <v>0</v>
      </c>
      <c r="E33" s="210">
        <f>E20-E32</f>
        <v>0</v>
      </c>
      <c r="F33" s="210">
        <f>F20-F32</f>
        <v>0</v>
      </c>
      <c r="G33" s="214">
        <f>ROUND(G20-G32,2)</f>
        <v>0</v>
      </c>
    </row>
    <row r="34" spans="1:7" ht="9.9499999999999993" customHeight="1" thickBot="1" x14ac:dyDescent="0.25">
      <c r="A34" s="193"/>
      <c r="B34" s="193"/>
      <c r="C34" s="97"/>
      <c r="D34" s="97"/>
      <c r="E34" s="97"/>
      <c r="F34" s="97"/>
      <c r="G34" s="97"/>
    </row>
    <row r="35" spans="1:7" ht="24.95" customHeight="1" thickBot="1" x14ac:dyDescent="0.25">
      <c r="A35" s="598" t="s">
        <v>24</v>
      </c>
      <c r="B35" s="599"/>
      <c r="C35" s="599"/>
      <c r="D35" s="599"/>
      <c r="E35" s="599"/>
      <c r="F35" s="599"/>
      <c r="G35" s="600"/>
    </row>
    <row r="36" spans="1:7" ht="17.45" customHeight="1" x14ac:dyDescent="0.2">
      <c r="A36" s="215" t="s">
        <v>25</v>
      </c>
      <c r="B36" s="216"/>
      <c r="C36" s="217">
        <f>C9</f>
        <v>0</v>
      </c>
      <c r="D36" s="218">
        <f>D9</f>
        <v>0</v>
      </c>
      <c r="E36" s="218">
        <f>E9</f>
        <v>0</v>
      </c>
      <c r="F36" s="218">
        <f>F9</f>
        <v>0</v>
      </c>
      <c r="G36" s="219">
        <f>ROUND(SUM(C36:F36),2)</f>
        <v>0</v>
      </c>
    </row>
    <row r="37" spans="1:7" ht="17.45" customHeight="1" x14ac:dyDescent="0.2">
      <c r="A37" s="220" t="str">
        <f>CONCATENATE("     County Treasurer's Commission at ",'Basic Data Input'!B16," % of Line 6")</f>
        <v xml:space="preserve">     County Treasurer's Commission at 1 % of Line 6</v>
      </c>
      <c r="B37" s="221"/>
      <c r="C37" s="222">
        <f>ROUND((C36*0.01),2)</f>
        <v>0</v>
      </c>
      <c r="D37" s="222">
        <f t="shared" ref="D37:G37" si="1">ROUND((D36*0.01),2)</f>
        <v>0</v>
      </c>
      <c r="E37" s="222">
        <f t="shared" si="1"/>
        <v>0</v>
      </c>
      <c r="F37" s="222">
        <f t="shared" si="1"/>
        <v>0</v>
      </c>
      <c r="G37" s="222">
        <f t="shared" si="1"/>
        <v>0</v>
      </c>
    </row>
    <row r="38" spans="1:7" ht="17.45" customHeight="1" thickBot="1" x14ac:dyDescent="0.25">
      <c r="A38" s="258" t="s">
        <v>518</v>
      </c>
      <c r="B38" s="223"/>
      <c r="C38" s="224">
        <f>SUM(C36:C37)</f>
        <v>0</v>
      </c>
      <c r="D38" s="210">
        <f>SUM(D36:D37)</f>
        <v>0</v>
      </c>
      <c r="E38" s="210">
        <f>SUM(E36:E37)</f>
        <v>0</v>
      </c>
      <c r="F38" s="210">
        <f>SUM(F36:F37)</f>
        <v>0</v>
      </c>
      <c r="G38" s="214">
        <f>ROUND(SUM(G36:G37),2)</f>
        <v>0</v>
      </c>
    </row>
  </sheetData>
  <sheetProtection sheet="1" objects="1" scenarios="1"/>
  <mergeCells count="3">
    <mergeCell ref="A2:G2"/>
    <mergeCell ref="A35:G35"/>
    <mergeCell ref="A1:G1"/>
  </mergeCells>
  <phoneticPr fontId="0" type="noConversion"/>
  <printOptions horizontalCentered="1"/>
  <pageMargins left="0.25" right="0.25" top="0.35" bottom="0.45" header="0.35" footer="0.3"/>
  <pageSetup scale="78" orientation="landscape" r:id="rId1"/>
  <headerFooter alignWithMargins="0">
    <oddFooter>&amp;C5-1-2014&amp;R&amp;"Arial,Bold"Worksheet - Do Not Submit</oddFooter>
  </headerFooter>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34"/>
  <sheetViews>
    <sheetView workbookViewId="0">
      <selection activeCell="A3" sqref="A3:D3"/>
    </sheetView>
  </sheetViews>
  <sheetFormatPr defaultColWidth="9.140625" defaultRowHeight="12.75" x14ac:dyDescent="0.2"/>
  <cols>
    <col min="1" max="1" width="3.5703125" style="63" customWidth="1"/>
    <col min="2" max="2" width="58.5703125" style="63" customWidth="1"/>
    <col min="3" max="7" width="18.5703125" style="63" customWidth="1"/>
    <col min="8" max="9" width="14.5703125" style="63" customWidth="1"/>
    <col min="10" max="16384" width="9.140625" style="63"/>
  </cols>
  <sheetData>
    <row r="1" spans="1:7" ht="14.25" customHeight="1" x14ac:dyDescent="0.2">
      <c r="A1" s="601" t="s">
        <v>356</v>
      </c>
      <c r="B1" s="601"/>
      <c r="C1" s="601"/>
      <c r="D1" s="601"/>
      <c r="E1" s="601"/>
      <c r="F1" s="601"/>
      <c r="G1" s="601"/>
    </row>
    <row r="2" spans="1:7" ht="42.95" customHeight="1" thickBot="1" x14ac:dyDescent="0.25">
      <c r="A2" s="597" t="s">
        <v>446</v>
      </c>
      <c r="B2" s="597"/>
      <c r="C2" s="597"/>
      <c r="D2" s="597"/>
      <c r="E2" s="597"/>
      <c r="F2" s="597"/>
      <c r="G2" s="597"/>
    </row>
    <row r="3" spans="1:7" ht="27.75" customHeight="1" x14ac:dyDescent="0.2">
      <c r="A3" s="194" t="s">
        <v>7</v>
      </c>
      <c r="B3" s="195" t="s">
        <v>661</v>
      </c>
      <c r="C3" s="96" t="s">
        <v>59</v>
      </c>
      <c r="D3" s="96" t="s">
        <v>98</v>
      </c>
      <c r="E3" s="96" t="s">
        <v>98</v>
      </c>
      <c r="F3" s="96" t="s">
        <v>98</v>
      </c>
      <c r="G3" s="211" t="s">
        <v>99</v>
      </c>
    </row>
    <row r="4" spans="1:7" ht="17.45" customHeight="1" x14ac:dyDescent="0.2">
      <c r="A4" s="196">
        <f>ROWS(A$4:A4)</f>
        <v>1</v>
      </c>
      <c r="B4" s="197" t="s">
        <v>81</v>
      </c>
      <c r="C4" s="207"/>
      <c r="D4" s="207"/>
      <c r="E4" s="207"/>
      <c r="F4" s="207"/>
      <c r="G4" s="212"/>
    </row>
    <row r="5" spans="1:7" ht="17.45" customHeight="1" x14ac:dyDescent="0.2">
      <c r="A5" s="196">
        <f>ROWS(A$4:A5)</f>
        <v>2</v>
      </c>
      <c r="B5" s="198" t="s">
        <v>9</v>
      </c>
      <c r="C5" s="2"/>
      <c r="D5" s="2"/>
      <c r="E5" s="2"/>
      <c r="F5" s="2"/>
      <c r="G5" s="177">
        <f>SUM(C5:F5)</f>
        <v>0</v>
      </c>
    </row>
    <row r="6" spans="1:7" ht="17.45" customHeight="1" x14ac:dyDescent="0.2">
      <c r="A6" s="196">
        <f>ROWS(A$4:A6)</f>
        <v>3</v>
      </c>
      <c r="B6" s="71" t="s">
        <v>10</v>
      </c>
      <c r="C6" s="2"/>
      <c r="D6" s="2"/>
      <c r="E6" s="2"/>
      <c r="F6" s="2"/>
      <c r="G6" s="177">
        <f>SUM(C6:F6)</f>
        <v>0</v>
      </c>
    </row>
    <row r="7" spans="1:7" ht="17.45" customHeight="1" x14ac:dyDescent="0.2">
      <c r="A7" s="196">
        <f>ROWS(A$4:A7)</f>
        <v>4</v>
      </c>
      <c r="B7" s="199" t="s">
        <v>11</v>
      </c>
      <c r="C7" s="2"/>
      <c r="D7" s="2"/>
      <c r="E7" s="2"/>
      <c r="F7" s="2"/>
      <c r="G7" s="177">
        <f>SUM(C7:F7)</f>
        <v>0</v>
      </c>
    </row>
    <row r="8" spans="1:7" ht="17.45" customHeight="1" x14ac:dyDescent="0.2">
      <c r="A8" s="196">
        <f>ROWS(A$4:A8)</f>
        <v>5</v>
      </c>
      <c r="B8" s="200" t="s">
        <v>113</v>
      </c>
      <c r="C8" s="208">
        <f>SUM(C5:C7)</f>
        <v>0</v>
      </c>
      <c r="D8" s="208">
        <f>SUM(D5:D7)</f>
        <v>0</v>
      </c>
      <c r="E8" s="208">
        <f>SUM(E5:E7)</f>
        <v>0</v>
      </c>
      <c r="F8" s="208">
        <f>SUM(F5:F7)</f>
        <v>0</v>
      </c>
      <c r="G8" s="177">
        <f>IF(SUM(G5:G7)&lt;&gt;'2023-2024 Worksheet'!G33,"Must = Prior Year Line 30",SUM(G5:G7))</f>
        <v>0</v>
      </c>
    </row>
    <row r="9" spans="1:7" ht="17.45" customHeight="1" x14ac:dyDescent="0.2">
      <c r="A9" s="196">
        <f>ROWS(A$4:A9)</f>
        <v>6</v>
      </c>
      <c r="B9" s="201" t="s">
        <v>132</v>
      </c>
      <c r="C9" s="2"/>
      <c r="D9" s="2"/>
      <c r="E9" s="2"/>
      <c r="F9" s="2"/>
      <c r="G9" s="177">
        <f t="shared" ref="G9:G19" si="0">SUM(C9:F9)</f>
        <v>0</v>
      </c>
    </row>
    <row r="10" spans="1:7" ht="17.45" customHeight="1" x14ac:dyDescent="0.2">
      <c r="A10" s="202">
        <f>ROWS(A$4:A10)</f>
        <v>7</v>
      </c>
      <c r="B10" s="199" t="s">
        <v>13</v>
      </c>
      <c r="C10" s="2"/>
      <c r="D10" s="2"/>
      <c r="E10" s="2"/>
      <c r="F10" s="2"/>
      <c r="G10" s="177">
        <f t="shared" si="0"/>
        <v>0</v>
      </c>
    </row>
    <row r="11" spans="1:7" ht="17.45" customHeight="1" x14ac:dyDescent="0.2">
      <c r="A11" s="196">
        <f>ROWS(A$4:A11)</f>
        <v>8</v>
      </c>
      <c r="B11" s="199" t="s">
        <v>105</v>
      </c>
      <c r="C11" s="2"/>
      <c r="D11" s="2"/>
      <c r="E11" s="2"/>
      <c r="F11" s="2"/>
      <c r="G11" s="177">
        <f t="shared" si="0"/>
        <v>0</v>
      </c>
    </row>
    <row r="12" spans="1:7" ht="17.45" customHeight="1" x14ac:dyDescent="0.2">
      <c r="A12" s="196">
        <f>ROWS(A$4:A12)</f>
        <v>9</v>
      </c>
      <c r="B12" s="199" t="s">
        <v>109</v>
      </c>
      <c r="C12" s="2"/>
      <c r="D12" s="2"/>
      <c r="E12" s="2"/>
      <c r="F12" s="2"/>
      <c r="G12" s="177">
        <f t="shared" si="0"/>
        <v>0</v>
      </c>
    </row>
    <row r="13" spans="1:7" ht="17.45" customHeight="1" x14ac:dyDescent="0.2">
      <c r="A13" s="196">
        <f>ROWS(A$4:A13)</f>
        <v>10</v>
      </c>
      <c r="B13" s="199" t="s">
        <v>100</v>
      </c>
      <c r="C13" s="2"/>
      <c r="D13" s="2"/>
      <c r="E13" s="2"/>
      <c r="F13" s="2"/>
      <c r="G13" s="177">
        <f t="shared" si="0"/>
        <v>0</v>
      </c>
    </row>
    <row r="14" spans="1:7" ht="17.45" customHeight="1" x14ac:dyDescent="0.2">
      <c r="A14" s="196">
        <f>ROWS(A$4:A14)</f>
        <v>11</v>
      </c>
      <c r="B14" s="201" t="s">
        <v>309</v>
      </c>
      <c r="C14" s="2"/>
      <c r="D14" s="2"/>
      <c r="E14" s="2"/>
      <c r="F14" s="2"/>
      <c r="G14" s="177">
        <f t="shared" si="0"/>
        <v>0</v>
      </c>
    </row>
    <row r="15" spans="1:7" ht="17.45" customHeight="1" x14ac:dyDescent="0.2">
      <c r="A15" s="196">
        <f>ROWS(A$4:A15)</f>
        <v>12</v>
      </c>
      <c r="B15" s="201" t="s">
        <v>310</v>
      </c>
      <c r="C15" s="2"/>
      <c r="D15" s="2"/>
      <c r="E15" s="2"/>
      <c r="F15" s="2"/>
      <c r="G15" s="177">
        <f t="shared" si="0"/>
        <v>0</v>
      </c>
    </row>
    <row r="16" spans="1:7" ht="17.45" customHeight="1" x14ac:dyDescent="0.2">
      <c r="A16" s="196">
        <f>ROWS(A$4:A16)</f>
        <v>13</v>
      </c>
      <c r="B16" s="199" t="s">
        <v>106</v>
      </c>
      <c r="C16" s="2"/>
      <c r="D16" s="2"/>
      <c r="E16" s="2"/>
      <c r="F16" s="2"/>
      <c r="G16" s="177">
        <f t="shared" si="0"/>
        <v>0</v>
      </c>
    </row>
    <row r="17" spans="1:7" ht="17.45" customHeight="1" x14ac:dyDescent="0.2">
      <c r="A17" s="196">
        <f>ROWS(A$4:A17)</f>
        <v>14</v>
      </c>
      <c r="B17" s="199" t="s">
        <v>101</v>
      </c>
      <c r="C17" s="2"/>
      <c r="D17" s="2"/>
      <c r="E17" s="2"/>
      <c r="F17" s="2"/>
      <c r="G17" s="177">
        <f t="shared" si="0"/>
        <v>0</v>
      </c>
    </row>
    <row r="18" spans="1:7" ht="17.45" customHeight="1" x14ac:dyDescent="0.2">
      <c r="A18" s="196">
        <f>ROWS(A$4:A18)</f>
        <v>15</v>
      </c>
      <c r="B18" s="199" t="s">
        <v>16</v>
      </c>
      <c r="C18" s="2"/>
      <c r="D18" s="2"/>
      <c r="E18" s="2"/>
      <c r="F18" s="2"/>
      <c r="G18" s="177">
        <f t="shared" si="0"/>
        <v>0</v>
      </c>
    </row>
    <row r="19" spans="1:7" ht="17.45" customHeight="1" x14ac:dyDescent="0.2">
      <c r="A19" s="196">
        <f>ROWS(A$4:A19)</f>
        <v>16</v>
      </c>
      <c r="B19" s="199" t="s">
        <v>102</v>
      </c>
      <c r="C19" s="2"/>
      <c r="D19" s="2"/>
      <c r="E19" s="2"/>
      <c r="F19" s="2"/>
      <c r="G19" s="177">
        <f t="shared" si="0"/>
        <v>0</v>
      </c>
    </row>
    <row r="20" spans="1:7" ht="17.45" customHeight="1" x14ac:dyDescent="0.2">
      <c r="A20" s="196">
        <f>ROWS(A$4:A20)</f>
        <v>17</v>
      </c>
      <c r="B20" s="200" t="s">
        <v>303</v>
      </c>
      <c r="C20" s="208">
        <f>SUM(C8:C19)</f>
        <v>0</v>
      </c>
      <c r="D20" s="208">
        <f>SUM(D8:D19)</f>
        <v>0</v>
      </c>
      <c r="E20" s="208">
        <f>SUM(E8:E19)</f>
        <v>0</v>
      </c>
      <c r="F20" s="208">
        <f>SUM(F8:F19)</f>
        <v>0</v>
      </c>
      <c r="G20" s="177">
        <f>ROUND(SUM(C20:F20),2)</f>
        <v>0</v>
      </c>
    </row>
    <row r="21" spans="1:7" ht="17.45" customHeight="1" x14ac:dyDescent="0.2">
      <c r="A21" s="196">
        <f>ROWS(A$4:A21)</f>
        <v>18</v>
      </c>
      <c r="B21" s="200" t="s">
        <v>17</v>
      </c>
      <c r="C21" s="209"/>
      <c r="D21" s="209"/>
      <c r="E21" s="209"/>
      <c r="F21" s="209"/>
      <c r="G21" s="213"/>
    </row>
    <row r="22" spans="1:7" ht="17.45" customHeight="1" x14ac:dyDescent="0.2">
      <c r="A22" s="196">
        <f>ROWS(A$4:A22)</f>
        <v>19</v>
      </c>
      <c r="B22" s="199" t="s">
        <v>18</v>
      </c>
      <c r="C22" s="2"/>
      <c r="D22" s="2"/>
      <c r="E22" s="2"/>
      <c r="F22" s="2"/>
      <c r="G22" s="177">
        <f>SUM(C22:F22)</f>
        <v>0</v>
      </c>
    </row>
    <row r="23" spans="1:7" ht="17.45" customHeight="1" x14ac:dyDescent="0.2">
      <c r="A23" s="196">
        <f>ROWS(A$4:A23)</f>
        <v>20</v>
      </c>
      <c r="B23" s="199" t="s">
        <v>19</v>
      </c>
      <c r="C23" s="2"/>
      <c r="D23" s="2"/>
      <c r="E23" s="2"/>
      <c r="F23" s="2"/>
      <c r="G23" s="177">
        <f>SUM(C23:F23)</f>
        <v>0</v>
      </c>
    </row>
    <row r="24" spans="1:7" ht="17.45" customHeight="1" x14ac:dyDescent="0.2">
      <c r="A24" s="196">
        <f>ROWS(A$4:A24)</f>
        <v>21</v>
      </c>
      <c r="B24" s="199" t="s">
        <v>110</v>
      </c>
      <c r="C24" s="2"/>
      <c r="D24" s="2"/>
      <c r="E24" s="2"/>
      <c r="F24" s="2"/>
      <c r="G24" s="177">
        <f>SUM(C24:F24)</f>
        <v>0</v>
      </c>
    </row>
    <row r="25" spans="1:7" ht="17.45" customHeight="1" x14ac:dyDescent="0.2">
      <c r="A25" s="196">
        <f>ROWS(A$4:A25)</f>
        <v>22</v>
      </c>
      <c r="B25" s="199" t="s">
        <v>103</v>
      </c>
      <c r="C25" s="2"/>
      <c r="D25" s="2"/>
      <c r="E25" s="2"/>
      <c r="F25" s="2"/>
      <c r="G25" s="177">
        <f>SUM(C25:F25)</f>
        <v>0</v>
      </c>
    </row>
    <row r="26" spans="1:7" ht="17.45" customHeight="1" x14ac:dyDescent="0.2">
      <c r="A26" s="196">
        <f>ROWS(A$4:A26)</f>
        <v>23</v>
      </c>
      <c r="B26" s="199" t="s">
        <v>107</v>
      </c>
      <c r="C26" s="209"/>
      <c r="D26" s="209"/>
      <c r="E26" s="209"/>
      <c r="F26" s="209"/>
      <c r="G26" s="213"/>
    </row>
    <row r="27" spans="1:7" ht="17.45" customHeight="1" x14ac:dyDescent="0.2">
      <c r="A27" s="196">
        <f>ROWS(A$4:A27)</f>
        <v>24</v>
      </c>
      <c r="B27" s="199" t="s">
        <v>108</v>
      </c>
      <c r="C27" s="209"/>
      <c r="D27" s="209"/>
      <c r="E27" s="209"/>
      <c r="F27" s="209"/>
      <c r="G27" s="213"/>
    </row>
    <row r="28" spans="1:7" ht="17.45" customHeight="1" x14ac:dyDescent="0.2">
      <c r="A28" s="196">
        <f>ROWS(A$4:A28)</f>
        <v>25</v>
      </c>
      <c r="B28" s="199" t="s">
        <v>104</v>
      </c>
      <c r="C28" s="2"/>
      <c r="D28" s="2"/>
      <c r="E28" s="2"/>
      <c r="F28" s="2"/>
      <c r="G28" s="177">
        <f>SUM(C28:F28)</f>
        <v>0</v>
      </c>
    </row>
    <row r="29" spans="1:7" ht="17.45" customHeight="1" x14ac:dyDescent="0.2">
      <c r="A29" s="196">
        <f>ROWS(A$4:A29)</f>
        <v>26</v>
      </c>
      <c r="B29" s="203" t="s">
        <v>22</v>
      </c>
      <c r="C29" s="2"/>
      <c r="D29" s="2"/>
      <c r="E29" s="2"/>
      <c r="F29" s="2"/>
      <c r="G29" s="177">
        <f>SUM(C29:F29)</f>
        <v>0</v>
      </c>
    </row>
    <row r="30" spans="1:7" ht="17.45" customHeight="1" x14ac:dyDescent="0.2">
      <c r="A30" s="196">
        <f>ROWS(A$4:A30)</f>
        <v>27</v>
      </c>
      <c r="B30" s="203" t="s">
        <v>114</v>
      </c>
      <c r="C30" s="2"/>
      <c r="D30" s="2"/>
      <c r="E30" s="2"/>
      <c r="F30" s="2"/>
      <c r="G30" s="177">
        <f>SUM(C30:F30)</f>
        <v>0</v>
      </c>
    </row>
    <row r="31" spans="1:7" ht="17.45" customHeight="1" x14ac:dyDescent="0.2">
      <c r="A31" s="196">
        <f>ROWS(A$4:A31)</f>
        <v>28</v>
      </c>
      <c r="B31" s="203" t="s">
        <v>131</v>
      </c>
      <c r="C31" s="2"/>
      <c r="D31" s="2"/>
      <c r="E31" s="2"/>
      <c r="F31" s="2"/>
      <c r="G31" s="177">
        <f>SUM(C31:F31)</f>
        <v>0</v>
      </c>
    </row>
    <row r="32" spans="1:7" ht="17.45" customHeight="1" x14ac:dyDescent="0.2">
      <c r="A32" s="196">
        <f>ROWS(A$4:A32)</f>
        <v>29</v>
      </c>
      <c r="B32" s="204" t="s">
        <v>306</v>
      </c>
      <c r="C32" s="208">
        <f>SUM(C22:C31)</f>
        <v>0</v>
      </c>
      <c r="D32" s="208">
        <f>SUM(D22:D31)</f>
        <v>0</v>
      </c>
      <c r="E32" s="208">
        <f>SUM(E22:E31)</f>
        <v>0</v>
      </c>
      <c r="F32" s="208">
        <f>SUM(F22:F31)</f>
        <v>0</v>
      </c>
      <c r="G32" s="177">
        <f>ROUND(SUM(C32:F32),2)</f>
        <v>0</v>
      </c>
    </row>
    <row r="33" spans="1:7" ht="20.25" customHeight="1" thickBot="1" x14ac:dyDescent="0.25">
      <c r="A33" s="205">
        <f>ROWS(A$4:A33)</f>
        <v>30</v>
      </c>
      <c r="B33" s="206" t="s">
        <v>305</v>
      </c>
      <c r="C33" s="210">
        <f>C20-C32</f>
        <v>0</v>
      </c>
      <c r="D33" s="210">
        <f>D20-D32</f>
        <v>0</v>
      </c>
      <c r="E33" s="210">
        <f>E20-E32</f>
        <v>0</v>
      </c>
      <c r="F33" s="210">
        <f>F20-F32</f>
        <v>0</v>
      </c>
      <c r="G33" s="214">
        <f>ROUND(SUM(C33:F33),2)</f>
        <v>0</v>
      </c>
    </row>
    <row r="34" spans="1:7" x14ac:dyDescent="0.2">
      <c r="A34" s="193"/>
      <c r="B34" s="193"/>
      <c r="C34" s="97"/>
      <c r="D34" s="97"/>
      <c r="E34" s="97"/>
      <c r="F34" s="97"/>
      <c r="G34" s="97"/>
    </row>
  </sheetData>
  <sheetProtection sheet="1" objects="1" scenarios="1"/>
  <mergeCells count="2">
    <mergeCell ref="A2:G2"/>
    <mergeCell ref="A1:G1"/>
  </mergeCells>
  <phoneticPr fontId="0" type="noConversion"/>
  <printOptions horizontalCentered="1"/>
  <pageMargins left="0.25" right="0.25" top="0.35" bottom="0.45" header="0.35" footer="0.3"/>
  <pageSetup scale="88" orientation="landscape" r:id="rId1"/>
  <headerFooter alignWithMargins="0">
    <oddFooter>&amp;C5-1-2014&amp;R&amp;"Arial,Bold"Worksheet - Do Not Submit</oddFooter>
  </headerFooter>
  <customProperties>
    <customPr name="OrphanNamesCheck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34"/>
  <sheetViews>
    <sheetView workbookViewId="0">
      <selection activeCell="A3" sqref="A3:D3"/>
    </sheetView>
  </sheetViews>
  <sheetFormatPr defaultColWidth="9.140625" defaultRowHeight="12.75" x14ac:dyDescent="0.2"/>
  <cols>
    <col min="1" max="1" width="3.5703125" style="63" customWidth="1"/>
    <col min="2" max="2" width="58.5703125" style="63" customWidth="1"/>
    <col min="3" max="7" width="18.5703125" style="63" customWidth="1"/>
    <col min="8" max="9" width="14.5703125" style="63" customWidth="1"/>
    <col min="10" max="16384" width="9.140625" style="63"/>
  </cols>
  <sheetData>
    <row r="1" spans="1:7" x14ac:dyDescent="0.2">
      <c r="A1" s="601" t="s">
        <v>356</v>
      </c>
      <c r="B1" s="601"/>
      <c r="C1" s="601"/>
      <c r="D1" s="601"/>
      <c r="E1" s="601"/>
      <c r="F1" s="601"/>
      <c r="G1" s="601"/>
    </row>
    <row r="2" spans="1:7" ht="35.1" customHeight="1" thickBot="1" x14ac:dyDescent="0.25">
      <c r="A2" s="597" t="s">
        <v>446</v>
      </c>
      <c r="B2" s="597"/>
      <c r="C2" s="597"/>
      <c r="D2" s="597"/>
      <c r="E2" s="597"/>
      <c r="F2" s="597"/>
      <c r="G2" s="597"/>
    </row>
    <row r="3" spans="1:7" ht="42.95" customHeight="1" x14ac:dyDescent="0.2">
      <c r="A3" s="194" t="s">
        <v>7</v>
      </c>
      <c r="B3" s="195" t="s">
        <v>591</v>
      </c>
      <c r="C3" s="96" t="s">
        <v>59</v>
      </c>
      <c r="D3" s="96" t="s">
        <v>98</v>
      </c>
      <c r="E3" s="96" t="s">
        <v>98</v>
      </c>
      <c r="F3" s="96" t="s">
        <v>98</v>
      </c>
      <c r="G3" s="211" t="s">
        <v>99</v>
      </c>
    </row>
    <row r="4" spans="1:7" ht="17.45" customHeight="1" x14ac:dyDescent="0.2">
      <c r="A4" s="196">
        <f>ROWS(A$4:A4)</f>
        <v>1</v>
      </c>
      <c r="B4" s="197" t="s">
        <v>81</v>
      </c>
      <c r="C4" s="207"/>
      <c r="D4" s="207"/>
      <c r="E4" s="207"/>
      <c r="F4" s="207"/>
      <c r="G4" s="212"/>
    </row>
    <row r="5" spans="1:7" ht="17.45" customHeight="1" x14ac:dyDescent="0.2">
      <c r="A5" s="196">
        <f>ROWS(A$4:A5)</f>
        <v>2</v>
      </c>
      <c r="B5" s="198" t="s">
        <v>9</v>
      </c>
      <c r="C5" s="2"/>
      <c r="D5" s="2"/>
      <c r="E5" s="2"/>
      <c r="F5" s="2"/>
      <c r="G5" s="177">
        <f>SUM(C5:F5)</f>
        <v>0</v>
      </c>
    </row>
    <row r="6" spans="1:7" ht="17.45" customHeight="1" x14ac:dyDescent="0.2">
      <c r="A6" s="196">
        <f>ROWS(A$4:A6)</f>
        <v>3</v>
      </c>
      <c r="B6" s="71" t="s">
        <v>10</v>
      </c>
      <c r="C6" s="2"/>
      <c r="D6" s="2"/>
      <c r="E6" s="2"/>
      <c r="F6" s="2"/>
      <c r="G6" s="177">
        <f>SUM(C6:F6)</f>
        <v>0</v>
      </c>
    </row>
    <row r="7" spans="1:7" ht="17.45" customHeight="1" x14ac:dyDescent="0.2">
      <c r="A7" s="196">
        <f>ROWS(A$4:A7)</f>
        <v>4</v>
      </c>
      <c r="B7" s="199" t="s">
        <v>11</v>
      </c>
      <c r="C7" s="2"/>
      <c r="D7" s="2"/>
      <c r="E7" s="2"/>
      <c r="F7" s="2"/>
      <c r="G7" s="177">
        <f>SUM(C7:F7)</f>
        <v>0</v>
      </c>
    </row>
    <row r="8" spans="1:7" ht="17.45" customHeight="1" x14ac:dyDescent="0.2">
      <c r="A8" s="196">
        <f>ROWS(A$4:A8)</f>
        <v>5</v>
      </c>
      <c r="B8" s="200" t="s">
        <v>32</v>
      </c>
      <c r="C8" s="208">
        <f>SUM(C5:C7)</f>
        <v>0</v>
      </c>
      <c r="D8" s="208">
        <f>SUM(D5:D7)</f>
        <v>0</v>
      </c>
      <c r="E8" s="208">
        <f>SUM(E5:E7)</f>
        <v>0</v>
      </c>
      <c r="F8" s="208">
        <f>SUM(F5:F7)</f>
        <v>0</v>
      </c>
      <c r="G8" s="177">
        <f>ROUND(SUM(G5:G7),2)</f>
        <v>0</v>
      </c>
    </row>
    <row r="9" spans="1:7" ht="17.45" customHeight="1" x14ac:dyDescent="0.2">
      <c r="A9" s="196">
        <f>ROWS(A$4:A9)</f>
        <v>6</v>
      </c>
      <c r="B9" s="201" t="s">
        <v>132</v>
      </c>
      <c r="C9" s="2"/>
      <c r="D9" s="2"/>
      <c r="E9" s="2"/>
      <c r="F9" s="2"/>
      <c r="G9" s="177">
        <f t="shared" ref="G9:G19" si="0">SUM(C9:F9)</f>
        <v>0</v>
      </c>
    </row>
    <row r="10" spans="1:7" ht="17.45" customHeight="1" x14ac:dyDescent="0.2">
      <c r="A10" s="202">
        <f>ROWS(A$4:A10)</f>
        <v>7</v>
      </c>
      <c r="B10" s="199" t="s">
        <v>13</v>
      </c>
      <c r="C10" s="2"/>
      <c r="D10" s="2"/>
      <c r="E10" s="2"/>
      <c r="F10" s="2"/>
      <c r="G10" s="177">
        <f t="shared" si="0"/>
        <v>0</v>
      </c>
    </row>
    <row r="11" spans="1:7" ht="17.45" customHeight="1" x14ac:dyDescent="0.2">
      <c r="A11" s="196">
        <f>ROWS(A$4:A11)</f>
        <v>8</v>
      </c>
      <c r="B11" s="199" t="s">
        <v>105</v>
      </c>
      <c r="C11" s="2"/>
      <c r="D11" s="2"/>
      <c r="E11" s="2"/>
      <c r="F11" s="2"/>
      <c r="G11" s="177">
        <f t="shared" si="0"/>
        <v>0</v>
      </c>
    </row>
    <row r="12" spans="1:7" ht="17.45" customHeight="1" x14ac:dyDescent="0.2">
      <c r="A12" s="196">
        <f>ROWS(A$4:A12)</f>
        <v>9</v>
      </c>
      <c r="B12" s="199" t="s">
        <v>109</v>
      </c>
      <c r="C12" s="2"/>
      <c r="D12" s="2"/>
      <c r="E12" s="2"/>
      <c r="F12" s="2"/>
      <c r="G12" s="177">
        <f t="shared" si="0"/>
        <v>0</v>
      </c>
    </row>
    <row r="13" spans="1:7" ht="17.45" customHeight="1" x14ac:dyDescent="0.2">
      <c r="A13" s="196">
        <f>ROWS(A$4:A13)</f>
        <v>10</v>
      </c>
      <c r="B13" s="199" t="s">
        <v>100</v>
      </c>
      <c r="C13" s="2"/>
      <c r="D13" s="2"/>
      <c r="E13" s="2"/>
      <c r="F13" s="2"/>
      <c r="G13" s="177">
        <f t="shared" si="0"/>
        <v>0</v>
      </c>
    </row>
    <row r="14" spans="1:7" ht="17.45" customHeight="1" x14ac:dyDescent="0.2">
      <c r="A14" s="196">
        <f>ROWS(A$4:A14)</f>
        <v>11</v>
      </c>
      <c r="B14" s="201" t="s">
        <v>309</v>
      </c>
      <c r="C14" s="2"/>
      <c r="D14" s="2"/>
      <c r="E14" s="2"/>
      <c r="F14" s="2"/>
      <c r="G14" s="177">
        <f t="shared" si="0"/>
        <v>0</v>
      </c>
    </row>
    <row r="15" spans="1:7" ht="17.45" customHeight="1" x14ac:dyDescent="0.2">
      <c r="A15" s="196">
        <f>ROWS(A$4:A15)</f>
        <v>12</v>
      </c>
      <c r="B15" s="201" t="s">
        <v>310</v>
      </c>
      <c r="C15" s="2"/>
      <c r="D15" s="2"/>
      <c r="E15" s="2"/>
      <c r="F15" s="2"/>
      <c r="G15" s="177">
        <f t="shared" si="0"/>
        <v>0</v>
      </c>
    </row>
    <row r="16" spans="1:7" ht="17.45" customHeight="1" x14ac:dyDescent="0.2">
      <c r="A16" s="196">
        <f>ROWS(A$4:A16)</f>
        <v>13</v>
      </c>
      <c r="B16" s="199" t="s">
        <v>106</v>
      </c>
      <c r="C16" s="2"/>
      <c r="D16" s="2"/>
      <c r="E16" s="2"/>
      <c r="F16" s="2"/>
      <c r="G16" s="177">
        <f t="shared" si="0"/>
        <v>0</v>
      </c>
    </row>
    <row r="17" spans="1:7" ht="17.45" customHeight="1" x14ac:dyDescent="0.2">
      <c r="A17" s="196">
        <f>ROWS(A$4:A17)</f>
        <v>14</v>
      </c>
      <c r="B17" s="199" t="s">
        <v>101</v>
      </c>
      <c r="C17" s="2"/>
      <c r="D17" s="2"/>
      <c r="E17" s="2"/>
      <c r="F17" s="2"/>
      <c r="G17" s="177">
        <f t="shared" si="0"/>
        <v>0</v>
      </c>
    </row>
    <row r="18" spans="1:7" ht="17.45" customHeight="1" x14ac:dyDescent="0.2">
      <c r="A18" s="196">
        <f>ROWS(A$4:A18)</f>
        <v>15</v>
      </c>
      <c r="B18" s="199" t="s">
        <v>16</v>
      </c>
      <c r="C18" s="2"/>
      <c r="D18" s="2"/>
      <c r="E18" s="2"/>
      <c r="F18" s="2"/>
      <c r="G18" s="177">
        <f t="shared" si="0"/>
        <v>0</v>
      </c>
    </row>
    <row r="19" spans="1:7" ht="17.45" customHeight="1" x14ac:dyDescent="0.2">
      <c r="A19" s="196">
        <f>ROWS(A$4:A19)</f>
        <v>16</v>
      </c>
      <c r="B19" s="199" t="s">
        <v>102</v>
      </c>
      <c r="C19" s="2"/>
      <c r="D19" s="2"/>
      <c r="E19" s="2"/>
      <c r="F19" s="2"/>
      <c r="G19" s="177">
        <f t="shared" si="0"/>
        <v>0</v>
      </c>
    </row>
    <row r="20" spans="1:7" ht="17.45" customHeight="1" x14ac:dyDescent="0.2">
      <c r="A20" s="196">
        <f>ROWS(A$4:A20)</f>
        <v>17</v>
      </c>
      <c r="B20" s="200" t="s">
        <v>303</v>
      </c>
      <c r="C20" s="208">
        <f>SUM(C8:C19)</f>
        <v>0</v>
      </c>
      <c r="D20" s="208">
        <f>SUM(D8:D19)</f>
        <v>0</v>
      </c>
      <c r="E20" s="208">
        <f>SUM(E8:E19)</f>
        <v>0</v>
      </c>
      <c r="F20" s="208">
        <f>SUM(F8:F19)</f>
        <v>0</v>
      </c>
      <c r="G20" s="177">
        <f>ROUND(SUM(C20:F20),2)</f>
        <v>0</v>
      </c>
    </row>
    <row r="21" spans="1:7" ht="17.45" customHeight="1" x14ac:dyDescent="0.2">
      <c r="A21" s="196">
        <f>ROWS(A$4:A21)</f>
        <v>18</v>
      </c>
      <c r="B21" s="200" t="s">
        <v>17</v>
      </c>
      <c r="C21" s="209"/>
      <c r="D21" s="209"/>
      <c r="E21" s="209"/>
      <c r="F21" s="209"/>
      <c r="G21" s="213"/>
    </row>
    <row r="22" spans="1:7" ht="17.45" customHeight="1" x14ac:dyDescent="0.2">
      <c r="A22" s="196">
        <f>ROWS(A$4:A22)</f>
        <v>19</v>
      </c>
      <c r="B22" s="199" t="s">
        <v>18</v>
      </c>
      <c r="C22" s="2"/>
      <c r="D22" s="2"/>
      <c r="E22" s="2"/>
      <c r="F22" s="2"/>
      <c r="G22" s="177">
        <f>SUM(C22:F22)</f>
        <v>0</v>
      </c>
    </row>
    <row r="23" spans="1:7" ht="17.45" customHeight="1" x14ac:dyDescent="0.2">
      <c r="A23" s="196">
        <f>ROWS(A$4:A23)</f>
        <v>20</v>
      </c>
      <c r="B23" s="199" t="s">
        <v>19</v>
      </c>
      <c r="C23" s="2"/>
      <c r="D23" s="2"/>
      <c r="E23" s="2"/>
      <c r="F23" s="2"/>
      <c r="G23" s="177">
        <f>SUM(C23:F23)</f>
        <v>0</v>
      </c>
    </row>
    <row r="24" spans="1:7" ht="17.45" customHeight="1" x14ac:dyDescent="0.2">
      <c r="A24" s="196">
        <f>ROWS(A$4:A24)</f>
        <v>21</v>
      </c>
      <c r="B24" s="199" t="s">
        <v>110</v>
      </c>
      <c r="C24" s="2"/>
      <c r="D24" s="2"/>
      <c r="E24" s="2"/>
      <c r="F24" s="2"/>
      <c r="G24" s="177">
        <f>SUM(C24:F24)</f>
        <v>0</v>
      </c>
    </row>
    <row r="25" spans="1:7" ht="17.45" customHeight="1" x14ac:dyDescent="0.2">
      <c r="A25" s="196">
        <f>ROWS(A$4:A25)</f>
        <v>22</v>
      </c>
      <c r="B25" s="199" t="s">
        <v>103</v>
      </c>
      <c r="C25" s="2"/>
      <c r="D25" s="2"/>
      <c r="E25" s="2"/>
      <c r="F25" s="2"/>
      <c r="G25" s="177">
        <f>SUM(C25:F25)</f>
        <v>0</v>
      </c>
    </row>
    <row r="26" spans="1:7" ht="17.45" customHeight="1" x14ac:dyDescent="0.2">
      <c r="A26" s="196">
        <f>ROWS(A$4:A26)</f>
        <v>23</v>
      </c>
      <c r="B26" s="199" t="s">
        <v>107</v>
      </c>
      <c r="C26" s="209"/>
      <c r="D26" s="209"/>
      <c r="E26" s="209"/>
      <c r="F26" s="209"/>
      <c r="G26" s="213"/>
    </row>
    <row r="27" spans="1:7" ht="17.45" customHeight="1" x14ac:dyDescent="0.2">
      <c r="A27" s="196">
        <f>ROWS(A$4:A27)</f>
        <v>24</v>
      </c>
      <c r="B27" s="199" t="s">
        <v>108</v>
      </c>
      <c r="C27" s="209"/>
      <c r="D27" s="209"/>
      <c r="E27" s="209"/>
      <c r="F27" s="209"/>
      <c r="G27" s="213"/>
    </row>
    <row r="28" spans="1:7" ht="17.45" customHeight="1" x14ac:dyDescent="0.2">
      <c r="A28" s="196">
        <f>ROWS(A$4:A28)</f>
        <v>25</v>
      </c>
      <c r="B28" s="199" t="s">
        <v>104</v>
      </c>
      <c r="C28" s="2"/>
      <c r="D28" s="2"/>
      <c r="E28" s="2"/>
      <c r="F28" s="2"/>
      <c r="G28" s="177">
        <f>SUM(C28:F28)</f>
        <v>0</v>
      </c>
    </row>
    <row r="29" spans="1:7" ht="17.45" customHeight="1" x14ac:dyDescent="0.2">
      <c r="A29" s="196">
        <f>ROWS(A$4:A29)</f>
        <v>26</v>
      </c>
      <c r="B29" s="203" t="s">
        <v>22</v>
      </c>
      <c r="C29" s="2"/>
      <c r="D29" s="2"/>
      <c r="E29" s="2"/>
      <c r="F29" s="2"/>
      <c r="G29" s="177">
        <f>SUM(C29:F29)</f>
        <v>0</v>
      </c>
    </row>
    <row r="30" spans="1:7" ht="17.45" customHeight="1" x14ac:dyDescent="0.2">
      <c r="A30" s="196">
        <f>ROWS(A$4:A30)</f>
        <v>27</v>
      </c>
      <c r="B30" s="203" t="s">
        <v>114</v>
      </c>
      <c r="C30" s="2"/>
      <c r="D30" s="2"/>
      <c r="E30" s="2"/>
      <c r="F30" s="2"/>
      <c r="G30" s="177">
        <f>SUM(C30:F30)</f>
        <v>0</v>
      </c>
    </row>
    <row r="31" spans="1:7" ht="17.45" customHeight="1" x14ac:dyDescent="0.2">
      <c r="A31" s="196">
        <f>ROWS(A$4:A31)</f>
        <v>28</v>
      </c>
      <c r="B31" s="203" t="s">
        <v>131</v>
      </c>
      <c r="C31" s="2"/>
      <c r="D31" s="2"/>
      <c r="E31" s="2"/>
      <c r="F31" s="2"/>
      <c r="G31" s="177">
        <f>SUM(C31:F31)</f>
        <v>0</v>
      </c>
    </row>
    <row r="32" spans="1:7" ht="17.45" customHeight="1" x14ac:dyDescent="0.2">
      <c r="A32" s="196">
        <f>ROWS(A$4:A32)</f>
        <v>29</v>
      </c>
      <c r="B32" s="204" t="s">
        <v>304</v>
      </c>
      <c r="C32" s="208">
        <f>SUM(C22:C31)</f>
        <v>0</v>
      </c>
      <c r="D32" s="208">
        <f>SUM(D22:D31)</f>
        <v>0</v>
      </c>
      <c r="E32" s="208">
        <f>SUM(E22:E31)</f>
        <v>0</v>
      </c>
      <c r="F32" s="208">
        <f>SUM(F22:F31)</f>
        <v>0</v>
      </c>
      <c r="G32" s="177">
        <f>ROUND(SUM(C32:F32),2)</f>
        <v>0</v>
      </c>
    </row>
    <row r="33" spans="1:7" ht="17.45" customHeight="1" thickBot="1" x14ac:dyDescent="0.25">
      <c r="A33" s="205">
        <f>ROWS(A$4:A33)</f>
        <v>30</v>
      </c>
      <c r="B33" s="206" t="s">
        <v>305</v>
      </c>
      <c r="C33" s="210">
        <f>C20-C32</f>
        <v>0</v>
      </c>
      <c r="D33" s="210">
        <f>D20-D32</f>
        <v>0</v>
      </c>
      <c r="E33" s="210">
        <f>E20-E32</f>
        <v>0</v>
      </c>
      <c r="F33" s="210">
        <f>F20-F32</f>
        <v>0</v>
      </c>
      <c r="G33" s="214">
        <f>ROUND(SUM(C33:F33),2)</f>
        <v>0</v>
      </c>
    </row>
    <row r="34" spans="1:7" ht="9.9499999999999993" customHeight="1" x14ac:dyDescent="0.2">
      <c r="A34" s="193"/>
      <c r="B34" s="193"/>
      <c r="C34" s="97"/>
      <c r="D34" s="97"/>
      <c r="E34" s="97"/>
      <c r="F34" s="97"/>
      <c r="G34" s="97"/>
    </row>
  </sheetData>
  <sheetProtection sheet="1" objects="1" scenarios="1"/>
  <mergeCells count="2">
    <mergeCell ref="A2:G2"/>
    <mergeCell ref="A1:G1"/>
  </mergeCells>
  <phoneticPr fontId="0" type="noConversion"/>
  <printOptions horizontalCentered="1"/>
  <pageMargins left="0.25" right="0.25" top="0.35" bottom="0.45" header="0.35" footer="0.3"/>
  <pageSetup scale="88" orientation="landscape" r:id="rId1"/>
  <headerFooter alignWithMargins="0">
    <oddFooter>&amp;C5-1-2014&amp;R&amp;"Arial,Bold"Worksheet - Do Not Submit</oddFooter>
  </headerFooter>
  <customProperties>
    <customPr name="OrphanNamesChecke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4"/>
  <sheetViews>
    <sheetView zoomScaleNormal="100" workbookViewId="0">
      <selection activeCell="A3" sqref="A3:D3"/>
    </sheetView>
  </sheetViews>
  <sheetFormatPr defaultColWidth="9.140625" defaultRowHeight="12" x14ac:dyDescent="0.2"/>
  <cols>
    <col min="1" max="1" width="29.85546875" style="228" customWidth="1"/>
    <col min="2" max="2" width="17.5703125" style="228" customWidth="1"/>
    <col min="3" max="3" width="38.42578125" style="228" customWidth="1"/>
    <col min="4" max="4" width="15.85546875" style="228" customWidth="1"/>
    <col min="5" max="8" width="9.140625" style="228"/>
    <col min="9" max="9" width="30.5703125" style="228" customWidth="1"/>
    <col min="10" max="10" width="21.85546875" style="228" customWidth="1"/>
    <col min="11" max="11" width="22.42578125" style="228" customWidth="1"/>
    <col min="12" max="12" width="15.140625" style="228" customWidth="1"/>
    <col min="13" max="13" width="19" style="228" customWidth="1"/>
    <col min="14" max="16384" width="9.140625" style="228"/>
  </cols>
  <sheetData>
    <row r="1" spans="1:13" ht="16.5" customHeight="1" x14ac:dyDescent="0.25">
      <c r="A1" s="602" t="s">
        <v>460</v>
      </c>
      <c r="B1" s="602"/>
      <c r="C1" s="602"/>
      <c r="D1" s="602"/>
      <c r="E1" s="227"/>
    </row>
    <row r="2" spans="1:13" ht="16.5" x14ac:dyDescent="0.25">
      <c r="A2" s="603" t="s">
        <v>659</v>
      </c>
      <c r="B2" s="603"/>
      <c r="C2" s="603"/>
      <c r="D2" s="603"/>
    </row>
    <row r="3" spans="1:13" ht="22.5" customHeight="1" x14ac:dyDescent="0.25">
      <c r="A3" s="604" t="str">
        <f>CONCATENATE('Basic Data Input'!B8," Community College")</f>
        <v>________ Community College</v>
      </c>
      <c r="B3" s="604"/>
      <c r="C3" s="604"/>
      <c r="D3" s="604"/>
      <c r="I3" s="586" t="s">
        <v>486</v>
      </c>
      <c r="J3" s="586"/>
      <c r="K3" s="586"/>
      <c r="L3" s="586"/>
      <c r="M3" s="586"/>
    </row>
    <row r="4" spans="1:13" ht="15.75" x14ac:dyDescent="0.2">
      <c r="A4" s="605" t="s">
        <v>461</v>
      </c>
      <c r="B4" s="605"/>
      <c r="C4" s="605"/>
      <c r="D4" s="605"/>
      <c r="E4" s="229"/>
      <c r="J4" s="245"/>
      <c r="K4" s="245"/>
      <c r="L4" s="245"/>
    </row>
    <row r="5" spans="1:13" ht="40.5" customHeight="1" thickBot="1" x14ac:dyDescent="0.25">
      <c r="A5" s="248" t="s">
        <v>462</v>
      </c>
      <c r="B5" s="248" t="s">
        <v>463</v>
      </c>
      <c r="C5" s="248" t="s">
        <v>464</v>
      </c>
      <c r="D5" s="248" t="s">
        <v>465</v>
      </c>
      <c r="H5" s="241">
        <v>1</v>
      </c>
      <c r="I5" s="587" t="s">
        <v>487</v>
      </c>
      <c r="J5" s="587"/>
      <c r="K5" s="587"/>
      <c r="L5" s="587"/>
      <c r="M5" s="587"/>
    </row>
    <row r="6" spans="1:13" ht="35.1" customHeight="1" x14ac:dyDescent="0.2">
      <c r="A6" s="231"/>
      <c r="B6" s="231"/>
      <c r="C6" s="231"/>
      <c r="D6" s="230"/>
      <c r="H6" s="241">
        <v>2</v>
      </c>
      <c r="I6" s="587" t="s">
        <v>488</v>
      </c>
      <c r="J6" s="587"/>
      <c r="K6" s="587"/>
      <c r="L6" s="587"/>
      <c r="M6" s="587"/>
    </row>
    <row r="7" spans="1:13" ht="35.1" customHeight="1" x14ac:dyDescent="0.2">
      <c r="A7" s="231"/>
      <c r="B7" s="231"/>
      <c r="C7" s="231"/>
      <c r="D7" s="232"/>
      <c r="H7" s="241">
        <v>3</v>
      </c>
      <c r="I7" s="587" t="s">
        <v>489</v>
      </c>
      <c r="J7" s="587"/>
      <c r="K7" s="587"/>
      <c r="L7" s="587"/>
      <c r="M7" s="587"/>
    </row>
    <row r="8" spans="1:13" ht="35.1" customHeight="1" x14ac:dyDescent="0.2">
      <c r="A8" s="231"/>
      <c r="B8" s="231"/>
      <c r="C8" s="231"/>
      <c r="D8" s="232"/>
      <c r="H8" s="241">
        <v>4</v>
      </c>
      <c r="I8" s="587" t="s">
        <v>490</v>
      </c>
      <c r="J8" s="587"/>
      <c r="K8" s="587"/>
      <c r="L8" s="587"/>
      <c r="M8" s="587"/>
    </row>
    <row r="9" spans="1:13" ht="35.1" customHeight="1" x14ac:dyDescent="0.2">
      <c r="A9" s="231"/>
      <c r="B9" s="231"/>
      <c r="C9" s="231"/>
      <c r="D9" s="232"/>
      <c r="H9" s="241">
        <v>5</v>
      </c>
      <c r="I9" s="241" t="s">
        <v>506</v>
      </c>
    </row>
    <row r="10" spans="1:13" ht="35.1" customHeight="1" x14ac:dyDescent="0.2">
      <c r="A10" s="231"/>
      <c r="B10" s="231"/>
      <c r="C10" s="231"/>
      <c r="D10" s="232"/>
      <c r="I10" s="587" t="s">
        <v>491</v>
      </c>
      <c r="J10" s="587"/>
      <c r="K10" s="587"/>
      <c r="L10" s="587"/>
      <c r="M10" s="587"/>
    </row>
    <row r="11" spans="1:13" ht="35.1" customHeight="1" x14ac:dyDescent="0.2">
      <c r="A11" s="231"/>
      <c r="B11" s="231"/>
      <c r="C11" s="231"/>
      <c r="D11" s="232"/>
      <c r="I11" s="583" t="s">
        <v>492</v>
      </c>
      <c r="J11" s="583"/>
      <c r="K11" s="583"/>
      <c r="L11" s="583"/>
      <c r="M11" s="583"/>
    </row>
    <row r="12" spans="1:13" ht="35.1" customHeight="1" x14ac:dyDescent="0.2">
      <c r="A12" s="231"/>
      <c r="B12" s="231"/>
      <c r="C12" s="231"/>
      <c r="D12" s="232"/>
      <c r="I12" s="583"/>
      <c r="J12" s="583"/>
      <c r="K12" s="583"/>
      <c r="L12" s="583"/>
      <c r="M12" s="583"/>
    </row>
    <row r="13" spans="1:13" ht="35.1" customHeight="1" x14ac:dyDescent="0.25">
      <c r="A13" s="231"/>
      <c r="B13" s="231"/>
      <c r="C13" s="231"/>
      <c r="D13" s="232"/>
      <c r="I13" s="233" t="s">
        <v>466</v>
      </c>
    </row>
    <row r="14" spans="1:13" ht="35.1" customHeight="1" x14ac:dyDescent="0.2">
      <c r="A14" s="231"/>
      <c r="B14" s="231"/>
      <c r="C14" s="231"/>
      <c r="D14" s="232"/>
      <c r="I14" s="234" t="s">
        <v>462</v>
      </c>
      <c r="J14" s="234" t="s">
        <v>463</v>
      </c>
      <c r="K14" s="234" t="s">
        <v>464</v>
      </c>
      <c r="L14" s="234" t="s">
        <v>465</v>
      </c>
    </row>
    <row r="15" spans="1:13" ht="35.1" customHeight="1" x14ac:dyDescent="0.2">
      <c r="A15" s="231"/>
      <c r="B15" s="231"/>
      <c r="C15" s="231"/>
      <c r="D15" s="232"/>
      <c r="I15" s="235" t="s">
        <v>467</v>
      </c>
      <c r="J15" s="235" t="s">
        <v>468</v>
      </c>
      <c r="K15" s="235" t="s">
        <v>469</v>
      </c>
      <c r="L15" s="236">
        <v>25000</v>
      </c>
    </row>
    <row r="16" spans="1:13" ht="35.1" customHeight="1" x14ac:dyDescent="0.2">
      <c r="A16" s="231"/>
      <c r="B16" s="231"/>
      <c r="C16" s="231"/>
      <c r="D16" s="232"/>
    </row>
    <row r="17" spans="1:6" ht="35.1" customHeight="1" x14ac:dyDescent="0.2">
      <c r="A17" s="231"/>
      <c r="B17" s="231"/>
      <c r="C17" s="231"/>
      <c r="D17" s="232"/>
    </row>
    <row r="18" spans="1:6" ht="35.1" customHeight="1" x14ac:dyDescent="0.2">
      <c r="A18" s="231"/>
      <c r="B18" s="231"/>
      <c r="C18" s="231"/>
      <c r="D18" s="232"/>
    </row>
    <row r="19" spans="1:6" ht="35.1" customHeight="1" x14ac:dyDescent="0.2">
      <c r="A19" s="231"/>
      <c r="B19" s="231"/>
      <c r="C19" s="231"/>
      <c r="D19" s="232"/>
    </row>
    <row r="20" spans="1:6" ht="35.1" customHeight="1" x14ac:dyDescent="0.2">
      <c r="A20" s="231"/>
      <c r="B20" s="231"/>
      <c r="C20" s="231"/>
      <c r="D20" s="232"/>
    </row>
    <row r="21" spans="1:6" ht="35.1" customHeight="1" x14ac:dyDescent="0.2">
      <c r="A21" s="231"/>
      <c r="B21" s="231"/>
      <c r="C21" s="231"/>
      <c r="D21" s="232"/>
    </row>
    <row r="22" spans="1:6" ht="35.1" customHeight="1" x14ac:dyDescent="0.2">
      <c r="A22" s="231"/>
      <c r="B22" s="231"/>
      <c r="C22" s="231"/>
      <c r="D22" s="232"/>
    </row>
    <row r="23" spans="1:6" ht="24.75" customHeight="1" thickBot="1" x14ac:dyDescent="0.25">
      <c r="C23" s="228" t="s">
        <v>470</v>
      </c>
      <c r="D23" s="237">
        <f>SUM(D6:D22)</f>
        <v>0</v>
      </c>
      <c r="F23" s="228" t="s">
        <v>483</v>
      </c>
    </row>
    <row r="24" spans="1:6" ht="12.75" thickTop="1" x14ac:dyDescent="0.2"/>
  </sheetData>
  <mergeCells count="11">
    <mergeCell ref="I5:M5"/>
    <mergeCell ref="A1:D1"/>
    <mergeCell ref="A2:D2"/>
    <mergeCell ref="I3:M3"/>
    <mergeCell ref="A3:D3"/>
    <mergeCell ref="A4:D4"/>
    <mergeCell ref="I6:M6"/>
    <mergeCell ref="I7:M7"/>
    <mergeCell ref="I8:M8"/>
    <mergeCell ref="I10:M10"/>
    <mergeCell ref="I11:M12"/>
  </mergeCells>
  <pageMargins left="0.28999999999999998" right="0.24" top="0.36" bottom="0.39" header="0.23" footer="0.25"/>
  <pageSetup orientation="portrait" r:id="rId1"/>
  <headerFooter alignWithMargins="0"/>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73"/>
  <sheetViews>
    <sheetView topLeftCell="A15" zoomScale="93" workbookViewId="0">
      <selection activeCell="B38" sqref="B38"/>
    </sheetView>
  </sheetViews>
  <sheetFormatPr defaultColWidth="9.140625" defaultRowHeight="12.75" x14ac:dyDescent="0.2"/>
  <cols>
    <col min="1" max="1" width="3.42578125" style="154" customWidth="1"/>
    <col min="2" max="2" width="133.42578125" style="154" customWidth="1"/>
    <col min="3" max="16384" width="9.140625" style="154"/>
  </cols>
  <sheetData>
    <row r="1" spans="1:2" ht="15.75" x14ac:dyDescent="0.25">
      <c r="A1" s="421" t="s">
        <v>357</v>
      </c>
      <c r="B1" s="421"/>
    </row>
    <row r="3" spans="1:2" x14ac:dyDescent="0.2">
      <c r="A3" s="155" t="s">
        <v>358</v>
      </c>
    </row>
    <row r="4" spans="1:2" x14ac:dyDescent="0.2">
      <c r="A4" s="156"/>
      <c r="B4" s="154" t="s">
        <v>359</v>
      </c>
    </row>
    <row r="6" spans="1:2" x14ac:dyDescent="0.2">
      <c r="A6" s="157" t="s">
        <v>68</v>
      </c>
    </row>
    <row r="7" spans="1:2" ht="38.25" customHeight="1" x14ac:dyDescent="0.2">
      <c r="A7" s="157"/>
      <c r="B7" s="158" t="s">
        <v>360</v>
      </c>
    </row>
    <row r="8" spans="1:2" ht="30.75" customHeight="1" x14ac:dyDescent="0.2">
      <c r="A8" s="159"/>
      <c r="B8" s="160" t="s">
        <v>450</v>
      </c>
    </row>
    <row r="9" spans="1:2" x14ac:dyDescent="0.2">
      <c r="A9" s="156"/>
      <c r="B9" s="154" t="s">
        <v>361</v>
      </c>
    </row>
    <row r="10" spans="1:2" x14ac:dyDescent="0.2">
      <c r="A10" s="156"/>
    </row>
    <row r="11" spans="1:2" x14ac:dyDescent="0.2">
      <c r="A11" s="157" t="s">
        <v>402</v>
      </c>
    </row>
    <row r="12" spans="1:2" x14ac:dyDescent="0.2">
      <c r="A12" s="156"/>
      <c r="B12" s="154" t="s">
        <v>403</v>
      </c>
    </row>
    <row r="13" spans="1:2" x14ac:dyDescent="0.2">
      <c r="A13" s="156"/>
      <c r="B13" s="154" t="s">
        <v>362</v>
      </c>
    </row>
    <row r="14" spans="1:2" x14ac:dyDescent="0.2">
      <c r="A14" s="156"/>
      <c r="B14" s="154" t="s">
        <v>363</v>
      </c>
    </row>
    <row r="15" spans="1:2" x14ac:dyDescent="0.2">
      <c r="A15" s="156"/>
    </row>
    <row r="16" spans="1:2" x14ac:dyDescent="0.2">
      <c r="A16" s="157" t="s">
        <v>364</v>
      </c>
    </row>
    <row r="17" spans="1:2" x14ac:dyDescent="0.2">
      <c r="A17" s="156"/>
      <c r="B17" s="154" t="s">
        <v>504</v>
      </c>
    </row>
    <row r="18" spans="1:2" x14ac:dyDescent="0.2">
      <c r="A18" s="156"/>
      <c r="B18" s="244" t="s">
        <v>527</v>
      </c>
    </row>
    <row r="19" spans="1:2" x14ac:dyDescent="0.2">
      <c r="A19" s="156"/>
    </row>
    <row r="20" spans="1:2" x14ac:dyDescent="0.2">
      <c r="A20" s="157" t="s">
        <v>526</v>
      </c>
    </row>
    <row r="21" spans="1:2" x14ac:dyDescent="0.2">
      <c r="A21" s="156"/>
      <c r="B21" s="154" t="s">
        <v>404</v>
      </c>
    </row>
    <row r="22" spans="1:2" x14ac:dyDescent="0.2">
      <c r="A22" s="157"/>
    </row>
    <row r="23" spans="1:2" x14ac:dyDescent="0.2">
      <c r="A23" s="155" t="s">
        <v>365</v>
      </c>
    </row>
    <row r="24" spans="1:2" x14ac:dyDescent="0.2">
      <c r="A24" s="156"/>
      <c r="B24" s="154" t="s">
        <v>366</v>
      </c>
    </row>
    <row r="25" spans="1:2" x14ac:dyDescent="0.2">
      <c r="A25" s="156"/>
      <c r="B25" s="154" t="s">
        <v>367</v>
      </c>
    </row>
    <row r="26" spans="1:2" x14ac:dyDescent="0.2">
      <c r="A26" s="156"/>
      <c r="B26" s="154" t="s">
        <v>438</v>
      </c>
    </row>
    <row r="27" spans="1:2" x14ac:dyDescent="0.2">
      <c r="A27" s="156"/>
    </row>
    <row r="28" spans="1:2" x14ac:dyDescent="0.2">
      <c r="A28" s="157" t="s">
        <v>368</v>
      </c>
    </row>
    <row r="29" spans="1:2" ht="32.25" customHeight="1" x14ac:dyDescent="0.2">
      <c r="A29" s="159"/>
      <c r="B29" s="158" t="s">
        <v>369</v>
      </c>
    </row>
    <row r="30" spans="1:2" x14ac:dyDescent="0.2">
      <c r="A30" s="156"/>
    </row>
    <row r="31" spans="1:2" x14ac:dyDescent="0.2">
      <c r="A31" s="157" t="s">
        <v>370</v>
      </c>
    </row>
    <row r="32" spans="1:2" x14ac:dyDescent="0.2">
      <c r="A32" s="156"/>
      <c r="B32" s="154" t="s">
        <v>371</v>
      </c>
    </row>
    <row r="33" spans="1:2" x14ac:dyDescent="0.2">
      <c r="A33" s="156"/>
    </row>
    <row r="34" spans="1:2" x14ac:dyDescent="0.2">
      <c r="A34" s="344" t="s">
        <v>27</v>
      </c>
    </row>
    <row r="35" spans="1:2" x14ac:dyDescent="0.2">
      <c r="A35" s="345"/>
      <c r="B35" s="154" t="s">
        <v>579</v>
      </c>
    </row>
    <row r="36" spans="1:2" x14ac:dyDescent="0.2">
      <c r="A36" s="156"/>
    </row>
    <row r="37" spans="1:2" x14ac:dyDescent="0.2">
      <c r="A37" s="157" t="s">
        <v>474</v>
      </c>
    </row>
    <row r="38" spans="1:2" x14ac:dyDescent="0.2">
      <c r="A38" s="156"/>
      <c r="B38" s="154" t="s">
        <v>475</v>
      </c>
    </row>
    <row r="39" spans="1:2" x14ac:dyDescent="0.2">
      <c r="A39" s="155"/>
    </row>
    <row r="40" spans="1:2" x14ac:dyDescent="0.2">
      <c r="A40" s="157" t="s">
        <v>372</v>
      </c>
    </row>
    <row r="41" spans="1:2" x14ac:dyDescent="0.2">
      <c r="A41" s="156"/>
      <c r="B41" s="154" t="s">
        <v>373</v>
      </c>
    </row>
    <row r="42" spans="1:2" x14ac:dyDescent="0.2">
      <c r="A42" s="156"/>
    </row>
    <row r="43" spans="1:2" x14ac:dyDescent="0.2">
      <c r="A43" s="157" t="s">
        <v>374</v>
      </c>
    </row>
    <row r="44" spans="1:2" x14ac:dyDescent="0.2">
      <c r="A44" s="161"/>
      <c r="B44" s="154" t="s">
        <v>456</v>
      </c>
    </row>
    <row r="45" spans="1:2" x14ac:dyDescent="0.2">
      <c r="A45" s="161"/>
      <c r="B45" s="154" t="s">
        <v>375</v>
      </c>
    </row>
    <row r="46" spans="1:2" x14ac:dyDescent="0.2">
      <c r="A46" s="156"/>
      <c r="B46" s="154" t="s">
        <v>376</v>
      </c>
    </row>
    <row r="47" spans="1:2" x14ac:dyDescent="0.2">
      <c r="A47" s="156"/>
    </row>
    <row r="48" spans="1:2" x14ac:dyDescent="0.2">
      <c r="A48" s="157" t="s">
        <v>377</v>
      </c>
    </row>
    <row r="49" spans="1:2" x14ac:dyDescent="0.2">
      <c r="A49" s="156"/>
      <c r="B49" s="154" t="s">
        <v>378</v>
      </c>
    </row>
    <row r="50" spans="1:2" x14ac:dyDescent="0.2">
      <c r="A50" s="156"/>
      <c r="B50" s="154" t="s">
        <v>379</v>
      </c>
    </row>
    <row r="51" spans="1:2" x14ac:dyDescent="0.2">
      <c r="A51" s="156"/>
      <c r="B51" s="154" t="s">
        <v>328</v>
      </c>
    </row>
    <row r="52" spans="1:2" x14ac:dyDescent="0.2">
      <c r="B52" s="162" t="s">
        <v>380</v>
      </c>
    </row>
    <row r="53" spans="1:2" x14ac:dyDescent="0.2">
      <c r="B53" s="162" t="s">
        <v>381</v>
      </c>
    </row>
    <row r="54" spans="1:2" x14ac:dyDescent="0.2">
      <c r="B54" s="162" t="s">
        <v>382</v>
      </c>
    </row>
    <row r="55" spans="1:2" x14ac:dyDescent="0.2">
      <c r="B55" s="342" t="s">
        <v>570</v>
      </c>
    </row>
    <row r="56" spans="1:2" x14ac:dyDescent="0.2">
      <c r="B56" s="162" t="s">
        <v>383</v>
      </c>
    </row>
    <row r="57" spans="1:2" x14ac:dyDescent="0.2">
      <c r="B57" s="154" t="s">
        <v>473</v>
      </c>
    </row>
    <row r="58" spans="1:2" x14ac:dyDescent="0.2">
      <c r="B58" s="192" t="s">
        <v>480</v>
      </c>
    </row>
    <row r="59" spans="1:2" x14ac:dyDescent="0.2">
      <c r="B59" s="192" t="s">
        <v>521</v>
      </c>
    </row>
    <row r="60" spans="1:2" x14ac:dyDescent="0.2">
      <c r="A60" s="163" t="s">
        <v>384</v>
      </c>
    </row>
    <row r="62" spans="1:2" x14ac:dyDescent="0.2">
      <c r="A62" s="164" t="s">
        <v>66</v>
      </c>
    </row>
    <row r="63" spans="1:2" ht="25.5" x14ac:dyDescent="0.2">
      <c r="B63" s="165" t="s">
        <v>385</v>
      </c>
    </row>
    <row r="64" spans="1:2" x14ac:dyDescent="0.2">
      <c r="A64" s="154" t="s">
        <v>386</v>
      </c>
    </row>
    <row r="65" spans="1:2" x14ac:dyDescent="0.2">
      <c r="A65" s="164" t="s">
        <v>67</v>
      </c>
    </row>
    <row r="66" spans="1:2" ht="45.75" customHeight="1" x14ac:dyDescent="0.2">
      <c r="B66" s="160" t="s">
        <v>387</v>
      </c>
    </row>
    <row r="67" spans="1:2" ht="28.5" customHeight="1" x14ac:dyDescent="0.2">
      <c r="A67" s="154" t="s">
        <v>27</v>
      </c>
      <c r="B67" s="165" t="s">
        <v>388</v>
      </c>
    </row>
    <row r="68" spans="1:2" x14ac:dyDescent="0.2">
      <c r="A68" s="154" t="s">
        <v>27</v>
      </c>
    </row>
    <row r="69" spans="1:2" x14ac:dyDescent="0.2">
      <c r="A69" s="154" t="s">
        <v>386</v>
      </c>
    </row>
    <row r="70" spans="1:2" ht="9" customHeight="1" x14ac:dyDescent="0.2"/>
    <row r="72" spans="1:2" x14ac:dyDescent="0.2">
      <c r="A72" s="154" t="s">
        <v>27</v>
      </c>
    </row>
    <row r="73" spans="1:2" x14ac:dyDescent="0.2">
      <c r="A73" s="154" t="s">
        <v>386</v>
      </c>
    </row>
  </sheetData>
  <mergeCells count="1">
    <mergeCell ref="A1:B1"/>
  </mergeCells>
  <printOptions horizontalCentered="1"/>
  <pageMargins left="0.5" right="0.5" top="0.5" bottom="0.5" header="0.5" footer="0.5"/>
  <pageSetup scale="70" orientation="portrait" r:id="rId1"/>
  <headerFooter alignWithMargins="0"/>
  <customProperties>
    <customPr name="OrphanNamesChecke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A10"/>
  <sheetViews>
    <sheetView workbookViewId="0"/>
  </sheetViews>
  <sheetFormatPr defaultColWidth="9.140625" defaultRowHeight="12.75" x14ac:dyDescent="0.2"/>
  <cols>
    <col min="1" max="1" width="12.5703125" style="44" customWidth="1"/>
    <col min="2" max="16384" width="9.140625" style="44"/>
  </cols>
  <sheetData>
    <row r="1" spans="1:157" x14ac:dyDescent="0.2">
      <c r="B1" s="606" t="s">
        <v>135</v>
      </c>
      <c r="C1" s="606"/>
      <c r="D1" s="606"/>
      <c r="E1" s="606"/>
      <c r="F1" s="606"/>
      <c r="G1" s="607" t="s">
        <v>136</v>
      </c>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c r="AW1" s="608"/>
      <c r="AX1" s="608"/>
      <c r="AY1" s="608"/>
      <c r="AZ1" s="608"/>
      <c r="BA1" s="608"/>
      <c r="BB1" s="608"/>
      <c r="BC1" s="608"/>
      <c r="BD1" s="608"/>
      <c r="BE1" s="608"/>
      <c r="BF1" s="608"/>
      <c r="BG1" s="608"/>
      <c r="BH1" s="608"/>
      <c r="BI1" s="608"/>
      <c r="BJ1" s="608"/>
      <c r="BK1" s="608"/>
      <c r="BL1" s="608"/>
      <c r="BM1" s="608"/>
      <c r="BN1" s="608"/>
      <c r="BO1" s="608"/>
      <c r="BP1" s="608"/>
      <c r="BQ1" s="608"/>
      <c r="BR1" s="608"/>
      <c r="BS1" s="608"/>
      <c r="BT1" s="608"/>
      <c r="BU1" s="608"/>
      <c r="BV1" s="608"/>
      <c r="BW1" s="608"/>
      <c r="BX1" s="608"/>
      <c r="BY1" s="608"/>
      <c r="BZ1" s="608"/>
      <c r="CA1" s="608"/>
      <c r="CB1" s="608"/>
      <c r="CC1" s="608"/>
      <c r="CD1" s="608"/>
      <c r="CE1" s="608"/>
      <c r="CF1" s="608"/>
      <c r="CG1" s="106" t="s">
        <v>137</v>
      </c>
      <c r="CH1" s="107"/>
      <c r="CI1" s="107"/>
      <c r="CJ1" s="107"/>
      <c r="CK1" s="107"/>
      <c r="CL1" s="107"/>
      <c r="CM1" s="107"/>
      <c r="CN1" s="107"/>
      <c r="CO1" s="107"/>
      <c r="CP1" s="107"/>
      <c r="CQ1" s="107"/>
      <c r="CR1" s="107"/>
      <c r="CS1" s="107"/>
      <c r="CT1" s="107"/>
      <c r="CU1" s="107"/>
      <c r="CV1" s="107"/>
      <c r="CW1" s="107"/>
      <c r="CX1" s="107"/>
      <c r="CY1" s="107"/>
      <c r="CZ1" s="107"/>
      <c r="DA1" s="107"/>
      <c r="DB1" s="107"/>
      <c r="DC1" s="107"/>
      <c r="DD1" s="107"/>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8" t="s">
        <v>138</v>
      </c>
      <c r="EM1" s="109"/>
      <c r="EN1" s="109"/>
      <c r="EO1" s="109"/>
      <c r="EP1" s="109"/>
      <c r="EQ1" s="109"/>
      <c r="ER1" s="109"/>
      <c r="ES1" s="109"/>
      <c r="ET1" s="109"/>
      <c r="EU1" s="109"/>
      <c r="EV1" s="109"/>
      <c r="EW1" s="109"/>
      <c r="EX1" s="109"/>
      <c r="EY1" s="109"/>
      <c r="EZ1" s="109"/>
      <c r="FA1" s="109"/>
    </row>
    <row r="2" spans="1:157" ht="14.25" x14ac:dyDescent="0.2">
      <c r="A2" s="44" t="s">
        <v>139</v>
      </c>
      <c r="B2" s="44" t="s">
        <v>140</v>
      </c>
      <c r="C2" s="44" t="s">
        <v>141</v>
      </c>
      <c r="D2" s="44" t="s">
        <v>142</v>
      </c>
      <c r="E2" s="44" t="s">
        <v>143</v>
      </c>
      <c r="F2" s="103" t="s">
        <v>144</v>
      </c>
      <c r="G2" s="110" t="s">
        <v>145</v>
      </c>
      <c r="H2" s="110" t="s">
        <v>146</v>
      </c>
      <c r="I2" s="110" t="s">
        <v>147</v>
      </c>
      <c r="J2" s="110" t="s">
        <v>148</v>
      </c>
      <c r="K2" s="110" t="s">
        <v>149</v>
      </c>
      <c r="L2" s="110" t="s">
        <v>150</v>
      </c>
      <c r="M2" s="110" t="s">
        <v>151</v>
      </c>
      <c r="N2" s="110" t="s">
        <v>152</v>
      </c>
      <c r="O2" s="110" t="s">
        <v>153</v>
      </c>
      <c r="P2" s="110" t="s">
        <v>154</v>
      </c>
      <c r="Q2" s="110" t="s">
        <v>155</v>
      </c>
      <c r="R2" s="110" t="s">
        <v>156</v>
      </c>
      <c r="S2" s="110" t="s">
        <v>157</v>
      </c>
      <c r="T2" s="110" t="s">
        <v>158</v>
      </c>
      <c r="U2" s="110" t="s">
        <v>159</v>
      </c>
      <c r="V2" s="110" t="s">
        <v>160</v>
      </c>
      <c r="W2" s="110" t="s">
        <v>161</v>
      </c>
      <c r="X2" s="110" t="s">
        <v>162</v>
      </c>
      <c r="Y2" s="110" t="s">
        <v>163</v>
      </c>
      <c r="Z2" s="110" t="s">
        <v>164</v>
      </c>
      <c r="AA2" s="110" t="s">
        <v>165</v>
      </c>
      <c r="AB2" s="110" t="s">
        <v>166</v>
      </c>
      <c r="AC2" s="110" t="s">
        <v>167</v>
      </c>
      <c r="AD2" s="110" t="s">
        <v>168</v>
      </c>
      <c r="AE2" s="110" t="s">
        <v>169</v>
      </c>
      <c r="AF2" s="110" t="s">
        <v>170</v>
      </c>
      <c r="AG2" s="110" t="s">
        <v>171</v>
      </c>
      <c r="AH2" s="110" t="s">
        <v>172</v>
      </c>
      <c r="AI2" s="110" t="s">
        <v>173</v>
      </c>
      <c r="AJ2" s="110" t="s">
        <v>174</v>
      </c>
      <c r="AK2" s="110" t="s">
        <v>175</v>
      </c>
      <c r="AL2" s="110" t="s">
        <v>176</v>
      </c>
      <c r="AM2" s="110" t="s">
        <v>177</v>
      </c>
      <c r="AN2" s="110" t="s">
        <v>178</v>
      </c>
      <c r="AO2" s="110" t="s">
        <v>179</v>
      </c>
      <c r="AP2" s="110" t="s">
        <v>180</v>
      </c>
      <c r="AQ2" s="110" t="s">
        <v>181</v>
      </c>
      <c r="AR2" s="110" t="s">
        <v>182</v>
      </c>
      <c r="AS2" s="110" t="s">
        <v>183</v>
      </c>
      <c r="AT2" s="110" t="s">
        <v>184</v>
      </c>
      <c r="AU2" s="110" t="s">
        <v>185</v>
      </c>
      <c r="AV2" s="110" t="s">
        <v>186</v>
      </c>
      <c r="AW2" s="110" t="s">
        <v>187</v>
      </c>
      <c r="AX2" s="110" t="s">
        <v>188</v>
      </c>
      <c r="AY2" s="110" t="s">
        <v>189</v>
      </c>
      <c r="AZ2" s="110" t="s">
        <v>190</v>
      </c>
      <c r="BA2" s="110" t="s">
        <v>191</v>
      </c>
      <c r="BB2" s="110" t="s">
        <v>192</v>
      </c>
      <c r="BC2" s="110" t="s">
        <v>193</v>
      </c>
      <c r="BD2" s="110" t="s">
        <v>194</v>
      </c>
      <c r="BE2" s="110" t="s">
        <v>195</v>
      </c>
      <c r="BF2" s="110" t="s">
        <v>196</v>
      </c>
      <c r="BG2" s="110" t="s">
        <v>197</v>
      </c>
      <c r="BH2" s="110" t="s">
        <v>198</v>
      </c>
      <c r="BI2" s="110" t="s">
        <v>199</v>
      </c>
      <c r="BJ2" s="110" t="s">
        <v>200</v>
      </c>
      <c r="BK2" s="110" t="s">
        <v>201</v>
      </c>
      <c r="BL2" s="110" t="s">
        <v>202</v>
      </c>
      <c r="BM2" s="110" t="s">
        <v>203</v>
      </c>
      <c r="BN2" s="110" t="s">
        <v>204</v>
      </c>
      <c r="BO2" s="110" t="s">
        <v>205</v>
      </c>
      <c r="BP2" s="110" t="s">
        <v>206</v>
      </c>
      <c r="BQ2" s="110" t="s">
        <v>207</v>
      </c>
      <c r="BR2" s="110" t="s">
        <v>208</v>
      </c>
      <c r="BS2" s="110" t="s">
        <v>209</v>
      </c>
      <c r="BT2" s="110" t="s">
        <v>210</v>
      </c>
      <c r="BU2" s="110" t="s">
        <v>211</v>
      </c>
      <c r="BV2" s="110" t="s">
        <v>212</v>
      </c>
      <c r="BW2" s="110" t="s">
        <v>213</v>
      </c>
      <c r="BX2" s="110" t="s">
        <v>214</v>
      </c>
      <c r="BY2" s="110" t="s">
        <v>215</v>
      </c>
      <c r="BZ2" s="110" t="s">
        <v>216</v>
      </c>
      <c r="CA2" s="110" t="s">
        <v>217</v>
      </c>
      <c r="CB2" s="110" t="s">
        <v>218</v>
      </c>
      <c r="CC2" s="110" t="s">
        <v>219</v>
      </c>
      <c r="CD2" s="110" t="s">
        <v>220</v>
      </c>
      <c r="CE2" s="110" t="s">
        <v>221</v>
      </c>
      <c r="CF2" s="110" t="s">
        <v>222</v>
      </c>
      <c r="CG2" s="111" t="s">
        <v>223</v>
      </c>
      <c r="CH2" s="111" t="s">
        <v>224</v>
      </c>
      <c r="CI2" s="111" t="s">
        <v>225</v>
      </c>
      <c r="CJ2" s="111" t="s">
        <v>226</v>
      </c>
      <c r="CK2" s="111" t="s">
        <v>227</v>
      </c>
      <c r="CL2" s="111" t="s">
        <v>228</v>
      </c>
      <c r="CM2" s="111" t="s">
        <v>229</v>
      </c>
      <c r="CN2" s="111" t="s">
        <v>230</v>
      </c>
      <c r="CO2" s="111" t="s">
        <v>231</v>
      </c>
      <c r="CP2" s="111" t="s">
        <v>232</v>
      </c>
      <c r="CQ2" s="111" t="s">
        <v>233</v>
      </c>
      <c r="CR2" s="111" t="s">
        <v>234</v>
      </c>
      <c r="CS2" s="111" t="s">
        <v>235</v>
      </c>
      <c r="CT2" s="111" t="s">
        <v>236</v>
      </c>
      <c r="CU2" s="111" t="s">
        <v>237</v>
      </c>
      <c r="CV2" s="111" t="s">
        <v>238</v>
      </c>
      <c r="CW2" s="111" t="s">
        <v>239</v>
      </c>
      <c r="CX2" s="111" t="s">
        <v>240</v>
      </c>
      <c r="CY2" s="111" t="s">
        <v>241</v>
      </c>
      <c r="CZ2" s="111" t="s">
        <v>242</v>
      </c>
      <c r="DA2" s="111" t="s">
        <v>243</v>
      </c>
      <c r="DB2" s="111" t="s">
        <v>244</v>
      </c>
      <c r="DC2" s="111" t="s">
        <v>245</v>
      </c>
      <c r="DD2" s="111" t="s">
        <v>246</v>
      </c>
      <c r="DE2" s="111" t="s">
        <v>247</v>
      </c>
      <c r="DF2" s="111" t="s">
        <v>248</v>
      </c>
      <c r="DG2" s="111" t="s">
        <v>249</v>
      </c>
      <c r="DH2" s="111" t="s">
        <v>250</v>
      </c>
      <c r="DI2" s="111" t="s">
        <v>251</v>
      </c>
      <c r="DJ2" s="111" t="s">
        <v>252</v>
      </c>
      <c r="DK2" s="111" t="s">
        <v>253</v>
      </c>
      <c r="DL2" s="111" t="s">
        <v>254</v>
      </c>
      <c r="DM2" s="111" t="s">
        <v>255</v>
      </c>
      <c r="DN2" s="111" t="s">
        <v>256</v>
      </c>
      <c r="DO2" s="111" t="s">
        <v>257</v>
      </c>
      <c r="DP2" s="111" t="s">
        <v>258</v>
      </c>
      <c r="DQ2" s="111" t="s">
        <v>259</v>
      </c>
      <c r="DR2" s="111" t="s">
        <v>260</v>
      </c>
      <c r="DS2" s="111" t="s">
        <v>261</v>
      </c>
      <c r="DT2" s="111" t="s">
        <v>262</v>
      </c>
      <c r="DU2" s="111" t="s">
        <v>263</v>
      </c>
      <c r="DV2" s="111" t="s">
        <v>264</v>
      </c>
      <c r="DW2" s="111" t="s">
        <v>265</v>
      </c>
      <c r="DX2" s="111" t="s">
        <v>266</v>
      </c>
      <c r="DY2" s="111" t="s">
        <v>267</v>
      </c>
      <c r="DZ2" s="111" t="s">
        <v>268</v>
      </c>
      <c r="EA2" s="111" t="s">
        <v>269</v>
      </c>
      <c r="EB2" s="111" t="s">
        <v>270</v>
      </c>
      <c r="EC2" s="111" t="s">
        <v>271</v>
      </c>
      <c r="ED2" s="111" t="s">
        <v>272</v>
      </c>
      <c r="EE2" s="111" t="s">
        <v>273</v>
      </c>
      <c r="EF2" s="111" t="s">
        <v>274</v>
      </c>
      <c r="EG2" s="111" t="s">
        <v>275</v>
      </c>
      <c r="EH2" s="111" t="s">
        <v>276</v>
      </c>
      <c r="EI2" s="111" t="s">
        <v>277</v>
      </c>
      <c r="EJ2" s="111" t="s">
        <v>278</v>
      </c>
      <c r="EK2" s="111" t="s">
        <v>279</v>
      </c>
      <c r="EL2" s="111" t="s">
        <v>280</v>
      </c>
      <c r="EM2" s="111" t="s">
        <v>281</v>
      </c>
      <c r="EN2" s="111" t="s">
        <v>282</v>
      </c>
      <c r="EO2" s="111" t="s">
        <v>283</v>
      </c>
      <c r="EP2" s="111" t="s">
        <v>284</v>
      </c>
      <c r="EQ2" s="111" t="s">
        <v>285</v>
      </c>
      <c r="ER2" s="111" t="s">
        <v>286</v>
      </c>
      <c r="ES2" s="111" t="s">
        <v>287</v>
      </c>
      <c r="ET2" s="111" t="s">
        <v>288</v>
      </c>
      <c r="EU2" s="111" t="s">
        <v>289</v>
      </c>
      <c r="EV2" s="111" t="s">
        <v>290</v>
      </c>
      <c r="EW2" s="111" t="s">
        <v>291</v>
      </c>
      <c r="EX2" s="111" t="s">
        <v>292</v>
      </c>
      <c r="EY2" s="111" t="s">
        <v>293</v>
      </c>
      <c r="EZ2" s="111" t="s">
        <v>294</v>
      </c>
      <c r="FA2" s="111" t="s">
        <v>295</v>
      </c>
    </row>
    <row r="3" spans="1:157" x14ac:dyDescent="0.2">
      <c r="B3" s="44" t="str">
        <f>'Basic Data Input'!B8</f>
        <v>________</v>
      </c>
      <c r="D3" s="47">
        <f>'Cover- Page 1'!F12</f>
        <v>0</v>
      </c>
      <c r="E3" s="47">
        <f>'Cover- Page 1'!F13</f>
        <v>0</v>
      </c>
      <c r="F3" s="47">
        <f>'Cover- Page 1'!F14</f>
        <v>0</v>
      </c>
      <c r="G3" s="47">
        <f>'Total All Funds - Page 2'!$C$4</f>
        <v>0</v>
      </c>
      <c r="H3" s="47">
        <f>'Total All Funds - Page 2'!$C$5</f>
        <v>0</v>
      </c>
      <c r="I3" s="47">
        <f>'Total All Funds - Page 2'!$C$6</f>
        <v>0</v>
      </c>
      <c r="J3" s="47">
        <f>'Total All Funds - Page 2'!$C$7</f>
        <v>0</v>
      </c>
      <c r="K3" s="47">
        <f>'Total All Funds - Page 2'!$C$8</f>
        <v>0</v>
      </c>
      <c r="L3" s="47">
        <f>'Total All Funds - Page 2'!$C$9</f>
        <v>0</v>
      </c>
      <c r="M3" s="47">
        <f>'Total All Funds - Page 2'!$C$10</f>
        <v>0</v>
      </c>
      <c r="N3" s="47">
        <f>'Total All Funds - Page 2'!$C$11</f>
        <v>0</v>
      </c>
      <c r="O3" s="47">
        <f>'Total All Funds - Page 2'!$C$12</f>
        <v>0</v>
      </c>
      <c r="P3" s="47">
        <f>'Total All Funds - Page 2'!$C$15</f>
        <v>0</v>
      </c>
      <c r="Q3" s="47">
        <f>'Total All Funds - Page 2'!$C$16</f>
        <v>0</v>
      </c>
      <c r="R3" s="47">
        <f>'Total All Funds - Page 2'!$C$17</f>
        <v>0</v>
      </c>
      <c r="S3" s="47">
        <f>'Total All Funds - Page 2'!$C$18</f>
        <v>0</v>
      </c>
      <c r="T3" s="47">
        <f>'Total All Funds - Page 2'!$C$19</f>
        <v>0</v>
      </c>
      <c r="U3" s="47">
        <f>'Total All Funds - Page 2'!$C$21</f>
        <v>0</v>
      </c>
      <c r="V3" s="47">
        <f>'Total All Funds - Page 2'!$C$22</f>
        <v>0</v>
      </c>
      <c r="W3" s="47">
        <f>'Total All Funds - Page 2'!$C$23</f>
        <v>0</v>
      </c>
      <c r="X3" s="47">
        <f>'Total All Funds - Page 2'!$C$24</f>
        <v>0</v>
      </c>
      <c r="Y3" s="47">
        <f>'Total All Funds - Page 2'!$C$25</f>
        <v>0</v>
      </c>
      <c r="Z3" s="47">
        <f>'Total All Funds - Page 2'!$C$26</f>
        <v>0</v>
      </c>
      <c r="AA3" s="47">
        <f>'Total All Funds - Page 2'!$C$27</f>
        <v>0</v>
      </c>
      <c r="AB3" s="47">
        <f>'Total All Funds - Page 2'!$C$28</f>
        <v>0</v>
      </c>
      <c r="AC3" s="47">
        <f>'Total All Funds - Page 2'!$C$29</f>
        <v>0</v>
      </c>
      <c r="AD3" s="47">
        <f>'Total All Funds - Page 2'!$C$30</f>
        <v>0</v>
      </c>
      <c r="AE3" s="47">
        <f>'Total All Funds - Page 2'!$C$31</f>
        <v>0</v>
      </c>
      <c r="AF3" s="47">
        <f>'Total All Funds - Page 2'!$C$32</f>
        <v>0</v>
      </c>
      <c r="AG3" s="47">
        <f>'Total All Funds - Page 2'!$D$4</f>
        <v>0</v>
      </c>
      <c r="AH3" s="47">
        <f>'Total All Funds - Page 2'!$D$5</f>
        <v>0</v>
      </c>
      <c r="AI3" s="47">
        <f>'Total All Funds - Page 2'!$D$6</f>
        <v>0</v>
      </c>
      <c r="AJ3" s="47">
        <f>'Total All Funds - Page 2'!$D$7</f>
        <v>0</v>
      </c>
      <c r="AK3" s="47">
        <f>'Total All Funds - Page 2'!$D$8</f>
        <v>0</v>
      </c>
      <c r="AL3" s="47">
        <f>'Total All Funds - Page 2'!$D$9</f>
        <v>0</v>
      </c>
      <c r="AM3" s="47">
        <f>'Total All Funds - Page 2'!$D$10</f>
        <v>0</v>
      </c>
      <c r="AN3" s="47">
        <f>'Total All Funds - Page 2'!$D$11</f>
        <v>0</v>
      </c>
      <c r="AO3" s="47">
        <f>'Total All Funds - Page 2'!$D$12</f>
        <v>0</v>
      </c>
      <c r="AP3" s="47">
        <f>'Total All Funds - Page 2'!$D$15</f>
        <v>0</v>
      </c>
      <c r="AQ3" s="47">
        <f>'Total All Funds - Page 2'!$D$16</f>
        <v>0</v>
      </c>
      <c r="AR3" s="47">
        <f>'Total All Funds - Page 2'!$D$17</f>
        <v>0</v>
      </c>
      <c r="AS3" s="47">
        <f>'Total All Funds - Page 2'!$D$18</f>
        <v>0</v>
      </c>
      <c r="AT3" s="47">
        <f>'Total All Funds - Page 2'!$D$19</f>
        <v>0</v>
      </c>
      <c r="AU3" s="47">
        <f>'Total All Funds - Page 2'!$D$21</f>
        <v>0</v>
      </c>
      <c r="AV3" s="47">
        <f>'Total All Funds - Page 2'!$D$22</f>
        <v>0</v>
      </c>
      <c r="AW3" s="47">
        <f>'Total All Funds - Page 2'!$D$23</f>
        <v>0</v>
      </c>
      <c r="AX3" s="47">
        <f>'Total All Funds - Page 2'!$D$24</f>
        <v>0</v>
      </c>
      <c r="AY3" s="47">
        <f>'Total All Funds - Page 2'!$D$25</f>
        <v>0</v>
      </c>
      <c r="AZ3" s="47">
        <f>'Total All Funds - Page 2'!$D$26</f>
        <v>0</v>
      </c>
      <c r="BA3" s="47">
        <f>'Total All Funds - Page 2'!$D$27</f>
        <v>0</v>
      </c>
      <c r="BB3" s="47">
        <f>'Total All Funds - Page 2'!$D$28</f>
        <v>0</v>
      </c>
      <c r="BC3" s="47">
        <f>'Total All Funds - Page 2'!$D$29</f>
        <v>0</v>
      </c>
      <c r="BD3" s="47">
        <f>'Total All Funds - Page 2'!$D$30</f>
        <v>0</v>
      </c>
      <c r="BE3" s="47">
        <f>'Total All Funds - Page 2'!$D$31</f>
        <v>0</v>
      </c>
      <c r="BF3" s="47">
        <f>'Total All Funds - Page 2'!$D$32</f>
        <v>0</v>
      </c>
      <c r="BG3" s="47">
        <f>'Total All Funds - Page 2'!$E$4</f>
        <v>0</v>
      </c>
      <c r="BH3" s="47">
        <f>'Total All Funds - Page 2'!$E$5</f>
        <v>0</v>
      </c>
      <c r="BI3" s="47">
        <f>'Total All Funds - Page 2'!$E$6</f>
        <v>0</v>
      </c>
      <c r="BJ3" s="47">
        <f>'Total All Funds - Page 2'!$E$7</f>
        <v>0</v>
      </c>
      <c r="BK3" s="47">
        <f>'Total All Funds - Page 2'!$E$8</f>
        <v>0</v>
      </c>
      <c r="BL3" s="47">
        <f>'Total All Funds - Page 2'!$E$9</f>
        <v>0</v>
      </c>
      <c r="BM3" s="47">
        <f>'Total All Funds - Page 2'!$E$10</f>
        <v>0</v>
      </c>
      <c r="BN3" s="47">
        <f>'Total All Funds - Page 2'!$E$11</f>
        <v>0</v>
      </c>
      <c r="BO3" s="47">
        <f>'Total All Funds - Page 2'!$E$12</f>
        <v>0</v>
      </c>
      <c r="BP3" s="47">
        <f>'Total All Funds - Page 2'!$E$15</f>
        <v>0</v>
      </c>
      <c r="BQ3" s="47">
        <f>'Total All Funds - Page 2'!$E$16</f>
        <v>0</v>
      </c>
      <c r="BR3" s="47">
        <f>'Total All Funds - Page 2'!$E$17</f>
        <v>0</v>
      </c>
      <c r="BS3" s="47">
        <f>'Total All Funds - Page 2'!$E$18</f>
        <v>0</v>
      </c>
      <c r="BT3" s="47">
        <f>'Total All Funds - Page 2'!$E$19</f>
        <v>0</v>
      </c>
      <c r="BU3" s="47">
        <f>'Total All Funds - Page 2'!$E$21</f>
        <v>0</v>
      </c>
      <c r="BV3" s="47">
        <f>'Total All Funds - Page 2'!$E$22</f>
        <v>0</v>
      </c>
      <c r="BW3" s="47">
        <f>'Total All Funds - Page 2'!$E$23</f>
        <v>0</v>
      </c>
      <c r="BX3" s="47">
        <f>'Total All Funds - Page 2'!$E$24</f>
        <v>0</v>
      </c>
      <c r="BY3" s="47">
        <f>'Total All Funds - Page 2'!$E$25</f>
        <v>0</v>
      </c>
      <c r="BZ3" s="47">
        <f>'Total All Funds - Page 2'!$E$26</f>
        <v>0</v>
      </c>
      <c r="CA3" s="47">
        <f>'Total All Funds - Page 2'!$E$27</f>
        <v>0</v>
      </c>
      <c r="CB3" s="47">
        <f>'Total All Funds - Page 2'!$E$28</f>
        <v>0</v>
      </c>
      <c r="CC3" s="47">
        <f>'Total All Funds - Page 2'!$E$29</f>
        <v>0</v>
      </c>
      <c r="CD3" s="47">
        <f>'Total All Funds - Page 2'!$E$30</f>
        <v>0</v>
      </c>
      <c r="CE3" s="47">
        <f>'Total All Funds - Page 2'!$E$31</f>
        <v>0</v>
      </c>
      <c r="CF3" s="47">
        <f>'Total All Funds - Page 2'!$E$32</f>
        <v>0</v>
      </c>
      <c r="CG3" s="47">
        <f>'Cover- Page 1'!B12</f>
        <v>0</v>
      </c>
      <c r="CH3" s="47">
        <f>'Cover- Page 1'!B13</f>
        <v>0</v>
      </c>
      <c r="CI3" s="47">
        <f>'Cover- Page 1'!B14</f>
        <v>0</v>
      </c>
      <c r="CJ3" s="47" t="e">
        <f>#REF!</f>
        <v>#REF!</v>
      </c>
      <c r="CK3" s="47">
        <f>'Lid Support Page4'!E6</f>
        <v>0</v>
      </c>
      <c r="CL3" s="47">
        <f>'Lid Support Page4'!E8</f>
        <v>0</v>
      </c>
      <c r="CM3" s="47">
        <f>'Lid Support Page4'!E7</f>
        <v>0</v>
      </c>
      <c r="CN3" s="47">
        <f>'Lid Support Page4'!C12</f>
        <v>0</v>
      </c>
      <c r="CO3" s="47">
        <f>'Lid Support Page4'!C13</f>
        <v>0</v>
      </c>
      <c r="CP3" s="47">
        <f>'Lid Support Page4'!C14</f>
        <v>0</v>
      </c>
      <c r="CQ3" s="47">
        <f>'Lid Support Page4'!E15</f>
        <v>0</v>
      </c>
      <c r="CT3" s="47">
        <f>'Lid Support Page4'!E10</f>
        <v>0</v>
      </c>
      <c r="DC3" s="47">
        <f>'Lid Support Page4'!E9</f>
        <v>0</v>
      </c>
      <c r="DH3" s="47">
        <f>'Lid Support Page4'!E18</f>
        <v>0</v>
      </c>
      <c r="DI3" s="47">
        <f>'Lid Support Page4'!C23</f>
        <v>0</v>
      </c>
      <c r="DJ3" s="47">
        <f>'Lid Support Page4'!C24</f>
        <v>0</v>
      </c>
      <c r="DK3" s="47">
        <f>'Lid Support Page4'!E25</f>
        <v>0</v>
      </c>
      <c r="DL3" s="47">
        <f>'Lid Support Page4'!E26</f>
        <v>0</v>
      </c>
      <c r="DM3" s="47">
        <f>'Lid Support Page4'!E27</f>
        <v>0</v>
      </c>
      <c r="DN3" s="47">
        <f>'Lid Support Page4'!E28</f>
        <v>0</v>
      </c>
      <c r="DO3" s="47"/>
      <c r="DP3" s="47"/>
      <c r="DQ3" s="47">
        <f>'Lid Support Page4'!E29</f>
        <v>0</v>
      </c>
      <c r="DR3" s="47">
        <f>'Lid Support Page4'!E30</f>
        <v>0</v>
      </c>
      <c r="DS3" s="47">
        <f>'Lid Support Page4'!E31</f>
        <v>0</v>
      </c>
      <c r="DU3" s="47">
        <f>'Lid Support Page4'!E33</f>
        <v>0</v>
      </c>
      <c r="DZ3" s="112">
        <f>'Lid Computation Page 5'!J3</f>
        <v>0</v>
      </c>
      <c r="EA3" s="112">
        <f>'Lid Computation Page 5'!H7</f>
        <v>2.5</v>
      </c>
      <c r="EB3" s="112">
        <f>'Lid Computation Page 5'!F10</f>
        <v>0</v>
      </c>
      <c r="EC3" s="112">
        <f>'Lid Computation Page 5'!H18</f>
        <v>0</v>
      </c>
      <c r="ED3" s="112"/>
      <c r="EE3" s="112">
        <f>'Lid Computation Page 5'!H20</f>
        <v>0</v>
      </c>
      <c r="EF3" s="112">
        <f>'Lid Computation Page 5'!H25</f>
        <v>0</v>
      </c>
      <c r="EG3" s="112">
        <f>'Lid Computation Page 5'!J28</f>
        <v>2.5</v>
      </c>
      <c r="EH3" s="112">
        <f>'Lid Computation Page 5'!J30</f>
        <v>0</v>
      </c>
      <c r="EI3" s="112">
        <f>'Lid Computation Page 5'!J32</f>
        <v>0</v>
      </c>
      <c r="EJ3" s="112">
        <f>'Lid Computation Page 5'!J34</f>
        <v>0</v>
      </c>
      <c r="EK3" s="112">
        <f>'Lid Computation Page 5'!J36</f>
        <v>0</v>
      </c>
      <c r="EL3" s="47" t="e">
        <f>#REF!</f>
        <v>#REF!</v>
      </c>
      <c r="EM3" s="47" t="e">
        <f>#REF!</f>
        <v>#REF!</v>
      </c>
      <c r="EN3" s="47" t="e">
        <f>#REF!</f>
        <v>#REF!</v>
      </c>
      <c r="EO3" s="47" t="e">
        <f>#REF!</f>
        <v>#REF!</v>
      </c>
      <c r="ES3" s="47" t="e">
        <f>#REF!</f>
        <v>#REF!</v>
      </c>
      <c r="ET3" s="47" t="e">
        <f>#REF!</f>
        <v>#REF!</v>
      </c>
      <c r="EU3" s="47" t="e">
        <f>#REF!</f>
        <v>#REF!</v>
      </c>
      <c r="EV3" s="47" t="e">
        <f>#REF!</f>
        <v>#REF!</v>
      </c>
      <c r="EW3" s="113" t="e">
        <f>#REF!</f>
        <v>#REF!</v>
      </c>
    </row>
    <row r="10" spans="1:157" x14ac:dyDescent="0.2">
      <c r="G10" s="47"/>
      <c r="Q10" s="47"/>
    </row>
  </sheetData>
  <sheetProtection password="EBF0" sheet="1" objects="1" scenarios="1"/>
  <mergeCells count="2">
    <mergeCell ref="B1:F1"/>
    <mergeCell ref="G1:CF1"/>
  </mergeCells>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7C80"/>
  </sheetPr>
  <dimension ref="A1:C40"/>
  <sheetViews>
    <sheetView tabSelected="1" zoomScaleNormal="100" workbookViewId="0">
      <selection activeCell="B8" sqref="B8"/>
    </sheetView>
  </sheetViews>
  <sheetFormatPr defaultColWidth="9.140625" defaultRowHeight="12.75" x14ac:dyDescent="0.2"/>
  <cols>
    <col min="1" max="1" width="50.5703125" style="272" customWidth="1"/>
    <col min="2" max="2" width="31.42578125" style="272" customWidth="1"/>
    <col min="3" max="3" width="70.85546875" style="272" customWidth="1"/>
    <col min="4" max="16384" width="9.140625" style="272"/>
  </cols>
  <sheetData>
    <row r="1" spans="1:3" ht="45.6" customHeight="1" x14ac:dyDescent="0.2">
      <c r="A1" s="423" t="s">
        <v>580</v>
      </c>
      <c r="B1" s="423"/>
      <c r="C1" s="423"/>
    </row>
    <row r="2" spans="1:3" x14ac:dyDescent="0.2">
      <c r="A2" s="351"/>
      <c r="B2" s="351"/>
      <c r="C2" s="351"/>
    </row>
    <row r="3" spans="1:3" x14ac:dyDescent="0.2">
      <c r="A3" s="389" t="s">
        <v>662</v>
      </c>
      <c r="B3" s="390"/>
      <c r="C3" s="390"/>
    </row>
    <row r="4" spans="1:3" x14ac:dyDescent="0.2">
      <c r="A4" s="351"/>
      <c r="B4" s="351"/>
      <c r="C4" s="351"/>
    </row>
    <row r="5" spans="1:3" x14ac:dyDescent="0.2">
      <c r="A5" s="273"/>
      <c r="B5" s="273"/>
      <c r="C5" s="273"/>
    </row>
    <row r="6" spans="1:3" ht="20.45" customHeight="1" x14ac:dyDescent="0.3">
      <c r="A6" s="422" t="s">
        <v>532</v>
      </c>
      <c r="B6" s="422"/>
      <c r="C6" s="422"/>
    </row>
    <row r="7" spans="1:3" ht="22.5" customHeight="1" x14ac:dyDescent="0.25">
      <c r="A7" s="274"/>
      <c r="B7" s="275" t="s">
        <v>531</v>
      </c>
      <c r="C7" s="273"/>
    </row>
    <row r="8" spans="1:3" ht="19.5" customHeight="1" x14ac:dyDescent="0.2">
      <c r="A8" s="276" t="s">
        <v>90</v>
      </c>
      <c r="B8" s="277" t="s">
        <v>300</v>
      </c>
      <c r="C8" s="278" t="s">
        <v>405</v>
      </c>
    </row>
    <row r="9" spans="1:3" ht="19.5" customHeight="1" x14ac:dyDescent="0.2">
      <c r="A9" s="273" t="s">
        <v>390</v>
      </c>
      <c r="B9" s="279" t="s">
        <v>86</v>
      </c>
      <c r="C9" s="273"/>
    </row>
    <row r="10" spans="1:3" ht="19.5" customHeight="1" x14ac:dyDescent="0.2">
      <c r="A10" s="273" t="s">
        <v>391</v>
      </c>
      <c r="B10" s="279" t="s">
        <v>87</v>
      </c>
      <c r="C10" s="273"/>
    </row>
    <row r="11" spans="1:3" ht="19.5" customHeight="1" x14ac:dyDescent="0.2">
      <c r="A11" s="273" t="s">
        <v>516</v>
      </c>
      <c r="B11" s="280"/>
      <c r="C11" s="278" t="s">
        <v>398</v>
      </c>
    </row>
    <row r="12" spans="1:3" ht="19.5" customHeight="1" thickBot="1" x14ac:dyDescent="0.25">
      <c r="A12" s="273" t="s">
        <v>508</v>
      </c>
      <c r="B12" s="280"/>
      <c r="C12" s="278"/>
    </row>
    <row r="13" spans="1:3" ht="19.5" customHeight="1" thickTop="1" x14ac:dyDescent="0.2">
      <c r="A13" s="281" t="s">
        <v>395</v>
      </c>
      <c r="B13" s="282"/>
      <c r="C13" s="283" t="s">
        <v>400</v>
      </c>
    </row>
    <row r="14" spans="1:3" ht="19.5" customHeight="1" x14ac:dyDescent="0.2">
      <c r="A14" s="273" t="s">
        <v>509</v>
      </c>
      <c r="B14" s="280"/>
      <c r="C14" s="278" t="s">
        <v>510</v>
      </c>
    </row>
    <row r="15" spans="1:3" ht="19.5" customHeight="1" thickBot="1" x14ac:dyDescent="0.25">
      <c r="A15" s="284" t="s">
        <v>396</v>
      </c>
      <c r="B15" s="285"/>
      <c r="C15" s="283" t="s">
        <v>401</v>
      </c>
    </row>
    <row r="16" spans="1:3" ht="19.5" customHeight="1" thickTop="1" thickBot="1" x14ac:dyDescent="0.25">
      <c r="A16" s="273" t="s">
        <v>65</v>
      </c>
      <c r="B16" s="286">
        <v>1</v>
      </c>
      <c r="C16" s="278" t="s">
        <v>399</v>
      </c>
    </row>
    <row r="17" spans="1:3" ht="19.5" customHeight="1" thickTop="1" x14ac:dyDescent="0.2">
      <c r="A17" s="281" t="s">
        <v>408</v>
      </c>
      <c r="B17" s="282"/>
      <c r="C17" s="278" t="s">
        <v>571</v>
      </c>
    </row>
    <row r="18" spans="1:3" ht="19.5" customHeight="1" thickBot="1" x14ac:dyDescent="0.25">
      <c r="A18" s="284" t="s">
        <v>409</v>
      </c>
      <c r="B18" s="282"/>
      <c r="C18" s="278" t="s">
        <v>572</v>
      </c>
    </row>
    <row r="19" spans="1:3" ht="19.5" customHeight="1" thickTop="1" x14ac:dyDescent="0.2">
      <c r="A19" s="281" t="s">
        <v>392</v>
      </c>
      <c r="B19" s="282"/>
      <c r="C19" s="278" t="s">
        <v>517</v>
      </c>
    </row>
    <row r="20" spans="1:3" ht="19.5" customHeight="1" x14ac:dyDescent="0.2">
      <c r="A20" s="287" t="s">
        <v>393</v>
      </c>
      <c r="B20" s="282"/>
      <c r="C20" s="278" t="s">
        <v>406</v>
      </c>
    </row>
    <row r="21" spans="1:3" ht="19.5" customHeight="1" thickBot="1" x14ac:dyDescent="0.25">
      <c r="A21" s="284" t="s">
        <v>394</v>
      </c>
      <c r="B21" s="282"/>
      <c r="C21" s="278" t="s">
        <v>407</v>
      </c>
    </row>
    <row r="22" spans="1:3" ht="19.5" customHeight="1" thickTop="1" x14ac:dyDescent="0.2">
      <c r="A22" s="288" t="s">
        <v>397</v>
      </c>
      <c r="B22" s="279" t="s">
        <v>301</v>
      </c>
      <c r="C22" s="278" t="s">
        <v>445</v>
      </c>
    </row>
    <row r="23" spans="1:3" ht="19.5" customHeight="1" x14ac:dyDescent="0.2">
      <c r="A23" s="288" t="s">
        <v>60</v>
      </c>
      <c r="B23" s="279" t="s">
        <v>300</v>
      </c>
    </row>
    <row r="24" spans="1:3" ht="19.5" customHeight="1" x14ac:dyDescent="0.2">
      <c r="A24" s="288" t="s">
        <v>61</v>
      </c>
      <c r="B24" s="279" t="s">
        <v>632</v>
      </c>
    </row>
    <row r="25" spans="1:3" ht="19.5" customHeight="1" x14ac:dyDescent="0.2">
      <c r="A25" s="288" t="s">
        <v>62</v>
      </c>
      <c r="B25" s="279" t="s">
        <v>300</v>
      </c>
    </row>
    <row r="26" spans="1:3" ht="19.5" customHeight="1" x14ac:dyDescent="0.2">
      <c r="A26" s="288" t="s">
        <v>63</v>
      </c>
      <c r="B26" s="279" t="s">
        <v>300</v>
      </c>
    </row>
    <row r="27" spans="1:3" ht="19.5" customHeight="1" x14ac:dyDescent="0.2">
      <c r="A27" s="288" t="s">
        <v>64</v>
      </c>
      <c r="B27" s="279" t="s">
        <v>302</v>
      </c>
    </row>
    <row r="28" spans="1:3" ht="19.5" customHeight="1" x14ac:dyDescent="0.2">
      <c r="A28" s="288" t="s">
        <v>389</v>
      </c>
      <c r="B28" s="279" t="s">
        <v>301</v>
      </c>
    </row>
    <row r="29" spans="1:3" ht="19.5" customHeight="1" x14ac:dyDescent="0.2">
      <c r="A29" s="288" t="s">
        <v>60</v>
      </c>
      <c r="B29" s="279" t="s">
        <v>300</v>
      </c>
    </row>
    <row r="30" spans="1:3" ht="19.5" customHeight="1" x14ac:dyDescent="0.2">
      <c r="A30" s="288" t="s">
        <v>61</v>
      </c>
      <c r="B30" s="279" t="s">
        <v>632</v>
      </c>
    </row>
    <row r="31" spans="1:3" ht="19.5" customHeight="1" x14ac:dyDescent="0.2">
      <c r="A31" s="288" t="s">
        <v>62</v>
      </c>
      <c r="B31" s="279" t="s">
        <v>300</v>
      </c>
    </row>
    <row r="32" spans="1:3" ht="19.5" customHeight="1" x14ac:dyDescent="0.2">
      <c r="A32" s="288" t="s">
        <v>63</v>
      </c>
      <c r="B32" s="279" t="s">
        <v>300</v>
      </c>
    </row>
    <row r="33" spans="1:3" ht="19.5" customHeight="1" x14ac:dyDescent="0.2">
      <c r="A33" s="288" t="s">
        <v>64</v>
      </c>
      <c r="B33" s="279" t="s">
        <v>302</v>
      </c>
    </row>
    <row r="35" spans="1:3" ht="6" customHeight="1" x14ac:dyDescent="0.2"/>
    <row r="37" spans="1:3" ht="15.75" x14ac:dyDescent="0.25">
      <c r="A37" s="273" t="s">
        <v>614</v>
      </c>
      <c r="B37" s="381"/>
      <c r="C37" s="278"/>
    </row>
    <row r="38" spans="1:3" x14ac:dyDescent="0.2">
      <c r="A38" s="424" t="s">
        <v>615</v>
      </c>
      <c r="B38" s="425"/>
      <c r="C38" s="425"/>
    </row>
    <row r="39" spans="1:3" x14ac:dyDescent="0.2">
      <c r="A39" s="425"/>
      <c r="B39" s="425"/>
      <c r="C39" s="425"/>
    </row>
    <row r="40" spans="1:3" ht="30" customHeight="1" x14ac:dyDescent="0.2">
      <c r="A40" s="425"/>
      <c r="B40" s="425"/>
      <c r="C40" s="425"/>
    </row>
  </sheetData>
  <sheetProtection algorithmName="SHA-512" hashValue="GwluYGlTywu3klxEJZY1xO8Nm1RE+W5K7toagzsmjNHTSWgdLJ15XpWmyHCm2A9H3PCr7tUoNzh+jFzbZnLt1g==" saltValue="sVN9COal6gNv5HzpSpvj3A==" spinCount="100000" sheet="1" objects="1" scenarios="1"/>
  <mergeCells count="3">
    <mergeCell ref="A6:C6"/>
    <mergeCell ref="A1:C1"/>
    <mergeCell ref="A38:C40"/>
  </mergeCells>
  <phoneticPr fontId="0" type="noConversion"/>
  <printOptions horizontalCentered="1"/>
  <pageMargins left="0.75" right="0.75" top="1" bottom="1" header="0.5" footer="0.5"/>
  <pageSetup orientation="landscape" r:id="rId1"/>
  <headerFooter alignWithMargins="0"/>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2"/>
  <sheetViews>
    <sheetView workbookViewId="0">
      <selection activeCell="B10" sqref="B10"/>
    </sheetView>
  </sheetViews>
  <sheetFormatPr defaultColWidth="9.140625" defaultRowHeight="12.75" x14ac:dyDescent="0.2"/>
  <cols>
    <col min="1" max="1" width="1.5703125" style="7" customWidth="1"/>
    <col min="2" max="2" width="20.5703125" style="7" customWidth="1"/>
    <col min="3" max="3" width="45.5703125" style="7" customWidth="1"/>
    <col min="4" max="4" width="3.5703125" style="7" customWidth="1"/>
    <col min="5" max="5" width="13.5703125" style="7" customWidth="1"/>
    <col min="6" max="6" width="4.42578125" style="7" customWidth="1"/>
    <col min="7" max="7" width="20.5703125" style="7" customWidth="1"/>
    <col min="8" max="8" width="4.42578125" style="7" customWidth="1"/>
    <col min="9" max="9" width="20.5703125" style="7" customWidth="1"/>
    <col min="10" max="11" width="1.5703125" style="7" customWidth="1"/>
    <col min="12" max="16384" width="9.140625" style="7"/>
  </cols>
  <sheetData>
    <row r="1" spans="1:18" ht="36" x14ac:dyDescent="0.25">
      <c r="B1" s="16" t="s">
        <v>633</v>
      </c>
      <c r="C1" s="17"/>
      <c r="D1" s="17"/>
      <c r="E1" s="60" t="str">
        <f>CONCATENATE('Basic Data Input'!B8," Community College")</f>
        <v>________ Community College</v>
      </c>
      <c r="F1" s="18"/>
      <c r="G1" s="19"/>
      <c r="H1" s="18"/>
      <c r="I1" s="20"/>
      <c r="K1" s="21"/>
    </row>
    <row r="2" spans="1:18" ht="18" x14ac:dyDescent="0.25">
      <c r="B2" s="22" t="s">
        <v>91</v>
      </c>
      <c r="C2" s="17"/>
      <c r="D2" s="23"/>
      <c r="E2" s="23" t="s">
        <v>27</v>
      </c>
      <c r="F2" s="24"/>
      <c r="G2" s="24"/>
      <c r="H2" s="24"/>
      <c r="I2" s="17"/>
      <c r="K2" s="21"/>
    </row>
    <row r="3" spans="1:18" ht="15" x14ac:dyDescent="0.2">
      <c r="B3" s="25"/>
      <c r="C3" s="17"/>
      <c r="D3" s="17"/>
      <c r="E3" s="26" t="s">
        <v>27</v>
      </c>
      <c r="F3" s="26"/>
      <c r="G3" s="26"/>
      <c r="H3" s="26"/>
      <c r="I3" s="27"/>
      <c r="K3" s="17"/>
    </row>
    <row r="4" spans="1:18" ht="24" customHeight="1" x14ac:dyDescent="0.25">
      <c r="B4" s="28" t="str">
        <f>CONCATENATE("This budget is for the Period ",'Basic Data Input'!B9,", 2025 through ",'Basic Data Input'!B10,", 2026")</f>
        <v>This budget is for the Period JULY 1, 2025 through JUNE 30, 2026</v>
      </c>
      <c r="C4" s="17"/>
      <c r="D4" s="27"/>
      <c r="E4" s="29"/>
      <c r="F4" s="29"/>
      <c r="G4" s="29"/>
      <c r="H4" s="29"/>
      <c r="I4" s="27"/>
    </row>
    <row r="5" spans="1:18" ht="9" customHeight="1" thickBot="1" x14ac:dyDescent="0.25">
      <c r="C5" s="30"/>
      <c r="D5" s="17"/>
      <c r="E5" s="17"/>
      <c r="F5" s="17"/>
      <c r="G5" s="17"/>
      <c r="H5" s="17"/>
      <c r="I5" s="17"/>
    </row>
    <row r="6" spans="1:18" ht="39" hidden="1" thickBot="1" x14ac:dyDescent="0.25">
      <c r="C6" s="31"/>
      <c r="E6" s="25" t="s">
        <v>0</v>
      </c>
      <c r="F6" s="17"/>
      <c r="G6" s="17"/>
      <c r="H6" s="17"/>
      <c r="I6" s="17"/>
      <c r="J6" s="32"/>
    </row>
    <row r="7" spans="1:18" ht="24.95" customHeight="1" thickBot="1" x14ac:dyDescent="0.25">
      <c r="A7" s="454" t="s">
        <v>436</v>
      </c>
      <c r="B7" s="455"/>
      <c r="C7" s="455"/>
      <c r="D7" s="455"/>
      <c r="E7" s="455"/>
      <c r="F7" s="455"/>
      <c r="G7" s="455"/>
      <c r="H7" s="455"/>
      <c r="I7" s="455"/>
      <c r="J7" s="456"/>
      <c r="M7" s="444" t="s">
        <v>443</v>
      </c>
      <c r="N7" s="444"/>
      <c r="O7" s="444"/>
      <c r="P7" s="444"/>
      <c r="Q7" s="444"/>
      <c r="R7" s="444"/>
    </row>
    <row r="8" spans="1:18" ht="13.5" thickBot="1" x14ac:dyDescent="0.25">
      <c r="B8" s="33"/>
      <c r="M8" s="444"/>
      <c r="N8" s="444"/>
      <c r="O8" s="444"/>
      <c r="P8" s="444"/>
      <c r="Q8" s="444"/>
      <c r="R8" s="444"/>
    </row>
    <row r="9" spans="1:18" ht="20.100000000000001" customHeight="1" x14ac:dyDescent="0.2">
      <c r="A9" s="35"/>
      <c r="B9" s="457" t="s">
        <v>31</v>
      </c>
      <c r="C9" s="457"/>
      <c r="D9" s="458"/>
      <c r="E9" s="427" t="str">
        <f>CONCATENATE("Outstanding Bonded Indebtedness as of ",'Basic Data Input'!B9,", 2025")</f>
        <v>Outstanding Bonded Indebtedness as of JULY 1, 2025</v>
      </c>
      <c r="F9" s="428"/>
      <c r="G9" s="428"/>
      <c r="H9" s="428"/>
      <c r="I9" s="428"/>
      <c r="J9" s="429"/>
      <c r="M9" s="444"/>
      <c r="N9" s="444"/>
      <c r="O9" s="444"/>
      <c r="P9" s="444"/>
      <c r="Q9" s="444"/>
      <c r="R9" s="444"/>
    </row>
    <row r="10" spans="1:18" x14ac:dyDescent="0.2">
      <c r="A10" s="36"/>
      <c r="D10" s="37"/>
      <c r="E10" s="430"/>
      <c r="F10" s="431"/>
      <c r="G10" s="431"/>
      <c r="H10" s="431"/>
      <c r="I10" s="431"/>
      <c r="J10" s="432"/>
    </row>
    <row r="11" spans="1:18" ht="12.75" hidden="1" customHeight="1" x14ac:dyDescent="0.2">
      <c r="A11" s="36"/>
      <c r="D11" s="37"/>
      <c r="E11" s="130"/>
      <c r="F11" s="17"/>
      <c r="G11" s="17"/>
      <c r="H11" s="17"/>
      <c r="I11" s="17"/>
      <c r="J11" s="37"/>
    </row>
    <row r="12" spans="1:18" ht="18" customHeight="1" x14ac:dyDescent="0.2">
      <c r="A12" s="36"/>
      <c r="B12" s="246">
        <f>ROUND('Total All Funds - Page 2'!E36,2)-B13</f>
        <v>0</v>
      </c>
      <c r="C12" s="114" t="s">
        <v>342</v>
      </c>
      <c r="D12" s="37"/>
      <c r="E12" s="433">
        <f>'Basic Data Input'!B17</f>
        <v>0</v>
      </c>
      <c r="F12" s="434"/>
      <c r="G12" s="131" t="s">
        <v>3</v>
      </c>
      <c r="I12" s="132"/>
      <c r="J12" s="133"/>
    </row>
    <row r="13" spans="1:18" ht="18" customHeight="1" x14ac:dyDescent="0.2">
      <c r="A13" s="36"/>
      <c r="B13" s="55"/>
      <c r="C13" s="38" t="s">
        <v>1</v>
      </c>
      <c r="D13" s="37"/>
      <c r="E13" s="433">
        <f>'Basic Data Input'!B18</f>
        <v>0</v>
      </c>
      <c r="F13" s="434"/>
      <c r="G13" s="38" t="s">
        <v>4</v>
      </c>
      <c r="I13" s="116"/>
      <c r="J13" s="37"/>
    </row>
    <row r="14" spans="1:18" ht="18" customHeight="1" x14ac:dyDescent="0.2">
      <c r="A14" s="36"/>
      <c r="B14" s="54">
        <f>IF(ROUND(SUM(B12:B13),2)&lt;&gt;'Total All Funds - Page 2'!E36,"Must = Tax Recap P. 2",ROUND(SUM(B12:B13),2))</f>
        <v>0</v>
      </c>
      <c r="C14" s="40" t="s">
        <v>2</v>
      </c>
      <c r="D14" s="37"/>
      <c r="E14" s="435">
        <f>SUM(E12:F13)</f>
        <v>0</v>
      </c>
      <c r="F14" s="436"/>
      <c r="G14" s="40" t="s">
        <v>5</v>
      </c>
      <c r="I14" s="134"/>
      <c r="J14" s="37"/>
    </row>
    <row r="15" spans="1:18" ht="5.0999999999999996" customHeight="1" thickBot="1" x14ac:dyDescent="0.25">
      <c r="A15" s="41"/>
      <c r="B15" s="15"/>
      <c r="C15" s="15"/>
      <c r="D15" s="42"/>
      <c r="E15" s="41"/>
      <c r="F15" s="15"/>
      <c r="G15" s="135"/>
      <c r="H15" s="135"/>
      <c r="I15" s="136"/>
      <c r="J15" s="42"/>
    </row>
    <row r="16" spans="1:18" s="61" customFormat="1" ht="18" customHeight="1" thickBot="1" x14ac:dyDescent="0.25">
      <c r="A16" s="137"/>
      <c r="B16" s="138"/>
      <c r="C16" s="138"/>
      <c r="D16" s="139"/>
      <c r="E16" s="437" t="s">
        <v>337</v>
      </c>
      <c r="F16" s="437"/>
      <c r="G16" s="437"/>
      <c r="H16" s="437"/>
      <c r="I16" s="437"/>
      <c r="J16" s="438"/>
    </row>
    <row r="17" spans="1:23" s="61" customFormat="1" ht="30" customHeight="1" thickBot="1" x14ac:dyDescent="0.25">
      <c r="A17" s="128"/>
      <c r="B17" s="141">
        <f>'Basic Data Input'!B11</f>
        <v>0</v>
      </c>
      <c r="C17" s="391" t="s">
        <v>340</v>
      </c>
      <c r="D17" s="95"/>
      <c r="E17" s="439" t="s">
        <v>634</v>
      </c>
      <c r="F17" s="440"/>
      <c r="G17" s="440"/>
      <c r="H17" s="440"/>
      <c r="I17" s="440"/>
      <c r="J17" s="441"/>
    </row>
    <row r="18" spans="1:23" s="61" customFormat="1" ht="13.5" customHeight="1" thickBot="1" x14ac:dyDescent="0.25">
      <c r="A18" s="36"/>
      <c r="B18" s="172" t="s">
        <v>341</v>
      </c>
      <c r="C18" s="172"/>
      <c r="D18" s="7"/>
      <c r="E18" s="124"/>
      <c r="F18" s="140"/>
      <c r="G18" s="125" t="s">
        <v>338</v>
      </c>
      <c r="H18" s="140"/>
      <c r="I18" s="126" t="s">
        <v>339</v>
      </c>
      <c r="J18" s="127"/>
    </row>
    <row r="19" spans="1:23" s="61" customFormat="1" ht="14.1" customHeight="1" thickBot="1" x14ac:dyDescent="0.25">
      <c r="D19" s="174"/>
      <c r="E19" s="442" t="s">
        <v>581</v>
      </c>
      <c r="F19" s="442"/>
      <c r="G19" s="442"/>
      <c r="H19" s="442"/>
      <c r="I19" s="442"/>
      <c r="J19" s="443"/>
      <c r="K19" s="89"/>
      <c r="S19" s="426"/>
      <c r="T19" s="426"/>
      <c r="U19" s="426"/>
      <c r="V19" s="426"/>
      <c r="W19" s="7"/>
    </row>
    <row r="20" spans="1:23" ht="18" customHeight="1" thickBot="1" x14ac:dyDescent="0.25">
      <c r="A20" s="465" t="s">
        <v>6</v>
      </c>
      <c r="B20" s="466"/>
      <c r="C20" s="466"/>
      <c r="D20" s="467"/>
      <c r="E20" s="459" t="s">
        <v>343</v>
      </c>
      <c r="F20" s="460"/>
      <c r="G20" s="460"/>
      <c r="H20" s="460"/>
      <c r="I20" s="460"/>
      <c r="J20" s="461"/>
    </row>
    <row r="21" spans="1:23" ht="34.5" customHeight="1" thickBot="1" x14ac:dyDescent="0.25">
      <c r="A21" s="36"/>
      <c r="D21" s="37"/>
      <c r="E21" s="468" t="s">
        <v>635</v>
      </c>
      <c r="F21" s="468"/>
      <c r="G21" s="468"/>
      <c r="H21" s="468"/>
      <c r="I21" s="468"/>
      <c r="J21" s="469"/>
    </row>
    <row r="22" spans="1:23" ht="18.75" customHeight="1" thickBot="1" x14ac:dyDescent="0.25">
      <c r="A22" s="36"/>
      <c r="D22" s="37"/>
      <c r="E22" s="171"/>
      <c r="F22" s="145"/>
      <c r="G22" s="146" t="s">
        <v>338</v>
      </c>
      <c r="H22" s="145"/>
      <c r="I22" s="147" t="s">
        <v>339</v>
      </c>
      <c r="J22" s="148"/>
    </row>
    <row r="23" spans="1:23" ht="18" customHeight="1" thickBot="1" x14ac:dyDescent="0.25">
      <c r="A23" s="36"/>
      <c r="D23" s="37"/>
      <c r="E23" s="462" t="s">
        <v>582</v>
      </c>
      <c r="F23" s="463"/>
      <c r="G23" s="463"/>
      <c r="H23" s="463"/>
      <c r="I23" s="463"/>
      <c r="J23" s="464"/>
    </row>
    <row r="24" spans="1:23" ht="18.75" customHeight="1" thickBot="1" x14ac:dyDescent="0.25">
      <c r="A24" s="36"/>
      <c r="D24" s="37"/>
      <c r="J24" s="37"/>
    </row>
    <row r="25" spans="1:23" s="103" customFormat="1" ht="16.5" thickTop="1" thickBot="1" x14ac:dyDescent="0.3">
      <c r="A25" s="470" t="s">
        <v>437</v>
      </c>
      <c r="B25" s="471"/>
      <c r="C25" s="471"/>
      <c r="D25" s="472"/>
      <c r="E25" s="473" t="s">
        <v>447</v>
      </c>
      <c r="F25" s="474"/>
      <c r="G25" s="474"/>
      <c r="H25" s="474"/>
      <c r="I25" s="474"/>
      <c r="J25" s="475"/>
      <c r="K25" s="150"/>
    </row>
    <row r="26" spans="1:23" s="103" customFormat="1" ht="46.5" customHeight="1" thickTop="1" thickBot="1" x14ac:dyDescent="0.25">
      <c r="A26" s="476" t="s">
        <v>589</v>
      </c>
      <c r="B26" s="477"/>
      <c r="C26" s="477"/>
      <c r="D26" s="478"/>
      <c r="E26" s="479" t="s">
        <v>636</v>
      </c>
      <c r="F26" s="480"/>
      <c r="G26" s="480"/>
      <c r="H26" s="480"/>
      <c r="I26" s="480"/>
      <c r="J26" s="481"/>
      <c r="K26" s="150"/>
    </row>
    <row r="27" spans="1:23" s="103" customFormat="1" ht="15.75" thickTop="1" x14ac:dyDescent="0.25">
      <c r="A27" s="482" t="s">
        <v>335</v>
      </c>
      <c r="B27" s="483"/>
      <c r="C27" s="483"/>
      <c r="D27" s="484"/>
      <c r="E27" s="485" t="s">
        <v>448</v>
      </c>
      <c r="F27" s="486"/>
      <c r="G27" s="486"/>
      <c r="H27" s="486"/>
      <c r="I27" s="486"/>
      <c r="J27" s="487"/>
      <c r="K27" s="150"/>
    </row>
    <row r="28" spans="1:23" s="103" customFormat="1" ht="19.5" customHeight="1" x14ac:dyDescent="0.25">
      <c r="A28" s="445" t="s">
        <v>588</v>
      </c>
      <c r="B28" s="446"/>
      <c r="C28" s="446"/>
      <c r="D28" s="447"/>
      <c r="E28" s="451" t="s">
        <v>449</v>
      </c>
      <c r="F28" s="452"/>
      <c r="G28" s="452"/>
      <c r="H28" s="452"/>
      <c r="I28" s="452"/>
      <c r="J28" s="453"/>
      <c r="K28" s="150"/>
      <c r="M28" s="444" t="s">
        <v>493</v>
      </c>
      <c r="N28" s="444"/>
      <c r="O28" s="444"/>
      <c r="P28" s="444"/>
      <c r="Q28" s="444"/>
      <c r="R28" s="444"/>
    </row>
    <row r="29" spans="1:23" s="103" customFormat="1" ht="24" customHeight="1" thickBot="1" x14ac:dyDescent="0.3">
      <c r="A29" s="448" t="s">
        <v>551</v>
      </c>
      <c r="B29" s="449"/>
      <c r="C29" s="449"/>
      <c r="D29" s="450"/>
      <c r="E29" s="178" t="s">
        <v>336</v>
      </c>
      <c r="F29" s="179"/>
      <c r="G29" s="180"/>
      <c r="H29" s="179"/>
      <c r="I29" s="179"/>
      <c r="J29" s="181"/>
      <c r="K29" s="150"/>
      <c r="M29" s="444"/>
      <c r="N29" s="444"/>
      <c r="O29" s="444"/>
      <c r="P29" s="444"/>
      <c r="Q29" s="444"/>
      <c r="R29" s="444"/>
    </row>
    <row r="30" spans="1:23" ht="13.5" thickTop="1" x14ac:dyDescent="0.2"/>
    <row r="32" spans="1:23" x14ac:dyDescent="0.2">
      <c r="B32" s="173"/>
      <c r="C32" s="173"/>
      <c r="D32" s="173"/>
      <c r="E32" s="173"/>
      <c r="F32" s="173"/>
      <c r="G32" s="173"/>
    </row>
  </sheetData>
  <sheetProtection algorithmName="SHA-512" hashValue="WkD0biIq4rHMZPFvebhlfluS5xx9/Cb3M9ItBUZE5TWsf5GRTmID3GxcjFpXbdrOKPICJ1v4oU9CPKTIQsNw7w==" saltValue="shO8TjtzZembG86jiypaug==" spinCount="100000" sheet="1" objects="1" scenarios="1"/>
  <mergeCells count="25">
    <mergeCell ref="M28:R29"/>
    <mergeCell ref="A28:D28"/>
    <mergeCell ref="A29:D29"/>
    <mergeCell ref="E28:J28"/>
    <mergeCell ref="A7:J7"/>
    <mergeCell ref="B9:D9"/>
    <mergeCell ref="E20:J20"/>
    <mergeCell ref="E23:J23"/>
    <mergeCell ref="A20:D20"/>
    <mergeCell ref="E21:J21"/>
    <mergeCell ref="A25:D25"/>
    <mergeCell ref="E25:J25"/>
    <mergeCell ref="A26:D26"/>
    <mergeCell ref="E26:J26"/>
    <mergeCell ref="A27:D27"/>
    <mergeCell ref="E27:J27"/>
    <mergeCell ref="S19:V19"/>
    <mergeCell ref="E9:J10"/>
    <mergeCell ref="E12:F12"/>
    <mergeCell ref="E13:F13"/>
    <mergeCell ref="E14:F14"/>
    <mergeCell ref="E16:J16"/>
    <mergeCell ref="E17:J17"/>
    <mergeCell ref="E19:J19"/>
    <mergeCell ref="M7:R9"/>
  </mergeCells>
  <phoneticPr fontId="0" type="noConversion"/>
  <hyperlinks>
    <hyperlink ref="A28" r:id="rId1" display="Website:  www.auditors.nebraska.gov" xr:uid="{00000000-0004-0000-0300-000000000000}"/>
    <hyperlink ref="A29" r:id="rId2" display="Questions - E-Mail:  Deann.Haeffner@nebraska.gov" xr:uid="{00000000-0004-0000-0300-000001000000}"/>
    <hyperlink ref="A29:D29" r:id="rId3" display="Questions - E-Mail:  Jeff.Schreier@nebraska.gov" xr:uid="{F89B7E06-AF27-4FCD-B328-D29E3AD86226}"/>
  </hyperlinks>
  <printOptions horizontalCentered="1"/>
  <pageMargins left="0.25" right="0.25" top="0.35" bottom="0.35" header="0.35" footer="0.35"/>
  <pageSetup orientation="landscape" r:id="rId4"/>
  <headerFooter alignWithMargins="0">
    <oddFooter>&amp;R&amp;"Arial,Bold"Page 1</oddFooter>
  </headerFooter>
  <customProperties>
    <customPr name="OrphanNamesChecked" r:id="rId5"/>
  </customPropertie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36"/>
  <sheetViews>
    <sheetView workbookViewId="0">
      <selection activeCell="E5" sqref="E5"/>
    </sheetView>
  </sheetViews>
  <sheetFormatPr defaultColWidth="9.140625" defaultRowHeight="12.75" x14ac:dyDescent="0.2"/>
  <cols>
    <col min="1" max="1" width="3.5703125" style="7" customWidth="1"/>
    <col min="2" max="2" width="68.5703125" style="7" customWidth="1"/>
    <col min="3" max="5" width="25.5703125" style="7" customWidth="1"/>
    <col min="6" max="6" width="14.5703125" style="63" customWidth="1"/>
    <col min="7" max="7" width="88.85546875" style="63" customWidth="1"/>
    <col min="8" max="16384" width="9.140625" style="7"/>
  </cols>
  <sheetData>
    <row r="1" spans="1:16" ht="35.1" customHeight="1" thickBot="1" x14ac:dyDescent="0.25">
      <c r="A1" s="494" t="str">
        <f>CONCATENATE('Basic Data Input'!B8," Community College")</f>
        <v>________ Community College</v>
      </c>
      <c r="B1" s="494"/>
      <c r="C1" s="494"/>
      <c r="D1" s="494"/>
      <c r="E1" s="494"/>
    </row>
    <row r="2" spans="1:16" ht="42.95" customHeight="1" x14ac:dyDescent="0.2">
      <c r="A2" s="8" t="s">
        <v>7</v>
      </c>
      <c r="B2" s="9" t="s">
        <v>8</v>
      </c>
      <c r="C2" s="102" t="s">
        <v>637</v>
      </c>
      <c r="D2" s="102" t="s">
        <v>638</v>
      </c>
      <c r="E2" s="142" t="s">
        <v>639</v>
      </c>
      <c r="H2" s="153"/>
      <c r="I2" s="153"/>
      <c r="J2" s="153"/>
      <c r="K2" s="153"/>
      <c r="L2" s="153"/>
      <c r="M2" s="153"/>
      <c r="N2" s="153"/>
      <c r="O2" s="153"/>
      <c r="P2" s="153"/>
    </row>
    <row r="3" spans="1:16" ht="17.45" customHeight="1" x14ac:dyDescent="0.2">
      <c r="A3" s="10">
        <f>ROWS(A$3:A3)</f>
        <v>1</v>
      </c>
      <c r="B3" s="406" t="s">
        <v>81</v>
      </c>
      <c r="C3" s="11"/>
      <c r="D3" s="11"/>
      <c r="E3" s="12"/>
      <c r="H3" s="153"/>
      <c r="I3" s="153"/>
      <c r="J3" s="153"/>
      <c r="K3" s="153"/>
      <c r="L3" s="153"/>
      <c r="M3" s="153"/>
      <c r="N3" s="153"/>
      <c r="O3" s="153"/>
      <c r="P3" s="153"/>
    </row>
    <row r="4" spans="1:16" ht="17.45" customHeight="1" x14ac:dyDescent="0.2">
      <c r="A4" s="10">
        <f>ROWS(A$3:A4)</f>
        <v>2</v>
      </c>
      <c r="B4" s="13" t="s">
        <v>9</v>
      </c>
      <c r="C4" s="2">
        <f>'2023-2024 Worksheet'!G5</f>
        <v>0</v>
      </c>
      <c r="D4" s="2">
        <f>C32-D5-D6</f>
        <v>0</v>
      </c>
      <c r="E4" s="3">
        <f>D32-E5-E6</f>
        <v>0</v>
      </c>
      <c r="G4" s="150" t="s">
        <v>664</v>
      </c>
      <c r="H4" s="153"/>
      <c r="I4" s="153"/>
      <c r="J4" s="153"/>
      <c r="K4" s="153"/>
      <c r="L4" s="153"/>
      <c r="M4" s="153"/>
      <c r="N4" s="153"/>
      <c r="O4" s="153"/>
      <c r="P4" s="153"/>
    </row>
    <row r="5" spans="1:16" ht="17.45" customHeight="1" x14ac:dyDescent="0.2">
      <c r="A5" s="10">
        <f>ROWS(A$3:A5)</f>
        <v>3</v>
      </c>
      <c r="B5" s="407" t="s">
        <v>10</v>
      </c>
      <c r="C5" s="392">
        <f>'2023-2024 Worksheet'!G6</f>
        <v>0</v>
      </c>
      <c r="D5" s="392">
        <f>'2024-2025 Worksheet'!G6</f>
        <v>0</v>
      </c>
      <c r="E5" s="393">
        <f>'2025-2026 Worksheet'!G6</f>
        <v>0</v>
      </c>
      <c r="G5" s="150" t="s">
        <v>665</v>
      </c>
      <c r="H5" s="153"/>
      <c r="I5" s="153"/>
      <c r="J5" s="153"/>
      <c r="K5" s="153"/>
      <c r="L5" s="153"/>
      <c r="M5" s="153"/>
      <c r="N5" s="153"/>
      <c r="O5" s="153"/>
      <c r="P5" s="153"/>
    </row>
    <row r="6" spans="1:16" ht="17.45" customHeight="1" x14ac:dyDescent="0.2">
      <c r="A6" s="10">
        <f>ROWS(A$3:A6)</f>
        <v>4</v>
      </c>
      <c r="B6" s="4" t="s">
        <v>11</v>
      </c>
      <c r="C6" s="392">
        <f>'2023-2024 Worksheet'!G7</f>
        <v>0</v>
      </c>
      <c r="D6" s="392">
        <f>'2024-2025 Worksheet'!G7</f>
        <v>0</v>
      </c>
      <c r="E6" s="393">
        <f>'2025-2026 Worksheet'!G7</f>
        <v>0</v>
      </c>
      <c r="H6" s="153"/>
      <c r="I6" s="153"/>
      <c r="J6" s="153"/>
      <c r="K6" s="153"/>
      <c r="L6" s="153"/>
      <c r="M6" s="153"/>
      <c r="N6" s="153"/>
      <c r="O6" s="153"/>
      <c r="P6" s="153"/>
    </row>
    <row r="7" spans="1:16" ht="17.45" customHeight="1" thickBot="1" x14ac:dyDescent="0.25">
      <c r="A7" s="185">
        <f>ROWS(A$3:A7)</f>
        <v>5</v>
      </c>
      <c r="B7" s="6" t="s">
        <v>113</v>
      </c>
      <c r="C7" s="394">
        <f>ROUND(SUM(C4:C6),2)</f>
        <v>0</v>
      </c>
      <c r="D7" s="394">
        <f>IF(SUM(D4:D6)&lt;&gt;C32,"Must = Column 1, Line 30",SUM(D4:D6))</f>
        <v>0</v>
      </c>
      <c r="E7" s="395">
        <f>IF(SUM(E4:E6)&lt;&gt;D32,"Must = Column 2, Line 30",SUM(E4:E6))</f>
        <v>0</v>
      </c>
      <c r="H7" s="153"/>
      <c r="I7" s="153"/>
      <c r="J7" s="153"/>
      <c r="K7" s="153"/>
      <c r="L7" s="153"/>
      <c r="M7" s="153"/>
      <c r="N7" s="153"/>
      <c r="O7" s="153"/>
      <c r="P7" s="153"/>
    </row>
    <row r="8" spans="1:16" ht="17.45" customHeight="1" x14ac:dyDescent="0.2">
      <c r="A8" s="183">
        <f>ROWS(A$3:A8)</f>
        <v>6</v>
      </c>
      <c r="B8" s="184" t="s">
        <v>133</v>
      </c>
      <c r="C8" s="396">
        <f>'2023-2024 Worksheet'!G9</f>
        <v>0</v>
      </c>
      <c r="D8" s="396">
        <f>'2024-2025 Worksheet'!G9</f>
        <v>0</v>
      </c>
      <c r="E8" s="397">
        <f>'2025-2026 Worksheet'!G9</f>
        <v>0</v>
      </c>
      <c r="H8" s="153"/>
      <c r="I8" s="153"/>
      <c r="J8" s="153"/>
      <c r="K8" s="153"/>
      <c r="L8" s="153"/>
      <c r="M8" s="153"/>
      <c r="N8" s="153"/>
      <c r="O8" s="153"/>
      <c r="P8" s="153"/>
    </row>
    <row r="9" spans="1:16" ht="17.45" customHeight="1" x14ac:dyDescent="0.2">
      <c r="A9" s="10">
        <f>ROWS(A$3:A9)</f>
        <v>7</v>
      </c>
      <c r="B9" s="4" t="s">
        <v>13</v>
      </c>
      <c r="C9" s="392">
        <f>'2023-2024 Worksheet'!G10</f>
        <v>0</v>
      </c>
      <c r="D9" s="392">
        <f>'2024-2025 Worksheet'!G10</f>
        <v>0</v>
      </c>
      <c r="E9" s="393">
        <f>'2025-2026 Worksheet'!G10</f>
        <v>0</v>
      </c>
      <c r="H9" s="153"/>
      <c r="I9" s="153"/>
      <c r="J9" s="153"/>
      <c r="K9" s="153"/>
      <c r="L9" s="153"/>
      <c r="M9" s="153"/>
      <c r="N9" s="153"/>
      <c r="O9" s="153"/>
      <c r="P9" s="153"/>
    </row>
    <row r="10" spans="1:16" ht="17.45" customHeight="1" x14ac:dyDescent="0.2">
      <c r="A10" s="10">
        <f>ROWS(A$3:A10)</f>
        <v>8</v>
      </c>
      <c r="B10" s="4" t="s">
        <v>88</v>
      </c>
      <c r="C10" s="392">
        <f>'2023-2024 Worksheet'!G11</f>
        <v>0</v>
      </c>
      <c r="D10" s="392">
        <f>'2024-2025 Worksheet'!G11</f>
        <v>0</v>
      </c>
      <c r="E10" s="393">
        <f>'2025-2026 Worksheet'!G11</f>
        <v>0</v>
      </c>
      <c r="G10" s="150" t="s">
        <v>458</v>
      </c>
      <c r="H10" s="153"/>
      <c r="I10" s="153"/>
      <c r="J10" s="153"/>
      <c r="K10" s="153"/>
      <c r="L10" s="153"/>
      <c r="M10" s="153"/>
      <c r="N10" s="153"/>
      <c r="O10" s="153"/>
      <c r="P10" s="153"/>
    </row>
    <row r="11" spans="1:16" ht="17.45" customHeight="1" x14ac:dyDescent="0.2">
      <c r="A11" s="10">
        <f>ROWS(A$3:A11)</f>
        <v>9</v>
      </c>
      <c r="B11" s="104" t="s">
        <v>616</v>
      </c>
      <c r="C11" s="392">
        <f>'2023-2024 Worksheet'!G12</f>
        <v>0</v>
      </c>
      <c r="D11" s="392">
        <f>'2024-2025 Worksheet'!G12</f>
        <v>0</v>
      </c>
      <c r="E11" s="393">
        <f>'2025-2026 Worksheet'!G12</f>
        <v>0</v>
      </c>
      <c r="H11" s="153"/>
      <c r="I11" s="153"/>
      <c r="J11" s="153"/>
      <c r="K11" s="153"/>
      <c r="L11" s="153"/>
      <c r="M11" s="153"/>
      <c r="N11" s="153"/>
      <c r="O11" s="153"/>
      <c r="P11" s="153"/>
    </row>
    <row r="12" spans="1:16" ht="17.45" customHeight="1" x14ac:dyDescent="0.2">
      <c r="A12" s="10">
        <f>ROWS(A$3:A12)</f>
        <v>10</v>
      </c>
      <c r="B12" s="4" t="s">
        <v>14</v>
      </c>
      <c r="C12" s="392">
        <f>'2023-2024 Worksheet'!G13</f>
        <v>0</v>
      </c>
      <c r="D12" s="392">
        <f>'2024-2025 Worksheet'!G13</f>
        <v>0</v>
      </c>
      <c r="E12" s="393">
        <f>'2025-2026 Worksheet'!G13</f>
        <v>0</v>
      </c>
      <c r="H12" s="153"/>
      <c r="I12" s="153"/>
      <c r="J12" s="153"/>
      <c r="K12" s="153"/>
      <c r="L12" s="153"/>
      <c r="M12" s="153"/>
      <c r="N12" s="153"/>
      <c r="O12" s="153"/>
      <c r="P12" s="153"/>
    </row>
    <row r="13" spans="1:16" ht="17.45" customHeight="1" x14ac:dyDescent="0.2">
      <c r="A13" s="10">
        <f>ROWS(A$3:A13)</f>
        <v>11</v>
      </c>
      <c r="B13" s="104" t="s">
        <v>309</v>
      </c>
      <c r="C13" s="392">
        <f>'2023-2024 Worksheet'!G14</f>
        <v>0</v>
      </c>
      <c r="D13" s="392">
        <f>'2024-2025 Worksheet'!G14</f>
        <v>0</v>
      </c>
      <c r="E13" s="408"/>
      <c r="H13" s="153"/>
      <c r="I13" s="153"/>
      <c r="J13" s="153"/>
      <c r="K13" s="153"/>
      <c r="L13" s="153"/>
      <c r="M13" s="153"/>
      <c r="N13" s="153"/>
      <c r="O13" s="153"/>
      <c r="P13" s="153"/>
    </row>
    <row r="14" spans="1:16" ht="17.45" customHeight="1" x14ac:dyDescent="0.2">
      <c r="A14" s="10">
        <f>ROWS(A$3:A14)</f>
        <v>12</v>
      </c>
      <c r="B14" s="104" t="s">
        <v>310</v>
      </c>
      <c r="C14" s="392">
        <f>'2023-2024 Worksheet'!G15</f>
        <v>0</v>
      </c>
      <c r="D14" s="392">
        <f>'2024-2025 Worksheet'!G15</f>
        <v>0</v>
      </c>
      <c r="E14" s="393">
        <f>'2025-2026 Worksheet'!G15</f>
        <v>0</v>
      </c>
      <c r="H14" s="153"/>
      <c r="I14" s="153"/>
      <c r="J14" s="153"/>
      <c r="K14" s="153"/>
      <c r="L14" s="153"/>
      <c r="M14" s="153"/>
      <c r="N14" s="153"/>
      <c r="O14" s="153"/>
      <c r="P14" s="153"/>
    </row>
    <row r="15" spans="1:16" ht="17.45" customHeight="1" x14ac:dyDescent="0.2">
      <c r="A15" s="10">
        <f>ROWS(A$3:A15)</f>
        <v>13</v>
      </c>
      <c r="B15" s="4" t="s">
        <v>89</v>
      </c>
      <c r="C15" s="392">
        <f>'2023-2024 Worksheet'!G16</f>
        <v>0</v>
      </c>
      <c r="D15" s="392">
        <f>'2024-2025 Worksheet'!G16</f>
        <v>0</v>
      </c>
      <c r="E15" s="393">
        <f>'2025-2026 Worksheet'!G16</f>
        <v>0</v>
      </c>
      <c r="H15" s="153"/>
      <c r="I15" s="153"/>
      <c r="J15" s="153"/>
      <c r="K15" s="153"/>
      <c r="L15" s="153"/>
      <c r="M15" s="153"/>
      <c r="N15" s="153"/>
      <c r="O15" s="153"/>
      <c r="P15" s="153"/>
    </row>
    <row r="16" spans="1:16" ht="17.45" customHeight="1" x14ac:dyDescent="0.2">
      <c r="A16" s="10">
        <f>ROWS(A$3:A16)</f>
        <v>14</v>
      </c>
      <c r="B16" s="4" t="s">
        <v>15</v>
      </c>
      <c r="C16" s="392">
        <f>'2023-2024 Worksheet'!G17</f>
        <v>0</v>
      </c>
      <c r="D16" s="392">
        <f>'2024-2025 Worksheet'!G17</f>
        <v>0</v>
      </c>
      <c r="E16" s="393">
        <f>'2025-2026 Worksheet'!G17</f>
        <v>0</v>
      </c>
      <c r="H16" s="153"/>
      <c r="I16" s="153"/>
      <c r="J16" s="153"/>
      <c r="K16" s="153"/>
      <c r="L16" s="153"/>
      <c r="M16" s="153"/>
      <c r="N16" s="153"/>
      <c r="O16" s="153"/>
      <c r="P16" s="153"/>
    </row>
    <row r="17" spans="1:16" ht="17.45" customHeight="1" x14ac:dyDescent="0.2">
      <c r="A17" s="10">
        <f>ROWS(A$3:A17)</f>
        <v>15</v>
      </c>
      <c r="B17" s="4" t="s">
        <v>16</v>
      </c>
      <c r="C17" s="392">
        <f>'2023-2024 Worksheet'!G18</f>
        <v>0</v>
      </c>
      <c r="D17" s="392">
        <f>'2024-2025 Worksheet'!G18</f>
        <v>0</v>
      </c>
      <c r="E17" s="393">
        <f>'2025-2026 Worksheet'!G18</f>
        <v>0</v>
      </c>
      <c r="H17" s="153"/>
      <c r="I17" s="153"/>
      <c r="J17" s="153"/>
      <c r="K17" s="153"/>
      <c r="L17" s="153"/>
      <c r="M17" s="153"/>
      <c r="N17" s="153"/>
      <c r="O17" s="153"/>
      <c r="P17" s="153"/>
    </row>
    <row r="18" spans="1:16" ht="17.45" customHeight="1" x14ac:dyDescent="0.2">
      <c r="A18" s="10">
        <f>ROWS(A$3:A18)</f>
        <v>16</v>
      </c>
      <c r="B18" s="104" t="s">
        <v>312</v>
      </c>
      <c r="C18" s="392">
        <f>'2023-2024 Worksheet'!G19</f>
        <v>0</v>
      </c>
      <c r="D18" s="392">
        <f>'2024-2025 Worksheet'!G19</f>
        <v>0</v>
      </c>
      <c r="E18" s="393">
        <f>'2025-2026 Worksheet'!G19</f>
        <v>0</v>
      </c>
      <c r="H18" s="153"/>
      <c r="I18" s="153"/>
      <c r="J18" s="153"/>
      <c r="K18" s="153"/>
      <c r="L18" s="153"/>
      <c r="M18" s="153"/>
      <c r="N18" s="153"/>
      <c r="O18" s="153"/>
      <c r="P18" s="153"/>
    </row>
    <row r="19" spans="1:16" ht="17.45" customHeight="1" thickBot="1" x14ac:dyDescent="0.25">
      <c r="A19" s="185">
        <f>ROWS(A$3:A19)</f>
        <v>17</v>
      </c>
      <c r="B19" s="6" t="s">
        <v>303</v>
      </c>
      <c r="C19" s="394">
        <f>SUM(C7:C18)</f>
        <v>0</v>
      </c>
      <c r="D19" s="394">
        <f>SUM(D7:D18)</f>
        <v>0</v>
      </c>
      <c r="E19" s="395">
        <f>SUM(E7:E18)</f>
        <v>0</v>
      </c>
      <c r="H19" s="153"/>
      <c r="I19" s="153"/>
      <c r="J19" s="153"/>
      <c r="K19" s="153"/>
      <c r="L19" s="153"/>
      <c r="M19" s="153"/>
      <c r="N19" s="153"/>
      <c r="O19" s="153"/>
      <c r="P19" s="153"/>
    </row>
    <row r="20" spans="1:16" ht="17.45" customHeight="1" x14ac:dyDescent="0.2">
      <c r="A20" s="183">
        <f>ROWS(A$3:A20)</f>
        <v>18</v>
      </c>
      <c r="B20" s="186" t="s">
        <v>17</v>
      </c>
      <c r="C20" s="398"/>
      <c r="D20" s="398"/>
      <c r="E20" s="399"/>
      <c r="H20" s="153"/>
      <c r="I20" s="153"/>
      <c r="J20" s="153"/>
      <c r="K20" s="153"/>
      <c r="L20" s="153"/>
      <c r="M20" s="153"/>
      <c r="N20" s="153"/>
      <c r="O20" s="153"/>
      <c r="P20" s="153"/>
    </row>
    <row r="21" spans="1:16" ht="17.45" customHeight="1" x14ac:dyDescent="0.2">
      <c r="A21" s="10">
        <f>ROWS(A$3:A21)</f>
        <v>19</v>
      </c>
      <c r="B21" s="4" t="s">
        <v>18</v>
      </c>
      <c r="C21" s="392">
        <f>'2023-2024 Worksheet'!G22</f>
        <v>0</v>
      </c>
      <c r="D21" s="392">
        <f>'2024-2025 Worksheet'!G22</f>
        <v>0</v>
      </c>
      <c r="E21" s="393">
        <f>'2025-2026 Worksheet'!G22</f>
        <v>0</v>
      </c>
      <c r="H21" s="153"/>
      <c r="I21" s="153"/>
      <c r="J21" s="153"/>
      <c r="K21" s="153"/>
      <c r="L21" s="153"/>
      <c r="M21" s="153"/>
      <c r="N21" s="153"/>
      <c r="O21" s="153"/>
      <c r="P21" s="153"/>
    </row>
    <row r="22" spans="1:16" ht="17.45" customHeight="1" x14ac:dyDescent="0.2">
      <c r="A22" s="10">
        <f>ROWS(A$3:A22)</f>
        <v>20</v>
      </c>
      <c r="B22" s="4" t="s">
        <v>19</v>
      </c>
      <c r="C22" s="392">
        <f>'2023-2024 Worksheet'!G23</f>
        <v>0</v>
      </c>
      <c r="D22" s="392">
        <f>'2024-2025 Worksheet'!G23</f>
        <v>0</v>
      </c>
      <c r="E22" s="393">
        <f>'2025-2026 Worksheet'!G23</f>
        <v>0</v>
      </c>
      <c r="H22" s="153"/>
      <c r="I22" s="153"/>
      <c r="J22" s="153"/>
      <c r="K22" s="153"/>
      <c r="L22" s="153"/>
      <c r="M22" s="153"/>
      <c r="N22" s="153"/>
      <c r="O22" s="153"/>
      <c r="P22" s="153"/>
    </row>
    <row r="23" spans="1:16" ht="17.45" customHeight="1" x14ac:dyDescent="0.2">
      <c r="A23" s="10">
        <f>ROWS(A$3:A23)</f>
        <v>21</v>
      </c>
      <c r="B23" s="4" t="s">
        <v>110</v>
      </c>
      <c r="C23" s="392">
        <f>'2023-2024 Worksheet'!G24</f>
        <v>0</v>
      </c>
      <c r="D23" s="392">
        <f>'2024-2025 Worksheet'!G24</f>
        <v>0</v>
      </c>
      <c r="E23" s="393">
        <f>'2025-2026 Worksheet'!G24</f>
        <v>0</v>
      </c>
      <c r="H23" s="153"/>
      <c r="I23" s="153"/>
      <c r="J23" s="153"/>
      <c r="K23" s="153"/>
      <c r="L23" s="153"/>
      <c r="M23" s="153"/>
      <c r="N23" s="153"/>
      <c r="O23" s="153"/>
      <c r="P23" s="153"/>
    </row>
    <row r="24" spans="1:16" ht="17.45" customHeight="1" x14ac:dyDescent="0.2">
      <c r="A24" s="10">
        <f>ROWS(A$3:A24)</f>
        <v>22</v>
      </c>
      <c r="B24" s="4" t="s">
        <v>20</v>
      </c>
      <c r="C24" s="392">
        <f>'2023-2024 Worksheet'!G25</f>
        <v>0</v>
      </c>
      <c r="D24" s="392">
        <f>'2024-2025 Worksheet'!G25</f>
        <v>0</v>
      </c>
      <c r="E24" s="393">
        <f>'2025-2026 Worksheet'!G25</f>
        <v>0</v>
      </c>
      <c r="H24" s="153"/>
      <c r="I24" s="153"/>
      <c r="J24" s="153"/>
      <c r="K24" s="153"/>
      <c r="L24" s="153"/>
      <c r="M24" s="153"/>
      <c r="N24" s="153"/>
      <c r="O24" s="153"/>
      <c r="P24" s="153"/>
    </row>
    <row r="25" spans="1:16" ht="17.45" customHeight="1" x14ac:dyDescent="0.2">
      <c r="A25" s="10">
        <f>ROWS(A$3:A25)</f>
        <v>23</v>
      </c>
      <c r="B25" s="4" t="s">
        <v>82</v>
      </c>
      <c r="C25" s="400"/>
      <c r="D25" s="400"/>
      <c r="E25" s="401"/>
      <c r="H25" s="153"/>
      <c r="I25" s="153"/>
      <c r="J25" s="153"/>
      <c r="K25" s="153"/>
      <c r="L25" s="153"/>
      <c r="M25" s="153"/>
      <c r="N25" s="153"/>
      <c r="O25" s="153"/>
      <c r="P25" s="153"/>
    </row>
    <row r="26" spans="1:16" ht="17.45" customHeight="1" x14ac:dyDescent="0.2">
      <c r="A26" s="10">
        <f>ROWS(A$3:A26)</f>
        <v>24</v>
      </c>
      <c r="B26" s="4" t="s">
        <v>83</v>
      </c>
      <c r="C26" s="400"/>
      <c r="D26" s="400"/>
      <c r="E26" s="401"/>
      <c r="H26" s="153"/>
      <c r="I26" s="153"/>
      <c r="J26" s="153"/>
      <c r="K26" s="153"/>
      <c r="L26" s="153"/>
      <c r="M26" s="153"/>
      <c r="N26" s="153"/>
      <c r="O26" s="153"/>
      <c r="P26" s="153"/>
    </row>
    <row r="27" spans="1:16" ht="17.45" customHeight="1" x14ac:dyDescent="0.2">
      <c r="A27" s="10">
        <f>ROWS(A$3:A27)</f>
        <v>25</v>
      </c>
      <c r="B27" s="4" t="s">
        <v>21</v>
      </c>
      <c r="C27" s="392">
        <f>'2023-2024 Worksheet'!G28</f>
        <v>0</v>
      </c>
      <c r="D27" s="392">
        <f>'2024-2025 Worksheet'!G28</f>
        <v>0</v>
      </c>
      <c r="E27" s="393">
        <f>'2025-2026 Worksheet'!G28</f>
        <v>0</v>
      </c>
      <c r="H27" s="153"/>
      <c r="I27" s="153"/>
      <c r="J27" s="153"/>
      <c r="K27" s="153"/>
      <c r="L27" s="153"/>
      <c r="M27" s="153"/>
      <c r="N27" s="153"/>
      <c r="O27" s="153"/>
      <c r="P27" s="153"/>
    </row>
    <row r="28" spans="1:16" ht="17.45" customHeight="1" x14ac:dyDescent="0.2">
      <c r="A28" s="10">
        <f>ROWS(A$3:A28)</f>
        <v>26</v>
      </c>
      <c r="B28" s="5" t="s">
        <v>22</v>
      </c>
      <c r="C28" s="392">
        <f>'2023-2024 Worksheet'!G29</f>
        <v>0</v>
      </c>
      <c r="D28" s="392">
        <f>'2024-2025 Worksheet'!G29</f>
        <v>0</v>
      </c>
      <c r="E28" s="393">
        <f>'2025-2026 Worksheet'!G29</f>
        <v>0</v>
      </c>
      <c r="H28" s="153"/>
      <c r="I28" s="153"/>
      <c r="J28" s="153"/>
      <c r="K28" s="153"/>
      <c r="L28" s="153"/>
      <c r="M28" s="153"/>
      <c r="N28" s="153"/>
      <c r="O28" s="153"/>
      <c r="P28" s="153"/>
    </row>
    <row r="29" spans="1:16" ht="17.45" customHeight="1" x14ac:dyDescent="0.2">
      <c r="A29" s="10">
        <f>ROWS(A$3:A29)</f>
        <v>27</v>
      </c>
      <c r="B29" s="5" t="s">
        <v>114</v>
      </c>
      <c r="C29" s="392">
        <f>'2023-2024 Worksheet'!G30</f>
        <v>0</v>
      </c>
      <c r="D29" s="392">
        <f>'2024-2025 Worksheet'!G30</f>
        <v>0</v>
      </c>
      <c r="E29" s="393">
        <f>'2025-2026 Worksheet'!G30</f>
        <v>0</v>
      </c>
      <c r="G29" s="495" t="s">
        <v>415</v>
      </c>
      <c r="H29" s="153"/>
      <c r="I29" s="153"/>
      <c r="J29" s="153"/>
      <c r="K29" s="153"/>
      <c r="L29" s="153"/>
      <c r="M29" s="153"/>
      <c r="N29" s="153"/>
      <c r="O29" s="153"/>
      <c r="P29" s="153"/>
    </row>
    <row r="30" spans="1:16" ht="17.45" customHeight="1" x14ac:dyDescent="0.2">
      <c r="A30" s="10">
        <f>ROWS(A$3:A30)</f>
        <v>28</v>
      </c>
      <c r="B30" s="115" t="s">
        <v>311</v>
      </c>
      <c r="C30" s="392">
        <f>'2023-2024 Worksheet'!G31</f>
        <v>0</v>
      </c>
      <c r="D30" s="392">
        <f>'2024-2025 Worksheet'!G31</f>
        <v>0</v>
      </c>
      <c r="E30" s="393">
        <f>'2025-2026 Worksheet'!G31</f>
        <v>0</v>
      </c>
      <c r="G30" s="495"/>
      <c r="H30" s="153"/>
      <c r="I30" s="153"/>
      <c r="J30" s="153"/>
      <c r="K30" s="153"/>
      <c r="L30" s="153"/>
      <c r="M30" s="153"/>
      <c r="N30" s="153"/>
      <c r="O30" s="153"/>
      <c r="P30" s="153"/>
    </row>
    <row r="31" spans="1:16" ht="17.45" customHeight="1" thickBot="1" x14ac:dyDescent="0.25">
      <c r="A31" s="189">
        <f>ROWS(A$3:A31)</f>
        <v>29</v>
      </c>
      <c r="B31" s="190" t="s">
        <v>306</v>
      </c>
      <c r="C31" s="394">
        <f>SUM(C21:C30)</f>
        <v>0</v>
      </c>
      <c r="D31" s="394">
        <f>SUM(D21:D30)</f>
        <v>0</v>
      </c>
      <c r="E31" s="395">
        <f>SUM(E21:E30)</f>
        <v>0</v>
      </c>
      <c r="G31" s="495"/>
      <c r="H31" s="153"/>
      <c r="I31" s="153"/>
      <c r="J31" s="153"/>
      <c r="K31" s="153"/>
      <c r="L31" s="153"/>
      <c r="M31" s="153"/>
      <c r="N31" s="153"/>
      <c r="O31" s="153"/>
      <c r="P31" s="153"/>
    </row>
    <row r="32" spans="1:16" ht="17.45" customHeight="1" x14ac:dyDescent="0.2">
      <c r="A32" s="187">
        <f>ROWS(A$3:A32)</f>
        <v>30</v>
      </c>
      <c r="B32" s="188" t="s">
        <v>308</v>
      </c>
      <c r="C32" s="402">
        <f>ROUND(C19-C31,2)</f>
        <v>0</v>
      </c>
      <c r="D32" s="402">
        <f>ROUND(D19-D31,2)</f>
        <v>0</v>
      </c>
      <c r="E32" s="403">
        <f>IF(ROUND(E19-E31,2)&lt;0,"ERROR Can't be below $0",ROUND(E19-E31,2))</f>
        <v>0</v>
      </c>
      <c r="G32" s="150" t="s">
        <v>439</v>
      </c>
      <c r="H32" s="153"/>
      <c r="I32" s="153"/>
      <c r="J32" s="153"/>
      <c r="K32" s="153"/>
      <c r="L32" s="153"/>
      <c r="M32" s="153"/>
      <c r="N32" s="153"/>
      <c r="O32" s="153"/>
      <c r="P32" s="153"/>
    </row>
    <row r="33" spans="1:16" ht="16.5" customHeight="1" thickBot="1" x14ac:dyDescent="0.25">
      <c r="A33" s="410">
        <v>31</v>
      </c>
      <c r="B33" s="411" t="s">
        <v>355</v>
      </c>
      <c r="C33" s="13"/>
      <c r="D33" s="13"/>
      <c r="E33" s="409" t="e">
        <f>E32/(E31-E30-E29-E23-E22)</f>
        <v>#DIV/0!</v>
      </c>
      <c r="F33" s="150" t="e">
        <f>IF(E33&lt;50%,0,"Cash reserve cannot exceed 50%")</f>
        <v>#DIV/0!</v>
      </c>
      <c r="H33" s="153"/>
      <c r="I33" s="153"/>
      <c r="J33" s="153"/>
      <c r="K33" s="153"/>
      <c r="L33" s="153"/>
      <c r="M33" s="153"/>
      <c r="N33" s="153"/>
      <c r="O33" s="153"/>
      <c r="P33" s="153"/>
    </row>
    <row r="34" spans="1:16" ht="17.45" customHeight="1" x14ac:dyDescent="0.2">
      <c r="A34" s="488" t="s">
        <v>24</v>
      </c>
      <c r="B34" s="489"/>
      <c r="C34" s="7" t="s">
        <v>25</v>
      </c>
      <c r="E34" s="404">
        <f>E8</f>
        <v>0</v>
      </c>
      <c r="H34" s="153"/>
      <c r="I34" s="153"/>
      <c r="J34" s="153"/>
      <c r="K34" s="153"/>
      <c r="L34" s="153"/>
      <c r="M34" s="153"/>
      <c r="N34" s="153"/>
      <c r="O34" s="153"/>
      <c r="P34" s="153"/>
    </row>
    <row r="35" spans="1:16" ht="17.45" customHeight="1" x14ac:dyDescent="0.2">
      <c r="A35" s="490"/>
      <c r="B35" s="491"/>
      <c r="C35" s="7" t="str">
        <f>CONCATENATE("     County Treasurer's Commission at ",'Basic Data Input'!B16,"% of Line 6")</f>
        <v xml:space="preserve">     County Treasurer's Commission at 1% of Line 6</v>
      </c>
      <c r="E35" s="405">
        <f>ROUND((E34*0.01),2)</f>
        <v>0</v>
      </c>
      <c r="G35" s="495" t="s">
        <v>457</v>
      </c>
      <c r="H35" s="153"/>
      <c r="I35" s="153"/>
      <c r="J35" s="153"/>
      <c r="K35" s="153"/>
      <c r="L35" s="153"/>
      <c r="M35" s="153"/>
      <c r="N35" s="153"/>
      <c r="O35" s="153"/>
      <c r="P35" s="153"/>
    </row>
    <row r="36" spans="1:16" ht="17.45" customHeight="1" thickBot="1" x14ac:dyDescent="0.25">
      <c r="A36" s="492"/>
      <c r="B36" s="493"/>
      <c r="C36" s="14" t="s">
        <v>26</v>
      </c>
      <c r="D36" s="15"/>
      <c r="E36" s="56">
        <f>ROUND(SUM(E34:E35),2)</f>
        <v>0</v>
      </c>
      <c r="G36" s="495"/>
      <c r="H36" s="153"/>
      <c r="I36" s="153"/>
      <c r="J36" s="153"/>
      <c r="K36" s="153"/>
      <c r="L36" s="153"/>
      <c r="M36" s="153"/>
      <c r="N36" s="153"/>
      <c r="O36" s="153"/>
      <c r="P36" s="153"/>
    </row>
  </sheetData>
  <sheetProtection algorithmName="SHA-512" hashValue="nY3wu7ViNsd+p1XI3QxS3zqotyweCq06fOsx97tdtAPAIVE5RGOE15duvmdovKfqagA0I3MfF28RgwFPpQb9AQ==" saltValue="LoSnYMc/0TKlNbchsVLuxA==" spinCount="100000" sheet="1" objects="1" scenarios="1"/>
  <mergeCells count="4">
    <mergeCell ref="A34:B36"/>
    <mergeCell ref="A1:E1"/>
    <mergeCell ref="G29:G31"/>
    <mergeCell ref="G35:G36"/>
  </mergeCells>
  <phoneticPr fontId="0" type="noConversion"/>
  <printOptions horizontalCentered="1"/>
  <pageMargins left="0.25" right="0.25" top="0.35" bottom="0.41" header="0.35" footer="0.2"/>
  <pageSetup scale="86" orientation="landscape" r:id="rId1"/>
  <headerFooter alignWithMargins="0">
    <oddFooter>&amp;R&amp;"Arial,Bold"Page 2</oddFooter>
  </headerFooter>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
  <sheetViews>
    <sheetView workbookViewId="0">
      <selection activeCell="E27" sqref="E27"/>
    </sheetView>
  </sheetViews>
  <sheetFormatPr defaultColWidth="9.140625" defaultRowHeight="12.75" x14ac:dyDescent="0.2"/>
  <cols>
    <col min="1" max="1" width="35.5703125" style="61" customWidth="1"/>
    <col min="2" max="2" width="6.42578125" style="61" customWidth="1"/>
    <col min="3" max="3" width="20.5703125" style="61" customWidth="1"/>
    <col min="4" max="4" width="4.5703125" style="63" customWidth="1"/>
    <col min="5" max="5" width="31.42578125" style="63" customWidth="1"/>
    <col min="6" max="6" width="4.85546875" style="63" customWidth="1"/>
    <col min="7" max="7" width="26.85546875" style="63" customWidth="1"/>
    <col min="8" max="15" width="9.140625" style="63"/>
    <col min="16" max="16384" width="9.140625" style="61"/>
  </cols>
  <sheetData>
    <row r="1" spans="1:7" ht="18" customHeight="1" x14ac:dyDescent="0.2">
      <c r="A1" s="500" t="str">
        <f>CONCATENATE('Basic Data Input'!B8," Community College")</f>
        <v>________ Community College</v>
      </c>
      <c r="B1" s="500"/>
      <c r="C1" s="500"/>
      <c r="D1" s="500"/>
      <c r="E1" s="500"/>
      <c r="F1" s="500"/>
      <c r="G1" s="500"/>
    </row>
    <row r="2" spans="1:7" x14ac:dyDescent="0.2">
      <c r="A2" s="7"/>
      <c r="B2" s="7"/>
      <c r="C2" s="7"/>
    </row>
    <row r="3" spans="1:7" ht="15.75" x14ac:dyDescent="0.25">
      <c r="A3" s="497" t="s">
        <v>69</v>
      </c>
      <c r="B3" s="497"/>
      <c r="C3" s="497"/>
      <c r="E3" s="498" t="s">
        <v>416</v>
      </c>
      <c r="F3" s="498"/>
      <c r="G3" s="498"/>
    </row>
    <row r="4" spans="1:7" ht="12.75" customHeight="1" x14ac:dyDescent="0.2">
      <c r="A4" s="7"/>
      <c r="B4" s="7"/>
      <c r="C4" s="7"/>
    </row>
    <row r="5" spans="1:7" x14ac:dyDescent="0.2">
      <c r="A5" s="501" t="s">
        <v>92</v>
      </c>
      <c r="B5" s="501"/>
      <c r="C5" s="501"/>
    </row>
    <row r="6" spans="1:7" ht="12.75" customHeight="1" x14ac:dyDescent="0.2">
      <c r="A6" s="501"/>
      <c r="B6" s="501"/>
      <c r="C6" s="501"/>
      <c r="E6" s="499" t="s">
        <v>419</v>
      </c>
      <c r="F6" s="499"/>
      <c r="G6" s="499"/>
    </row>
    <row r="7" spans="1:7" x14ac:dyDescent="0.2">
      <c r="A7" s="501"/>
      <c r="B7" s="501"/>
      <c r="C7" s="501"/>
      <c r="E7" s="499"/>
      <c r="F7" s="499"/>
      <c r="G7" s="499"/>
    </row>
    <row r="8" spans="1:7" x14ac:dyDescent="0.2">
      <c r="A8" s="501"/>
      <c r="B8" s="501"/>
      <c r="C8" s="501"/>
      <c r="E8" s="499"/>
      <c r="F8" s="499"/>
      <c r="G8" s="499"/>
    </row>
    <row r="9" spans="1:7" x14ac:dyDescent="0.2">
      <c r="A9" s="501"/>
      <c r="B9" s="501"/>
      <c r="C9" s="501"/>
      <c r="E9" s="499"/>
      <c r="F9" s="499"/>
      <c r="G9" s="499"/>
    </row>
    <row r="10" spans="1:7" x14ac:dyDescent="0.2">
      <c r="A10" s="501"/>
      <c r="B10" s="501"/>
      <c r="C10" s="501"/>
      <c r="E10" s="499"/>
      <c r="F10" s="499"/>
      <c r="G10" s="499"/>
    </row>
    <row r="11" spans="1:7" x14ac:dyDescent="0.2">
      <c r="A11" s="7"/>
      <c r="B11" s="7"/>
      <c r="C11" s="7"/>
    </row>
    <row r="12" spans="1:7" ht="18" customHeight="1" x14ac:dyDescent="0.2">
      <c r="A12" s="7" t="s">
        <v>70</v>
      </c>
      <c r="B12" s="7"/>
      <c r="C12" s="502" t="s">
        <v>71</v>
      </c>
      <c r="E12" s="301" t="s">
        <v>417</v>
      </c>
      <c r="G12" s="168" t="s">
        <v>418</v>
      </c>
    </row>
    <row r="13" spans="1:7" ht="18" customHeight="1" x14ac:dyDescent="0.2">
      <c r="A13" s="7"/>
      <c r="B13" s="7"/>
      <c r="C13" s="503"/>
    </row>
    <row r="14" spans="1:7" ht="18" customHeight="1" x14ac:dyDescent="0.2">
      <c r="A14" s="7" t="s">
        <v>59</v>
      </c>
      <c r="B14" s="7"/>
      <c r="C14" s="64">
        <f>('Cover- Page 1'!B12)-C16-C17-C18-C19</f>
        <v>0</v>
      </c>
      <c r="E14" s="1"/>
      <c r="G14" s="225"/>
    </row>
    <row r="15" spans="1:7" ht="18" customHeight="1" x14ac:dyDescent="0.2">
      <c r="A15" s="150" t="s">
        <v>354</v>
      </c>
      <c r="B15" s="7"/>
      <c r="C15" s="64">
        <f>'Cover- Page 1'!B13</f>
        <v>0</v>
      </c>
      <c r="E15" s="169"/>
      <c r="G15" s="226"/>
    </row>
    <row r="16" spans="1:7" ht="18" customHeight="1" x14ac:dyDescent="0.2">
      <c r="A16" s="63" t="s">
        <v>72</v>
      </c>
      <c r="B16" s="7"/>
      <c r="C16" s="64"/>
      <c r="E16" s="169"/>
      <c r="G16" s="225"/>
    </row>
    <row r="17" spans="1:7" ht="18" customHeight="1" x14ac:dyDescent="0.2">
      <c r="A17" s="63" t="s">
        <v>72</v>
      </c>
      <c r="B17" s="7"/>
      <c r="C17" s="64"/>
      <c r="E17" s="169"/>
      <c r="G17" s="225"/>
    </row>
    <row r="18" spans="1:7" ht="18" customHeight="1" x14ac:dyDescent="0.2">
      <c r="A18" s="63" t="s">
        <v>72</v>
      </c>
      <c r="B18" s="7"/>
      <c r="C18" s="64"/>
      <c r="E18" s="169"/>
      <c r="G18" s="225"/>
    </row>
    <row r="19" spans="1:7" ht="18" customHeight="1" x14ac:dyDescent="0.2">
      <c r="A19" s="63" t="s">
        <v>72</v>
      </c>
      <c r="B19" s="7"/>
      <c r="C19" s="64"/>
      <c r="G19" s="170"/>
    </row>
    <row r="20" spans="1:7" ht="18" customHeight="1" x14ac:dyDescent="0.2">
      <c r="A20" s="7"/>
      <c r="B20" s="7"/>
      <c r="C20" s="65"/>
      <c r="E20" s="244" t="s">
        <v>420</v>
      </c>
      <c r="G20" s="259">
        <f>SUM(G14:G19)</f>
        <v>0</v>
      </c>
    </row>
    <row r="21" spans="1:7" ht="18" customHeight="1" thickBot="1" x14ac:dyDescent="0.25">
      <c r="A21" s="43" t="s">
        <v>73</v>
      </c>
      <c r="B21" s="62" t="s">
        <v>74</v>
      </c>
      <c r="C21" s="66">
        <f>IF(SUM(C14:C19)=0,0,IF(ROUND(SUM(C14:C19),2)&lt;&gt;'Cover- Page 1'!B14,"Must = Cover Page",ROUND(SUM(C14:C19),2)))</f>
        <v>0</v>
      </c>
      <c r="G21" s="61"/>
    </row>
    <row r="22" spans="1:7" ht="18" customHeight="1" x14ac:dyDescent="0.2">
      <c r="A22" s="7"/>
      <c r="B22" s="7"/>
      <c r="C22" s="7"/>
      <c r="E22" s="244" t="s">
        <v>421</v>
      </c>
      <c r="G22" s="78">
        <f>'Total All Funds - Page 2'!E32</f>
        <v>0</v>
      </c>
    </row>
    <row r="23" spans="1:7" ht="18" customHeight="1" x14ac:dyDescent="0.2">
      <c r="A23" s="7"/>
      <c r="B23" s="7"/>
      <c r="C23" s="7"/>
      <c r="E23" s="244" t="s">
        <v>422</v>
      </c>
      <c r="G23" s="78">
        <f>G22-G20</f>
        <v>0</v>
      </c>
    </row>
    <row r="24" spans="1:7" ht="18" customHeight="1" x14ac:dyDescent="0.2">
      <c r="A24" s="496" t="s">
        <v>75</v>
      </c>
      <c r="B24" s="496"/>
      <c r="C24" s="496"/>
      <c r="E24" s="244" t="s">
        <v>423</v>
      </c>
      <c r="G24" s="176" t="e">
        <f>G23/('Total All Funds - Page 2'!E31-'Total All Funds - Page 2'!E22-'Total All Funds - Page 2'!E23-'Total All Funds - Page 2'!E29-'Total All Funds - Page 2'!E30)</f>
        <v>#DIV/0!</v>
      </c>
    </row>
    <row r="25" spans="1:7" ht="18" customHeight="1" x14ac:dyDescent="0.2">
      <c r="A25" s="496"/>
      <c r="B25" s="496"/>
      <c r="C25" s="496"/>
    </row>
    <row r="26" spans="1:7" ht="18" customHeight="1" x14ac:dyDescent="0.2">
      <c r="A26" s="7"/>
      <c r="B26" s="7"/>
      <c r="C26" s="7"/>
    </row>
    <row r="27" spans="1:7" ht="18" customHeight="1" x14ac:dyDescent="0.2">
      <c r="A27" s="7"/>
      <c r="B27" s="7"/>
      <c r="C27" s="7"/>
    </row>
    <row r="28" spans="1:7" ht="18" customHeight="1" x14ac:dyDescent="0.2">
      <c r="A28" s="7"/>
      <c r="B28" s="7"/>
      <c r="C28" s="7"/>
    </row>
    <row r="29" spans="1:7" ht="18" customHeight="1" x14ac:dyDescent="0.2">
      <c r="A29" s="7"/>
      <c r="B29" s="7"/>
      <c r="C29" s="7"/>
    </row>
    <row r="30" spans="1:7" ht="18" customHeight="1" x14ac:dyDescent="0.2">
      <c r="A30" s="7"/>
      <c r="B30" s="7"/>
      <c r="C30" s="7"/>
    </row>
    <row r="31" spans="1:7" x14ac:dyDescent="0.2">
      <c r="A31" s="7"/>
      <c r="B31" s="7"/>
      <c r="C31" s="7"/>
    </row>
  </sheetData>
  <sheetProtection algorithmName="SHA-512" hashValue="yEjstSPemAjSHNMG3GXVyVH//KIrBN/lZBtBAA4nicufttyyhUO8peEuAtukRezIQFobpzxpPzMl+PP2NC+hVA==" saltValue="f/EqNFVZ/klyD6h14spILw==" spinCount="100000" sheet="1" objects="1" scenarios="1"/>
  <mergeCells count="7">
    <mergeCell ref="A24:C25"/>
    <mergeCell ref="A3:C3"/>
    <mergeCell ref="E3:G3"/>
    <mergeCell ref="E6:G10"/>
    <mergeCell ref="A1:G1"/>
    <mergeCell ref="A5:C10"/>
    <mergeCell ref="C12:C13"/>
  </mergeCells>
  <phoneticPr fontId="0" type="noConversion"/>
  <printOptions horizontalCentered="1"/>
  <pageMargins left="0.31" right="0.26" top="0.5" bottom="0.74" header="0.5" footer="0.35"/>
  <pageSetup orientation="landscape" r:id="rId1"/>
  <headerFooter alignWithMargins="0">
    <oddFooter>&amp;R&amp;"Arial,Bold"Page 2-A</oddFoot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workbookViewId="0">
      <selection activeCell="K16" sqref="K16"/>
    </sheetView>
  </sheetViews>
  <sheetFormatPr defaultColWidth="9.140625" defaultRowHeight="12.75" x14ac:dyDescent="0.2"/>
  <cols>
    <col min="1" max="1" width="13.5703125" style="290" customWidth="1"/>
    <col min="2" max="2" width="4.5703125" style="290" customWidth="1"/>
    <col min="3" max="3" width="20.85546875" style="290" customWidth="1"/>
    <col min="4" max="4" width="14.42578125" style="290" customWidth="1"/>
    <col min="5" max="5" width="2" style="290" customWidth="1"/>
    <col min="6" max="6" width="40" style="290" customWidth="1"/>
    <col min="7" max="7" width="2.42578125" style="290" customWidth="1"/>
    <col min="8" max="8" width="33.5703125" style="290" customWidth="1"/>
    <col min="9" max="9" width="8.5703125" style="290" customWidth="1"/>
    <col min="10" max="16384" width="9.140625" style="290"/>
  </cols>
  <sheetData>
    <row r="1" spans="1:8" ht="25.5" customHeight="1" x14ac:dyDescent="0.2"/>
    <row r="2" spans="1:8" ht="9.75" customHeight="1" x14ac:dyDescent="0.2"/>
    <row r="3" spans="1:8" s="300" customFormat="1" ht="23.25" x14ac:dyDescent="0.35">
      <c r="A3" s="506" t="s">
        <v>28</v>
      </c>
      <c r="B3" s="506"/>
      <c r="C3" s="506"/>
      <c r="D3" s="506"/>
      <c r="E3" s="506"/>
      <c r="F3" s="506"/>
      <c r="G3" s="506"/>
      <c r="H3" s="506"/>
    </row>
    <row r="4" spans="1:8" ht="32.25" customHeight="1" thickBot="1" x14ac:dyDescent="0.25">
      <c r="A4" s="291"/>
      <c r="B4" s="291"/>
      <c r="C4" s="291"/>
      <c r="D4" s="291"/>
      <c r="E4" s="507" t="s">
        <v>424</v>
      </c>
      <c r="F4" s="507"/>
      <c r="G4" s="291"/>
      <c r="H4" s="291"/>
    </row>
    <row r="5" spans="1:8" ht="17.25" customHeight="1" x14ac:dyDescent="0.2">
      <c r="A5" s="291"/>
      <c r="B5" s="291"/>
      <c r="C5" s="291"/>
      <c r="D5" s="291"/>
      <c r="E5" s="291"/>
      <c r="F5" s="292" t="s">
        <v>425</v>
      </c>
      <c r="G5" s="291"/>
      <c r="H5" s="291"/>
    </row>
    <row r="6" spans="1:8" ht="27.6" customHeight="1" x14ac:dyDescent="0.2">
      <c r="A6" s="291"/>
      <c r="B6" s="291"/>
      <c r="D6" s="293" t="s">
        <v>426</v>
      </c>
      <c r="E6" s="291"/>
      <c r="F6" s="294"/>
      <c r="G6" s="291"/>
      <c r="H6" s="291"/>
    </row>
    <row r="7" spans="1:8" ht="27.6" customHeight="1" x14ac:dyDescent="0.2">
      <c r="A7" s="291"/>
      <c r="B7" s="291"/>
      <c r="D7" s="293" t="s">
        <v>427</v>
      </c>
      <c r="E7" s="291"/>
      <c r="F7" s="295"/>
      <c r="G7" s="291"/>
      <c r="H7" s="291"/>
    </row>
    <row r="8" spans="1:8" ht="27.6" customHeight="1" x14ac:dyDescent="0.2">
      <c r="A8" s="291"/>
      <c r="B8" s="291"/>
      <c r="D8" s="293" t="s">
        <v>428</v>
      </c>
      <c r="E8" s="291"/>
      <c r="F8" s="295"/>
      <c r="G8" s="291"/>
      <c r="H8" s="291"/>
    </row>
    <row r="9" spans="1:8" ht="27.6" customHeight="1" x14ac:dyDescent="0.2">
      <c r="A9" s="291"/>
      <c r="B9" s="291"/>
      <c r="D9" s="293" t="s">
        <v>429</v>
      </c>
      <c r="E9" s="291"/>
      <c r="F9" s="295"/>
      <c r="G9" s="291"/>
      <c r="H9" s="291"/>
    </row>
    <row r="10" spans="1:8" ht="27.6" customHeight="1" x14ac:dyDescent="0.2">
      <c r="A10" s="291"/>
      <c r="B10" s="291"/>
      <c r="D10" s="293" t="s">
        <v>430</v>
      </c>
      <c r="E10" s="291"/>
      <c r="F10" s="295"/>
      <c r="G10" s="291"/>
      <c r="H10" s="291"/>
    </row>
    <row r="11" spans="1:8" ht="32.25" customHeight="1" x14ac:dyDescent="0.2">
      <c r="A11" s="291"/>
      <c r="B11" s="291"/>
      <c r="C11" s="291"/>
      <c r="D11" s="291"/>
      <c r="E11" s="291"/>
      <c r="F11" s="291"/>
      <c r="G11" s="291"/>
      <c r="H11" s="291"/>
    </row>
    <row r="12" spans="1:8" ht="13.5" thickBot="1" x14ac:dyDescent="0.25">
      <c r="C12" s="508" t="s">
        <v>29</v>
      </c>
      <c r="D12" s="508"/>
      <c r="E12" s="296"/>
      <c r="F12" s="297" t="s">
        <v>431</v>
      </c>
      <c r="G12" s="296"/>
      <c r="H12" s="297" t="s">
        <v>30</v>
      </c>
    </row>
    <row r="13" spans="1:8" ht="27" customHeight="1" x14ac:dyDescent="0.2">
      <c r="A13" s="293" t="s">
        <v>426</v>
      </c>
      <c r="C13" s="509"/>
      <c r="D13" s="509"/>
      <c r="F13" s="298"/>
      <c r="H13" s="298"/>
    </row>
    <row r="14" spans="1:8" ht="27" customHeight="1" x14ac:dyDescent="0.2">
      <c r="A14" s="293" t="s">
        <v>432</v>
      </c>
      <c r="C14" s="509" t="s">
        <v>433</v>
      </c>
      <c r="D14" s="509"/>
      <c r="F14" s="298"/>
      <c r="H14" s="298"/>
    </row>
    <row r="15" spans="1:8" ht="27" customHeight="1" x14ac:dyDescent="0.2">
      <c r="A15" s="293" t="s">
        <v>429</v>
      </c>
      <c r="C15" s="504"/>
      <c r="D15" s="504"/>
      <c r="F15" s="298"/>
      <c r="H15" s="298"/>
    </row>
    <row r="16" spans="1:8" ht="27" customHeight="1" x14ac:dyDescent="0.2">
      <c r="A16" s="293" t="s">
        <v>434</v>
      </c>
      <c r="C16" s="504"/>
      <c r="D16" s="504"/>
      <c r="F16" s="298"/>
      <c r="H16" s="298"/>
    </row>
    <row r="18" spans="1:8" x14ac:dyDescent="0.2">
      <c r="A18" s="293" t="s">
        <v>533</v>
      </c>
    </row>
    <row r="19" spans="1:8" ht="7.5" customHeight="1" thickBot="1" x14ac:dyDescent="0.25"/>
    <row r="20" spans="1:8" ht="13.5" thickBot="1" x14ac:dyDescent="0.25">
      <c r="B20" s="299"/>
      <c r="C20" s="293" t="s">
        <v>298</v>
      </c>
    </row>
    <row r="21" spans="1:8" ht="9" customHeight="1" thickBot="1" x14ac:dyDescent="0.25"/>
    <row r="22" spans="1:8" ht="13.5" thickBot="1" x14ac:dyDescent="0.25">
      <c r="B22" s="299"/>
      <c r="C22" s="293" t="s">
        <v>435</v>
      </c>
    </row>
    <row r="23" spans="1:8" ht="9" customHeight="1" thickBot="1" x14ac:dyDescent="0.25"/>
    <row r="24" spans="1:8" ht="13.5" thickBot="1" x14ac:dyDescent="0.25">
      <c r="B24" s="299"/>
      <c r="C24" s="293" t="s">
        <v>299</v>
      </c>
    </row>
    <row r="27" spans="1:8" x14ac:dyDescent="0.2">
      <c r="A27" s="291"/>
      <c r="B27" s="505"/>
      <c r="C27" s="505"/>
      <c r="D27" s="505"/>
      <c r="E27" s="505"/>
      <c r="F27" s="505"/>
      <c r="G27" s="505"/>
      <c r="H27" s="505"/>
    </row>
    <row r="28" spans="1:8" x14ac:dyDescent="0.2">
      <c r="B28" s="505"/>
      <c r="C28" s="505"/>
      <c r="D28" s="505"/>
      <c r="E28" s="505"/>
      <c r="F28" s="505"/>
      <c r="G28" s="505"/>
      <c r="H28" s="505"/>
    </row>
  </sheetData>
  <sheetProtection algorithmName="SHA-512" hashValue="rGA0yigTatXBBBg9F30DR0xVNNfL+9Wln1rpOtHyAh098oXJIq18o2El7WT/G2seh7VnMjbiQzOtStBjQdZfwQ==" saltValue="Xs6tNd1ssqQfuA7MyO+Z+A==" spinCount="100000"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3</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38"/>
  <sheetViews>
    <sheetView topLeftCell="A11" workbookViewId="0">
      <selection activeCell="E28" sqref="E28"/>
    </sheetView>
  </sheetViews>
  <sheetFormatPr defaultColWidth="9.140625" defaultRowHeight="12" x14ac:dyDescent="0.2"/>
  <cols>
    <col min="1" max="1" width="2.5703125" style="33" customWidth="1"/>
    <col min="2" max="2" width="56.5703125" style="33" customWidth="1"/>
    <col min="3" max="3" width="16.5703125" style="33" customWidth="1"/>
    <col min="4" max="4" width="4.42578125" style="33" customWidth="1"/>
    <col min="5" max="5" width="20.7109375" style="33" customWidth="1"/>
    <col min="6" max="7" width="9.140625" style="33"/>
    <col min="8" max="8" width="90.5703125" style="33" customWidth="1"/>
    <col min="9" max="16384" width="9.140625" style="33"/>
  </cols>
  <sheetData>
    <row r="1" spans="1:14" ht="18" customHeight="1" x14ac:dyDescent="0.2">
      <c r="A1" s="500" t="str">
        <f>CONCATENATE('Basic Data Input'!B8," Community College")</f>
        <v>________ Community College</v>
      </c>
      <c r="B1" s="500"/>
      <c r="C1" s="500"/>
      <c r="D1" s="500"/>
      <c r="E1" s="500"/>
    </row>
    <row r="2" spans="1:14" ht="30" customHeight="1" x14ac:dyDescent="0.2">
      <c r="A2" s="526" t="s">
        <v>640</v>
      </c>
      <c r="B2" s="526"/>
      <c r="C2" s="526"/>
      <c r="D2" s="526"/>
      <c r="E2" s="526"/>
    </row>
    <row r="3" spans="1:14" ht="9" customHeight="1" thickBot="1" x14ac:dyDescent="0.25"/>
    <row r="4" spans="1:14" ht="16.5" thickBot="1" x14ac:dyDescent="0.3">
      <c r="A4" s="515" t="s">
        <v>33</v>
      </c>
      <c r="B4" s="516"/>
      <c r="C4" s="516"/>
      <c r="D4" s="516"/>
      <c r="E4" s="517"/>
      <c r="G4" s="151"/>
      <c r="H4" s="151"/>
      <c r="I4" s="151"/>
      <c r="J4" s="151"/>
      <c r="K4" s="151"/>
      <c r="L4" s="151"/>
      <c r="M4" s="151"/>
      <c r="N4" s="151"/>
    </row>
    <row r="5" spans="1:14" ht="9" customHeight="1" x14ac:dyDescent="0.2">
      <c r="A5" s="44"/>
      <c r="B5" s="44"/>
      <c r="C5" s="44"/>
      <c r="D5" s="44"/>
      <c r="E5" s="44"/>
      <c r="G5" s="151"/>
      <c r="H5" s="151"/>
      <c r="I5" s="151"/>
      <c r="J5" s="151"/>
      <c r="K5" s="151"/>
      <c r="L5" s="151"/>
      <c r="M5" s="151"/>
      <c r="N5" s="151"/>
    </row>
    <row r="6" spans="1:14" ht="18" customHeight="1" x14ac:dyDescent="0.2">
      <c r="A6" s="518" t="s">
        <v>34</v>
      </c>
      <c r="B6" s="518"/>
      <c r="C6" s="518"/>
      <c r="D6" s="99" t="s">
        <v>78</v>
      </c>
      <c r="E6" s="45">
        <f>'Total All Funds - Page 2'!E36</f>
        <v>0</v>
      </c>
      <c r="G6" s="151"/>
      <c r="H6" s="151"/>
      <c r="I6" s="151"/>
      <c r="J6" s="151"/>
      <c r="K6" s="151"/>
      <c r="L6" s="151"/>
      <c r="M6" s="151"/>
      <c r="N6" s="151"/>
    </row>
    <row r="7" spans="1:14" ht="18" customHeight="1" x14ac:dyDescent="0.2">
      <c r="A7" s="513" t="s">
        <v>36</v>
      </c>
      <c r="B7" s="513"/>
      <c r="C7" s="513"/>
      <c r="D7" s="99" t="s">
        <v>44</v>
      </c>
      <c r="E7" s="412">
        <f>'Total All Funds - Page 2'!E10</f>
        <v>0</v>
      </c>
      <c r="G7" s="151"/>
      <c r="H7" s="151"/>
      <c r="I7" s="151"/>
      <c r="J7" s="151"/>
      <c r="K7" s="151"/>
      <c r="L7" s="151"/>
      <c r="M7" s="151"/>
      <c r="N7" s="151"/>
    </row>
    <row r="8" spans="1:14" ht="18" customHeight="1" x14ac:dyDescent="0.2">
      <c r="A8" s="513" t="s">
        <v>35</v>
      </c>
      <c r="B8" s="513"/>
      <c r="C8" s="513"/>
      <c r="D8" s="99" t="s">
        <v>45</v>
      </c>
      <c r="E8" s="412">
        <f>'Total All Funds - Page 2'!E15</f>
        <v>0</v>
      </c>
      <c r="G8" s="151"/>
      <c r="H8" s="151"/>
      <c r="I8" s="151"/>
      <c r="J8" s="151"/>
      <c r="K8" s="151"/>
      <c r="L8" s="151"/>
      <c r="M8" s="151"/>
      <c r="N8" s="151"/>
    </row>
    <row r="9" spans="1:14" ht="18" customHeight="1" x14ac:dyDescent="0.2">
      <c r="A9" s="114" t="s">
        <v>344</v>
      </c>
      <c r="B9" s="94"/>
      <c r="C9" s="94"/>
      <c r="D9" s="99" t="s">
        <v>46</v>
      </c>
      <c r="E9" s="412">
        <f>'Total All Funds - Page 2'!E11</f>
        <v>0</v>
      </c>
      <c r="G9" s="151"/>
      <c r="H9" s="151"/>
      <c r="I9" s="151"/>
      <c r="J9" s="151"/>
      <c r="K9" s="151"/>
      <c r="L9" s="151"/>
      <c r="M9" s="151"/>
      <c r="N9" s="151"/>
    </row>
    <row r="10" spans="1:14" ht="18" customHeight="1" x14ac:dyDescent="0.2">
      <c r="A10" s="513" t="s">
        <v>23</v>
      </c>
      <c r="B10" s="513"/>
      <c r="C10" s="513"/>
      <c r="D10" s="99" t="s">
        <v>47</v>
      </c>
      <c r="E10" s="412">
        <f>'Total All Funds - Page 2'!E17</f>
        <v>0</v>
      </c>
      <c r="G10" s="151"/>
      <c r="H10" s="151"/>
      <c r="I10" s="151"/>
      <c r="J10" s="151"/>
      <c r="K10" s="151"/>
      <c r="L10" s="151"/>
      <c r="M10" s="151"/>
      <c r="N10" s="151"/>
    </row>
    <row r="11" spans="1:14" s="92" customFormat="1" ht="24" customHeight="1" x14ac:dyDescent="0.2">
      <c r="A11" s="514" t="s">
        <v>115</v>
      </c>
      <c r="B11" s="514"/>
      <c r="C11" s="514"/>
      <c r="D11" s="100"/>
      <c r="E11" s="91"/>
      <c r="G11" s="152"/>
      <c r="H11" s="152"/>
      <c r="I11" s="152"/>
      <c r="J11" s="152"/>
      <c r="K11" s="152"/>
      <c r="L11" s="152"/>
      <c r="M11" s="152"/>
      <c r="N11" s="152"/>
    </row>
    <row r="12" spans="1:14" s="92" customFormat="1" ht="25.5" x14ac:dyDescent="0.2">
      <c r="A12" s="90"/>
      <c r="B12" s="182" t="s">
        <v>507</v>
      </c>
      <c r="C12" s="413">
        <f>'Basic Data Input'!B19</f>
        <v>0</v>
      </c>
      <c r="D12" s="99" t="s">
        <v>48</v>
      </c>
      <c r="E12" s="91"/>
      <c r="G12" s="152"/>
      <c r="H12" s="152"/>
      <c r="I12" s="152"/>
      <c r="J12" s="152"/>
      <c r="K12" s="152"/>
      <c r="L12" s="152"/>
      <c r="M12" s="152"/>
      <c r="N12" s="152"/>
    </row>
    <row r="13" spans="1:14" s="92" customFormat="1" ht="15.95" customHeight="1" x14ac:dyDescent="0.2">
      <c r="A13" s="90"/>
      <c r="B13" s="143" t="s">
        <v>641</v>
      </c>
      <c r="C13" s="413">
        <f>'Basic Data Input'!B20</f>
        <v>0</v>
      </c>
      <c r="D13" s="99" t="s">
        <v>49</v>
      </c>
      <c r="E13" s="91"/>
      <c r="G13" s="152"/>
      <c r="H13" s="152"/>
      <c r="I13" s="152"/>
      <c r="J13" s="152"/>
      <c r="K13" s="152"/>
      <c r="L13" s="152"/>
      <c r="M13" s="152"/>
      <c r="N13" s="152"/>
    </row>
    <row r="14" spans="1:14" s="92" customFormat="1" ht="15.95" customHeight="1" x14ac:dyDescent="0.2">
      <c r="A14" s="90"/>
      <c r="B14" s="89" t="s">
        <v>84</v>
      </c>
      <c r="C14" s="413">
        <f>'Basic Data Input'!B21</f>
        <v>0</v>
      </c>
      <c r="D14" s="99" t="s">
        <v>50</v>
      </c>
      <c r="E14" s="91"/>
      <c r="G14" s="152"/>
      <c r="H14" s="152"/>
      <c r="I14" s="152"/>
      <c r="J14" s="152"/>
      <c r="K14" s="152"/>
      <c r="L14" s="152"/>
      <c r="M14" s="152"/>
      <c r="N14" s="152"/>
    </row>
    <row r="15" spans="1:14" ht="24" customHeight="1" x14ac:dyDescent="0.2">
      <c r="A15" s="522" t="s">
        <v>454</v>
      </c>
      <c r="B15" s="501"/>
      <c r="C15" s="501"/>
      <c r="D15" s="99" t="s">
        <v>51</v>
      </c>
      <c r="E15" s="414">
        <f>IF(C12-C13-C14&lt;0,0,C12-C13-C14)</f>
        <v>0</v>
      </c>
      <c r="G15" s="151"/>
      <c r="H15" s="151"/>
      <c r="I15" s="151"/>
      <c r="J15" s="151"/>
      <c r="K15" s="151"/>
      <c r="L15" s="151"/>
      <c r="M15" s="151"/>
      <c r="N15" s="151"/>
    </row>
    <row r="16" spans="1:14" ht="18" customHeight="1" x14ac:dyDescent="0.2">
      <c r="A16" s="114" t="s">
        <v>440</v>
      </c>
      <c r="B16" s="94"/>
      <c r="C16" s="94"/>
      <c r="D16" s="175" t="s">
        <v>442</v>
      </c>
      <c r="E16" s="415">
        <v>0</v>
      </c>
      <c r="G16" s="151"/>
      <c r="H16" s="92" t="s">
        <v>441</v>
      </c>
      <c r="I16" s="151"/>
      <c r="J16" s="151"/>
      <c r="K16" s="151"/>
      <c r="L16" s="151"/>
      <c r="M16" s="151"/>
      <c r="N16" s="151"/>
    </row>
    <row r="17" spans="1:14" ht="9" customHeight="1" thickBot="1" x14ac:dyDescent="0.25">
      <c r="A17" s="46"/>
      <c r="B17" s="46"/>
      <c r="C17" s="46"/>
      <c r="D17" s="90"/>
      <c r="E17" s="112"/>
      <c r="G17" s="151"/>
      <c r="H17" s="151"/>
      <c r="I17" s="151"/>
      <c r="J17" s="151"/>
      <c r="K17" s="151"/>
      <c r="L17" s="151"/>
      <c r="M17" s="151"/>
      <c r="N17" s="151"/>
    </row>
    <row r="18" spans="1:14" ht="24.95" customHeight="1" thickTop="1" thickBot="1" x14ac:dyDescent="0.3">
      <c r="A18" s="48"/>
      <c r="B18" s="49" t="s">
        <v>37</v>
      </c>
      <c r="C18" s="49"/>
      <c r="D18" s="101" t="s">
        <v>52</v>
      </c>
      <c r="E18" s="416">
        <f>ROUND(SUM(E6:E16),2)</f>
        <v>0</v>
      </c>
      <c r="G18" s="151"/>
      <c r="H18" s="151"/>
      <c r="I18" s="151"/>
      <c r="J18" s="151"/>
      <c r="K18" s="151"/>
      <c r="L18" s="151"/>
      <c r="M18" s="151"/>
      <c r="N18" s="151"/>
    </row>
    <row r="19" spans="1:14" ht="9" customHeight="1" thickTop="1" x14ac:dyDescent="0.2">
      <c r="G19" s="151"/>
      <c r="H19" s="151"/>
      <c r="I19" s="151"/>
      <c r="J19" s="151"/>
      <c r="K19" s="151"/>
      <c r="L19" s="151"/>
      <c r="M19" s="151"/>
      <c r="N19" s="151"/>
    </row>
    <row r="20" spans="1:14" ht="9" customHeight="1" thickBot="1" x14ac:dyDescent="0.25">
      <c r="G20" s="151"/>
      <c r="H20" s="151"/>
      <c r="I20" s="151"/>
      <c r="J20" s="151"/>
      <c r="K20" s="151"/>
      <c r="L20" s="151"/>
      <c r="M20" s="151"/>
      <c r="N20" s="151"/>
    </row>
    <row r="21" spans="1:14" ht="16.5" thickBot="1" x14ac:dyDescent="0.3">
      <c r="A21" s="523" t="s">
        <v>519</v>
      </c>
      <c r="B21" s="524"/>
      <c r="C21" s="524"/>
      <c r="D21" s="524"/>
      <c r="E21" s="525"/>
      <c r="G21" s="151"/>
      <c r="H21" s="151"/>
      <c r="I21" s="151"/>
      <c r="J21" s="151"/>
      <c r="K21" s="151"/>
      <c r="L21" s="151"/>
      <c r="M21" s="151"/>
      <c r="N21" s="151"/>
    </row>
    <row r="22" spans="1:14" s="92" customFormat="1" ht="6" customHeight="1" x14ac:dyDescent="0.2">
      <c r="A22"/>
      <c r="B22"/>
      <c r="C22"/>
      <c r="D22" s="44"/>
      <c r="G22" s="152"/>
      <c r="H22" s="152"/>
      <c r="I22" s="152"/>
      <c r="J22" s="152"/>
      <c r="K22" s="152"/>
      <c r="L22" s="152"/>
      <c r="M22" s="152"/>
      <c r="N22" s="152"/>
    </row>
    <row r="23" spans="1:14" s="92" customFormat="1" ht="30" customHeight="1" x14ac:dyDescent="0.2">
      <c r="B23" s="93" t="s">
        <v>116</v>
      </c>
      <c r="C23" s="417">
        <f>'Capital Improvements Page6'!B37</f>
        <v>0</v>
      </c>
      <c r="D23" s="99" t="s">
        <v>53</v>
      </c>
      <c r="E23"/>
      <c r="G23" s="152"/>
      <c r="H23" s="242" t="s">
        <v>499</v>
      </c>
      <c r="I23" s="152"/>
      <c r="J23" s="152"/>
      <c r="K23" s="152"/>
      <c r="L23" s="152"/>
      <c r="M23" s="152"/>
      <c r="N23" s="152"/>
    </row>
    <row r="24" spans="1:14" s="92" customFormat="1" ht="66.599999999999994" customHeight="1" x14ac:dyDescent="0.2">
      <c r="A24" s="90"/>
      <c r="B24" s="105" t="s">
        <v>134</v>
      </c>
      <c r="C24" s="412">
        <f>C14</f>
        <v>0</v>
      </c>
      <c r="D24" s="99" t="s">
        <v>54</v>
      </c>
      <c r="E24"/>
      <c r="G24" s="152"/>
      <c r="H24" s="152"/>
      <c r="I24" s="152"/>
      <c r="J24" s="152"/>
      <c r="K24" s="152"/>
      <c r="L24" s="152"/>
      <c r="M24" s="152"/>
      <c r="N24" s="152"/>
    </row>
    <row r="25" spans="1:14" s="92" customFormat="1" ht="15.95" customHeight="1" x14ac:dyDescent="0.2">
      <c r="A25" s="521" t="s">
        <v>85</v>
      </c>
      <c r="B25" s="521"/>
      <c r="D25" s="99" t="s">
        <v>117</v>
      </c>
      <c r="E25" s="414">
        <f>IF(C23-C24&lt;0,"Cannot be a Negative Number",C23-C24)</f>
        <v>0</v>
      </c>
      <c r="G25" s="152"/>
      <c r="H25" s="152"/>
      <c r="I25" s="152"/>
      <c r="J25" s="152"/>
      <c r="K25" s="152"/>
      <c r="L25" s="152"/>
      <c r="M25" s="152"/>
      <c r="N25" s="152"/>
    </row>
    <row r="26" spans="1:14" ht="18" customHeight="1" x14ac:dyDescent="0.2">
      <c r="A26" s="513" t="s">
        <v>38</v>
      </c>
      <c r="B26" s="513"/>
      <c r="D26" s="99" t="s">
        <v>118</v>
      </c>
      <c r="E26" s="415">
        <v>0</v>
      </c>
      <c r="G26" s="151"/>
      <c r="H26" s="191" t="s">
        <v>459</v>
      </c>
      <c r="I26" s="151"/>
      <c r="J26" s="151"/>
      <c r="K26" s="151"/>
      <c r="L26" s="151"/>
      <c r="M26" s="151"/>
      <c r="N26" s="151"/>
    </row>
    <row r="27" spans="1:14" ht="18" customHeight="1" x14ac:dyDescent="0.2">
      <c r="A27" s="513" t="s">
        <v>112</v>
      </c>
      <c r="B27" s="513"/>
      <c r="D27" s="99" t="s">
        <v>119</v>
      </c>
      <c r="E27" s="415">
        <v>0</v>
      </c>
      <c r="G27" s="151"/>
      <c r="H27" s="151"/>
      <c r="I27" s="151"/>
      <c r="J27" s="151"/>
      <c r="K27" s="151"/>
      <c r="L27" s="151"/>
      <c r="M27" s="151"/>
      <c r="N27" s="151"/>
    </row>
    <row r="28" spans="1:14" ht="18" customHeight="1" x14ac:dyDescent="0.2">
      <c r="A28" s="513" t="s">
        <v>39</v>
      </c>
      <c r="B28" s="513"/>
      <c r="D28" s="99" t="s">
        <v>120</v>
      </c>
      <c r="E28" s="415">
        <v>0</v>
      </c>
      <c r="F28" s="33">
        <f>IF(E28&gt;'Interlocal Form'!D23,"Error",0)</f>
        <v>0</v>
      </c>
      <c r="G28" s="151"/>
      <c r="H28" s="191" t="s">
        <v>476</v>
      </c>
      <c r="I28" s="151"/>
      <c r="J28" s="151"/>
      <c r="K28" s="151"/>
      <c r="L28" s="151"/>
      <c r="M28" s="151"/>
      <c r="N28" s="151"/>
    </row>
    <row r="29" spans="1:14" ht="18" customHeight="1" x14ac:dyDescent="0.2">
      <c r="A29" s="513" t="s">
        <v>22</v>
      </c>
      <c r="B29" s="513"/>
      <c r="D29" s="99" t="s">
        <v>121</v>
      </c>
      <c r="E29" s="418">
        <v>0</v>
      </c>
      <c r="G29" s="151"/>
      <c r="H29" s="151"/>
      <c r="I29" s="151"/>
      <c r="J29" s="151"/>
      <c r="K29" s="151"/>
      <c r="L29" s="151"/>
      <c r="M29" s="151"/>
      <c r="N29" s="151"/>
    </row>
    <row r="30" spans="1:14" ht="18" customHeight="1" x14ac:dyDescent="0.2">
      <c r="A30" s="513" t="s">
        <v>40</v>
      </c>
      <c r="B30" s="527"/>
      <c r="D30" s="99" t="s">
        <v>122</v>
      </c>
      <c r="E30" s="413">
        <v>0</v>
      </c>
      <c r="G30" s="151"/>
      <c r="H30" s="151"/>
      <c r="I30" s="151"/>
      <c r="J30" s="151"/>
      <c r="K30" s="151"/>
      <c r="L30" s="151"/>
      <c r="M30" s="151"/>
      <c r="N30" s="151"/>
    </row>
    <row r="31" spans="1:14" ht="18" customHeight="1" x14ac:dyDescent="0.2">
      <c r="A31" s="501" t="s">
        <v>41</v>
      </c>
      <c r="B31" s="501"/>
      <c r="D31" s="99" t="s">
        <v>123</v>
      </c>
      <c r="E31" s="415">
        <v>0</v>
      </c>
      <c r="G31" s="151"/>
      <c r="H31" s="151"/>
      <c r="I31" s="151"/>
      <c r="J31" s="151"/>
      <c r="K31" s="151"/>
      <c r="L31" s="151"/>
      <c r="M31" s="151"/>
      <c r="N31" s="151"/>
    </row>
    <row r="32" spans="1:14" ht="9" customHeight="1" thickBot="1" x14ac:dyDescent="0.25">
      <c r="A32" s="44"/>
      <c r="B32" s="44"/>
      <c r="C32" s="44"/>
      <c r="D32"/>
      <c r="E32" s="419"/>
      <c r="G32" s="151"/>
      <c r="H32" s="151"/>
      <c r="I32" s="151"/>
      <c r="J32" s="151"/>
      <c r="K32" s="151"/>
      <c r="L32" s="151"/>
      <c r="M32" s="151"/>
      <c r="N32" s="151"/>
    </row>
    <row r="33" spans="1:14" ht="24.95" customHeight="1" thickTop="1" thickBot="1" x14ac:dyDescent="0.3">
      <c r="A33" s="48"/>
      <c r="B33" s="49" t="s">
        <v>42</v>
      </c>
      <c r="C33" s="49"/>
      <c r="D33" s="101" t="s">
        <v>124</v>
      </c>
      <c r="E33" s="416">
        <f>ROUND(SUM(E25:E31),2)</f>
        <v>0</v>
      </c>
      <c r="G33" s="151"/>
      <c r="H33" s="151"/>
      <c r="I33" s="151"/>
      <c r="J33" s="151"/>
      <c r="K33" s="151"/>
      <c r="L33" s="151"/>
      <c r="M33" s="151"/>
      <c r="N33" s="151"/>
    </row>
    <row r="34" spans="1:14" ht="9" customHeight="1" thickTop="1" thickBot="1" x14ac:dyDescent="0.25">
      <c r="A34" s="44"/>
      <c r="B34" s="44"/>
      <c r="C34" s="44"/>
      <c r="D34" s="44"/>
      <c r="G34" s="151"/>
      <c r="H34" s="151"/>
      <c r="I34" s="151"/>
      <c r="J34" s="151"/>
      <c r="K34" s="151"/>
      <c r="L34" s="151"/>
      <c r="M34" s="151"/>
      <c r="N34" s="151"/>
    </row>
    <row r="35" spans="1:14" ht="54.95" customHeight="1" thickBot="1" x14ac:dyDescent="0.25">
      <c r="A35" s="519" t="s">
        <v>481</v>
      </c>
      <c r="B35" s="520"/>
      <c r="C35" s="57"/>
      <c r="D35" s="98"/>
      <c r="E35" s="58">
        <f>IF(E18-E33&lt;0,"Can Not Be Less Than 0",ROUND(E18-E33,2))</f>
        <v>0</v>
      </c>
      <c r="F35" s="50"/>
      <c r="G35" s="510"/>
      <c r="H35" s="511"/>
      <c r="I35" s="151"/>
      <c r="J35" s="151"/>
      <c r="K35" s="151"/>
      <c r="L35" s="151"/>
      <c r="M35" s="151"/>
      <c r="N35" s="151"/>
    </row>
    <row r="36" spans="1:14" ht="3" customHeight="1" x14ac:dyDescent="0.2"/>
    <row r="37" spans="1:14" ht="9" customHeight="1" x14ac:dyDescent="0.2"/>
    <row r="38" spans="1:14" ht="24.95" customHeight="1" x14ac:dyDescent="0.2">
      <c r="A38" s="512" t="s">
        <v>482</v>
      </c>
      <c r="B38" s="512"/>
      <c r="C38" s="512"/>
      <c r="D38" s="512"/>
      <c r="E38" s="512"/>
    </row>
  </sheetData>
  <sheetProtection algorithmName="SHA-512" hashValue="BoQZrpUhas6mSMCOk80W+c+ciRRSYgMrmy3sodrHNXq/EAPph+nr7hx6lOPJI2YlvUvWSLhR05QTRHtk/NzCeg==" saltValue="9q4fFgvWHcB0wcRmmJRVzw==" spinCount="100000" sheet="1" objects="1" scenarios="1"/>
  <mergeCells count="20">
    <mergeCell ref="A1:E1"/>
    <mergeCell ref="A4:E4"/>
    <mergeCell ref="A6:C6"/>
    <mergeCell ref="A35:B35"/>
    <mergeCell ref="A25:B25"/>
    <mergeCell ref="A15:C15"/>
    <mergeCell ref="A21:E21"/>
    <mergeCell ref="A2:E2"/>
    <mergeCell ref="A29:B29"/>
    <mergeCell ref="A30:B30"/>
    <mergeCell ref="G35:H35"/>
    <mergeCell ref="A38:E38"/>
    <mergeCell ref="A8:C8"/>
    <mergeCell ref="A10:C10"/>
    <mergeCell ref="A7:C7"/>
    <mergeCell ref="A26:B26"/>
    <mergeCell ref="A28:B28"/>
    <mergeCell ref="A31:B31"/>
    <mergeCell ref="A11:C11"/>
    <mergeCell ref="A27:B27"/>
  </mergeCells>
  <phoneticPr fontId="0" type="noConversion"/>
  <printOptions horizontalCentered="1"/>
  <pageMargins left="0.5" right="0.5" top="0.5" bottom="0.5" header="0.5" footer="0.35"/>
  <pageSetup scale="96" orientation="portrait" r:id="rId1"/>
  <headerFooter alignWithMargins="0">
    <oddFooter>&amp;R&amp;"Arial,Bold"Page 4</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9"/>
  <sheetViews>
    <sheetView zoomScaleNormal="100" workbookViewId="0">
      <selection activeCell="J16" sqref="J16"/>
    </sheetView>
  </sheetViews>
  <sheetFormatPr defaultColWidth="9.140625" defaultRowHeight="12.75" x14ac:dyDescent="0.2"/>
  <cols>
    <col min="1" max="1" width="2.5703125" style="103" customWidth="1"/>
    <col min="2" max="2" width="18.5703125" style="103" customWidth="1"/>
    <col min="3" max="3" width="4.5703125" style="103" customWidth="1"/>
    <col min="4" max="4" width="18.140625" style="103" customWidth="1"/>
    <col min="5" max="5" width="2.5703125" style="103" customWidth="1"/>
    <col min="6" max="6" width="15.5703125" style="103" customWidth="1"/>
    <col min="7" max="7" width="3.5703125" style="103" customWidth="1"/>
    <col min="8" max="8" width="15.5703125" style="103" customWidth="1"/>
    <col min="9" max="9" width="3.5703125" style="103" customWidth="1"/>
    <col min="10" max="10" width="15.5703125" style="103" customWidth="1"/>
    <col min="11" max="11" width="2.5703125" style="103" customWidth="1"/>
    <col min="12" max="12" width="9.140625" style="103"/>
    <col min="13" max="13" width="58" style="103" customWidth="1"/>
    <col min="14" max="14" width="20.140625" style="103" customWidth="1"/>
    <col min="15" max="16384" width="9.140625" style="103"/>
  </cols>
  <sheetData>
    <row r="1" spans="1:13" ht="30.95" customHeight="1" thickBot="1" x14ac:dyDescent="0.25">
      <c r="A1" s="346" t="str">
        <f>CONCATENATE('Basic Data Input'!B8," Community College")</f>
        <v>________ Community College</v>
      </c>
      <c r="B1" s="346"/>
      <c r="C1" s="346"/>
      <c r="D1" s="346"/>
      <c r="E1" s="346"/>
      <c r="F1" s="27"/>
      <c r="G1" s="27"/>
      <c r="H1" s="27"/>
      <c r="I1" s="27"/>
      <c r="J1" s="27"/>
      <c r="K1" s="302"/>
    </row>
    <row r="2" spans="1:13" ht="21.95" customHeight="1" thickTop="1" thickBot="1" x14ac:dyDescent="0.3">
      <c r="A2" s="534" t="s">
        <v>642</v>
      </c>
      <c r="B2" s="535"/>
      <c r="C2" s="535"/>
      <c r="D2" s="535"/>
      <c r="E2" s="535"/>
      <c r="F2" s="535"/>
      <c r="G2" s="535"/>
      <c r="H2" s="535"/>
      <c r="I2" s="535"/>
      <c r="J2" s="535"/>
      <c r="K2" s="536"/>
    </row>
    <row r="3" spans="1:13" ht="24.95" customHeight="1" thickTop="1" x14ac:dyDescent="0.2">
      <c r="A3" s="537" t="s">
        <v>583</v>
      </c>
      <c r="B3" s="537"/>
      <c r="C3" s="537"/>
      <c r="D3" s="537"/>
      <c r="E3" s="537"/>
      <c r="F3" s="537"/>
      <c r="G3" s="537"/>
      <c r="H3" s="537"/>
      <c r="J3" s="303"/>
      <c r="M3" s="149" t="s">
        <v>451</v>
      </c>
    </row>
    <row r="4" spans="1:13" ht="18.95" customHeight="1" thickBot="1" x14ac:dyDescent="0.25">
      <c r="H4" s="323"/>
      <c r="J4" s="323" t="s">
        <v>78</v>
      </c>
    </row>
    <row r="5" spans="1:13" ht="15.75" thickBot="1" x14ac:dyDescent="0.3">
      <c r="A5" s="528" t="s">
        <v>528</v>
      </c>
      <c r="B5" s="529"/>
      <c r="C5" s="529"/>
      <c r="D5" s="529"/>
      <c r="E5" s="529"/>
      <c r="F5" s="529"/>
      <c r="G5" s="529"/>
      <c r="H5" s="529"/>
      <c r="I5" s="529"/>
      <c r="J5" s="529"/>
      <c r="K5" s="530"/>
      <c r="M5" s="304"/>
    </row>
    <row r="6" spans="1:13" ht="12.95" customHeight="1" thickBot="1" x14ac:dyDescent="0.25"/>
    <row r="7" spans="1:13" ht="13.5" thickBot="1" x14ac:dyDescent="0.25">
      <c r="A7" s="305">
        <v>1</v>
      </c>
      <c r="B7" s="144" t="s">
        <v>534</v>
      </c>
      <c r="C7" s="144"/>
      <c r="D7" s="144"/>
      <c r="E7" s="144"/>
      <c r="H7" s="352">
        <v>2.5</v>
      </c>
      <c r="I7" s="103" t="s">
        <v>43</v>
      </c>
    </row>
    <row r="8" spans="1:13" ht="13.5" thickBot="1" x14ac:dyDescent="0.25">
      <c r="H8" s="323" t="s">
        <v>44</v>
      </c>
    </row>
    <row r="9" spans="1:13" ht="13.5" thickBot="1" x14ac:dyDescent="0.25">
      <c r="A9" s="305">
        <v>2</v>
      </c>
      <c r="B9" s="144" t="s">
        <v>535</v>
      </c>
      <c r="C9" s="144"/>
      <c r="D9" s="144"/>
      <c r="E9" s="144"/>
      <c r="M9" s="149" t="s">
        <v>452</v>
      </c>
    </row>
    <row r="10" spans="1:13" ht="17.45" customHeight="1" x14ac:dyDescent="0.2">
      <c r="A10" s="306"/>
      <c r="B10" s="103" t="s">
        <v>643</v>
      </c>
      <c r="F10" s="307"/>
    </row>
    <row r="11" spans="1:13" x14ac:dyDescent="0.2">
      <c r="A11" s="306"/>
      <c r="F11" s="324" t="s">
        <v>93</v>
      </c>
    </row>
    <row r="12" spans="1:13" ht="18" customHeight="1" x14ac:dyDescent="0.2">
      <c r="A12" s="306"/>
      <c r="B12" s="103" t="s">
        <v>644</v>
      </c>
      <c r="F12" s="307"/>
    </row>
    <row r="13" spans="1:13" x14ac:dyDescent="0.2">
      <c r="A13" s="306"/>
      <c r="F13" s="324" t="s">
        <v>94</v>
      </c>
    </row>
    <row r="14" spans="1:13" ht="18" customHeight="1" x14ac:dyDescent="0.2">
      <c r="A14" s="306"/>
      <c r="B14" s="103" t="s">
        <v>536</v>
      </c>
      <c r="F14" s="308">
        <f>F10-F12</f>
        <v>0</v>
      </c>
    </row>
    <row r="15" spans="1:13" x14ac:dyDescent="0.2">
      <c r="A15" s="306"/>
      <c r="F15" s="324" t="s">
        <v>95</v>
      </c>
    </row>
    <row r="16" spans="1:13" ht="15" customHeight="1" x14ac:dyDescent="0.2">
      <c r="A16" s="306"/>
      <c r="B16" s="103" t="s">
        <v>523</v>
      </c>
      <c r="F16" s="308">
        <f>ROUND(IF(F12=0,0,(F14/F12)*100),4)</f>
        <v>0</v>
      </c>
      <c r="G16" s="103" t="s">
        <v>43</v>
      </c>
    </row>
    <row r="17" spans="1:25" x14ac:dyDescent="0.2">
      <c r="A17" s="306"/>
      <c r="F17" s="324" t="s">
        <v>111</v>
      </c>
    </row>
    <row r="18" spans="1:25" ht="18" customHeight="1" x14ac:dyDescent="0.2">
      <c r="B18" s="103" t="s">
        <v>537</v>
      </c>
      <c r="F18" s="324"/>
      <c r="H18" s="308">
        <f>ROUND(IF(F16&lt;=2.5,0,F16-H7),4)</f>
        <v>0</v>
      </c>
      <c r="I18" s="103" t="s">
        <v>43</v>
      </c>
    </row>
    <row r="19" spans="1:25" ht="13.5" thickBot="1" x14ac:dyDescent="0.25">
      <c r="B19" s="306"/>
      <c r="C19" s="306"/>
      <c r="D19" s="306"/>
      <c r="E19" s="306"/>
      <c r="F19" s="324"/>
      <c r="H19" s="323" t="s">
        <v>45</v>
      </c>
    </row>
    <row r="20" spans="1:25" ht="13.5" thickBot="1" x14ac:dyDescent="0.25">
      <c r="A20" s="305">
        <v>3</v>
      </c>
      <c r="B20" s="103" t="s">
        <v>538</v>
      </c>
      <c r="H20" s="309">
        <f>ROUND(IF(F21&gt;=75,1,0),4)</f>
        <v>0</v>
      </c>
      <c r="I20" s="103" t="s">
        <v>43</v>
      </c>
      <c r="M20" s="289"/>
      <c r="N20" s="289"/>
      <c r="O20" s="289"/>
      <c r="P20" s="289"/>
      <c r="Q20" s="289"/>
      <c r="R20" s="289"/>
      <c r="S20" s="289"/>
      <c r="T20" s="289"/>
    </row>
    <row r="21" spans="1:25" ht="24" customHeight="1" x14ac:dyDescent="0.2">
      <c r="B21" s="310"/>
      <c r="C21" s="306" t="s">
        <v>127</v>
      </c>
      <c r="D21" s="310"/>
      <c r="E21" s="306" t="s">
        <v>128</v>
      </c>
      <c r="F21" s="311">
        <f>ROUND(IF(D21=0,0,B21/D21*100),4)</f>
        <v>0</v>
      </c>
      <c r="G21" s="103" t="s">
        <v>43</v>
      </c>
      <c r="H21" s="323" t="s">
        <v>46</v>
      </c>
      <c r="M21" s="289"/>
      <c r="N21" s="289"/>
      <c r="O21" s="289"/>
      <c r="P21" s="289"/>
      <c r="Q21" s="289"/>
      <c r="R21" s="289"/>
      <c r="S21" s="289"/>
      <c r="T21" s="289"/>
    </row>
    <row r="22" spans="1:25" ht="45" customHeight="1" x14ac:dyDescent="0.2">
      <c r="B22" s="312" t="s">
        <v>129</v>
      </c>
      <c r="C22" s="313"/>
      <c r="D22" s="312" t="s">
        <v>484</v>
      </c>
      <c r="E22" s="312"/>
      <c r="F22" s="312" t="s">
        <v>130</v>
      </c>
      <c r="G22" s="313"/>
      <c r="H22" s="313"/>
      <c r="M22" s="538" t="s">
        <v>485</v>
      </c>
      <c r="N22" s="538"/>
      <c r="O22" s="538"/>
      <c r="P22" s="538"/>
      <c r="Q22" s="538"/>
      <c r="R22" s="289"/>
      <c r="S22" s="289"/>
      <c r="T22" s="289"/>
      <c r="U22" s="289"/>
      <c r="V22" s="289"/>
      <c r="W22" s="289"/>
      <c r="X22" s="289"/>
      <c r="Y22" s="289"/>
    </row>
    <row r="23" spans="1:25" x14ac:dyDescent="0.2">
      <c r="A23" s="144" t="s">
        <v>96</v>
      </c>
      <c r="B23" s="144"/>
      <c r="C23" s="144"/>
      <c r="D23" s="144"/>
      <c r="E23" s="144"/>
      <c r="J23" s="314"/>
    </row>
    <row r="24" spans="1:25" ht="13.5" thickBot="1" x14ac:dyDescent="0.25"/>
    <row r="25" spans="1:25" ht="13.5" customHeight="1" thickBot="1" x14ac:dyDescent="0.25">
      <c r="A25" s="305">
        <v>4</v>
      </c>
      <c r="B25" s="531" t="s">
        <v>539</v>
      </c>
      <c r="C25" s="532"/>
      <c r="D25" s="532"/>
      <c r="E25" s="532"/>
      <c r="F25" s="533"/>
      <c r="G25" s="533"/>
      <c r="H25" s="315"/>
      <c r="I25" s="103" t="s">
        <v>43</v>
      </c>
      <c r="M25" s="149" t="s">
        <v>453</v>
      </c>
    </row>
    <row r="26" spans="1:25" x14ac:dyDescent="0.2">
      <c r="B26" s="144"/>
      <c r="C26" s="144"/>
      <c r="D26" s="144"/>
      <c r="E26" s="144"/>
      <c r="H26" s="323" t="s">
        <v>47</v>
      </c>
    </row>
    <row r="27" spans="1:25" x14ac:dyDescent="0.2">
      <c r="B27" s="144" t="s">
        <v>97</v>
      </c>
      <c r="C27" s="144"/>
      <c r="D27" s="144"/>
      <c r="E27" s="144"/>
      <c r="J27" s="314"/>
    </row>
    <row r="28" spans="1:25" ht="20.100000000000001" customHeight="1" x14ac:dyDescent="0.2">
      <c r="A28" s="103" t="s">
        <v>296</v>
      </c>
      <c r="J28" s="316">
        <f>ROUND(H7+H18+H20+H25,2)</f>
        <v>2.5</v>
      </c>
      <c r="K28" s="103" t="s">
        <v>43</v>
      </c>
    </row>
    <row r="29" spans="1:25" x14ac:dyDescent="0.2">
      <c r="J29" s="323" t="s">
        <v>48</v>
      </c>
    </row>
    <row r="30" spans="1:25" ht="20.100000000000001" customHeight="1" x14ac:dyDescent="0.2">
      <c r="A30" s="103" t="s">
        <v>126</v>
      </c>
      <c r="J30" s="308">
        <f>ROUND(J3*(J28/100),2)</f>
        <v>0</v>
      </c>
    </row>
    <row r="31" spans="1:25" x14ac:dyDescent="0.2">
      <c r="J31" s="323" t="s">
        <v>49</v>
      </c>
    </row>
    <row r="32" spans="1:25" ht="20.100000000000001" customHeight="1" x14ac:dyDescent="0.2">
      <c r="A32" s="103" t="s">
        <v>297</v>
      </c>
      <c r="J32" s="308">
        <f>ROUND(J3+J30,2)</f>
        <v>0</v>
      </c>
    </row>
    <row r="33" spans="1:11" x14ac:dyDescent="0.2">
      <c r="J33" s="323" t="s">
        <v>50</v>
      </c>
    </row>
    <row r="34" spans="1:11" ht="20.100000000000001" customHeight="1" x14ac:dyDescent="0.2">
      <c r="A34" s="144" t="s">
        <v>540</v>
      </c>
      <c r="B34" s="144"/>
      <c r="C34" s="144"/>
      <c r="D34" s="144"/>
      <c r="E34" s="144"/>
      <c r="I34" s="317"/>
      <c r="J34" s="308">
        <f>'Lid Support Page4'!E35</f>
        <v>0</v>
      </c>
    </row>
    <row r="35" spans="1:11" x14ac:dyDescent="0.2">
      <c r="J35" s="323" t="s">
        <v>51</v>
      </c>
    </row>
    <row r="36" spans="1:11" ht="20.100000000000001" customHeight="1" x14ac:dyDescent="0.2">
      <c r="A36" s="103" t="s">
        <v>125</v>
      </c>
      <c r="J36" s="308">
        <f>IF(J32-J34&lt;0,"In Violation",J32-J34)</f>
        <v>0</v>
      </c>
    </row>
    <row r="37" spans="1:11" ht="13.5" thickBot="1" x14ac:dyDescent="0.25">
      <c r="J37" s="323" t="s">
        <v>52</v>
      </c>
    </row>
    <row r="38" spans="1:11" ht="18" customHeight="1" thickBot="1" x14ac:dyDescent="0.25">
      <c r="A38" s="318" t="s">
        <v>529</v>
      </c>
      <c r="B38" s="319"/>
      <c r="C38" s="319"/>
      <c r="D38" s="319"/>
      <c r="E38" s="319"/>
      <c r="F38" s="320"/>
      <c r="G38" s="320"/>
      <c r="H38" s="320"/>
      <c r="I38" s="320"/>
      <c r="J38" s="320"/>
      <c r="K38" s="321"/>
    </row>
    <row r="39" spans="1:11" ht="19.5" customHeight="1" x14ac:dyDescent="0.2">
      <c r="A39" s="322" t="s">
        <v>530</v>
      </c>
      <c r="B39" s="322"/>
      <c r="C39" s="322"/>
      <c r="D39" s="322"/>
      <c r="E39" s="322"/>
      <c r="F39" s="302"/>
      <c r="G39" s="302"/>
      <c r="H39" s="302"/>
      <c r="I39" s="302"/>
      <c r="J39" s="302"/>
      <c r="K39" s="302"/>
    </row>
  </sheetData>
  <sheetProtection algorithmName="SHA-512" hashValue="1KdqB6c+Dr5JrJu/u+jMDjWpPw0mSnzQSiea+CG5RhMKqwtBivMMXCBQHQv3Vzen0TchjwF6fXjtn+tlvB1X5g==" saltValue="67tCk9VmrOjDUufUqgUs3w==" spinCount="100000" sheet="1" objects="1" scenarios="1"/>
  <mergeCells count="5">
    <mergeCell ref="A5:K5"/>
    <mergeCell ref="B25:G25"/>
    <mergeCell ref="A2:K2"/>
    <mergeCell ref="A3:H3"/>
    <mergeCell ref="M22:Q22"/>
  </mergeCells>
  <phoneticPr fontId="0" type="noConversion"/>
  <printOptions horizontalCentered="1"/>
  <pageMargins left="0.25" right="0.25" top="0.5" bottom="0.5" header="0.5" footer="0.35"/>
  <pageSetup firstPageNumber="5" orientation="portrait" useFirstPageNumber="1" r:id="rId1"/>
  <headerFooter alignWithMargins="0">
    <oddFooter>&amp;R&amp;"Arial,Bold"Page &amp;P</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Checklist</vt:lpstr>
      <vt:lpstr>Step By Step</vt:lpstr>
      <vt:lpstr>Basic Data Input</vt:lpstr>
      <vt:lpstr>Cover- Page 1</vt:lpstr>
      <vt:lpstr>Total All Funds - Page 2</vt:lpstr>
      <vt:lpstr>Page 2-A</vt:lpstr>
      <vt:lpstr>Page 3</vt:lpstr>
      <vt:lpstr>Lid Support Page4</vt:lpstr>
      <vt:lpstr>Lid Computation Page 5</vt:lpstr>
      <vt:lpstr>Capital Improvements Page6</vt:lpstr>
      <vt:lpstr>Levy Limit Page7</vt:lpstr>
      <vt:lpstr>Budget Hearing</vt:lpstr>
      <vt:lpstr>PT Resolution</vt:lpstr>
      <vt:lpstr>Interlocal Form</vt:lpstr>
      <vt:lpstr>Trade Name Form</vt:lpstr>
      <vt:lpstr>2025-2026 Worksheet</vt:lpstr>
      <vt:lpstr>2024-2025 Worksheet</vt:lpstr>
      <vt:lpstr>2023-2024 Worksheet</vt:lpstr>
      <vt:lpstr>Interlocal Form Page2</vt:lpstr>
      <vt:lpstr>For Upload</vt:lpstr>
      <vt:lpstr>'2023-2024 Worksheet'!Print_Area</vt:lpstr>
      <vt:lpstr>'2024-2025 Worksheet'!Print_Area</vt:lpstr>
      <vt:lpstr>'2025-2026 Worksheet'!Print_Area</vt:lpstr>
      <vt:lpstr>'Basic Data Input'!Print_Area</vt:lpstr>
      <vt:lpstr>'Budget Hearing'!Print_Area</vt:lpstr>
      <vt:lpstr>'Capital Improvements Page6'!Print_Area</vt:lpstr>
      <vt:lpstr>Checklist!Print_Area</vt:lpstr>
      <vt:lpstr>'Cover- Page 1'!Print_Area</vt:lpstr>
      <vt:lpstr>'Interlocal Form'!Print_Area</vt:lpstr>
      <vt:lpstr>'Interlocal Form Page2'!Print_Area</vt:lpstr>
      <vt:lpstr>'Levy Limit Page7'!Print_Area</vt:lpstr>
      <vt:lpstr>'Lid Computation Page 5'!Print_Area</vt:lpstr>
      <vt:lpstr>'Lid Support Page4'!Print_Area</vt:lpstr>
      <vt:lpstr>'Page 2-A'!Print_Area</vt:lpstr>
      <vt:lpstr>'PT Resolution'!Print_Area</vt:lpstr>
      <vt:lpstr>'Step By Step'!Print_Area</vt:lpstr>
      <vt:lpstr>'Total All Funds - Page 2'!Print_Area</vt:lpstr>
      <vt:lpstr>'Trade Name Form'!Print_Area</vt:lpstr>
      <vt:lpstr>'Lid Computation Page 5'!Print_Titles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 of Public Accounts</dc:creator>
  <cp:lastModifiedBy>Schreier, Jeff</cp:lastModifiedBy>
  <cp:lastPrinted>2025-05-22T18:55:45Z</cp:lastPrinted>
  <dcterms:created xsi:type="dcterms:W3CDTF">2000-06-06T20:30:45Z</dcterms:created>
  <dcterms:modified xsi:type="dcterms:W3CDTF">2025-06-11T14:33:52Z</dcterms:modified>
</cp:coreProperties>
</file>