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omments1.xml" ContentType="application/vnd.openxmlformats-officedocument.spreadsheetml.comments+xml"/>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ustomProperty9.bin" ContentType="application/vnd.openxmlformats-officedocument.spreadsheetml.customProperty"/>
  <Override PartName="/xl/customProperty10.bin" ContentType="application/vnd.openxmlformats-officedocument.spreadsheetml.customProperty"/>
  <Override PartName="/xl/customProperty11.bin" ContentType="application/vnd.openxmlformats-officedocument.spreadsheetml.customProperty"/>
  <Override PartName="/xl/customProperty12.bin" ContentType="application/vnd.openxmlformats-officedocument.spreadsheetml.customProperty"/>
  <Override PartName="/xl/drawings/drawing1.xml" ContentType="application/vnd.openxmlformats-officedocument.drawing+xml"/>
  <Override PartName="/xl/customProperty13.bin" ContentType="application/vnd.openxmlformats-officedocument.spreadsheetml.customProperty"/>
  <Override PartName="/xl/customProperty14.bin" ContentType="application/vnd.openxmlformats-officedocument.spreadsheetml.customProperty"/>
  <Override PartName="/xl/customProperty15.bin" ContentType="application/vnd.openxmlformats-officedocument.spreadsheetml.customProperty"/>
  <Override PartName="/xl/customProperty16.bin" ContentType="application/vnd.openxmlformats-officedocument.spreadsheetml.customProperty"/>
  <Override PartName="/xl/customProperty17.bin" ContentType="application/vnd.openxmlformats-officedocument.spreadsheetml.customProperty"/>
  <Override PartName="/xl/customProperty18.bin" ContentType="application/vnd.openxmlformats-officedocument.spreadsheetml.customProperty"/>
  <Override PartName="/xl/customProperty19.bin" ContentType="application/vnd.openxmlformats-officedocument.spreadsheetml.customProperty"/>
  <Override PartName="/xl/customProperty20.bin" ContentType="application/vnd.openxmlformats-officedocument.spreadsheetml.customProperty"/>
  <Override PartName="/xl/customProperty21.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mc:AlternateContent xmlns:mc="http://schemas.openxmlformats.org/markup-compatibility/2006">
    <mc:Choice Requires="x15">
      <x15ac:absPath xmlns:x15ac="http://schemas.microsoft.com/office/spreadsheetml/2010/11/ac" url="H:\Budgets\2025 Forms\Final Forms\"/>
    </mc:Choice>
  </mc:AlternateContent>
  <xr:revisionPtr revIDLastSave="0" documentId="13_ncr:1_{6D50885A-CA92-46D4-B7BD-05B1B31324D3}" xr6:coauthVersionLast="47" xr6:coauthVersionMax="47" xr10:uidLastSave="{00000000-0000-0000-0000-000000000000}"/>
  <bookViews>
    <workbookView xWindow="28680" yWindow="-90" windowWidth="29040" windowHeight="15720" tabRatio="839" activeTab="2" xr2:uid="{00000000-000D-0000-FFFF-FFFF00000000}"/>
  </bookViews>
  <sheets>
    <sheet name="Checklist" sheetId="24" r:id="rId1"/>
    <sheet name="Step By Step" sheetId="25" r:id="rId2"/>
    <sheet name="Basic Data Input" sheetId="12" r:id="rId3"/>
    <sheet name="Cover- Page 1" sheetId="1" r:id="rId4"/>
    <sheet name="Total All Funds - Page 2" sheetId="2" r:id="rId5"/>
    <sheet name="Page 2-A" sheetId="14" r:id="rId6"/>
    <sheet name="Page 3" sheetId="27" r:id="rId7"/>
    <sheet name="Lid Supporting Page4" sheetId="4" r:id="rId8"/>
    <sheet name="Lid Computation Page5" sheetId="5" r:id="rId9"/>
    <sheet name="Capital Improvements Page6" sheetId="30" r:id="rId10"/>
    <sheet name="Levy Limit Page7" sheetId="15" r:id="rId11"/>
    <sheet name="AdminContract" sheetId="26" r:id="rId12"/>
    <sheet name="Budget Hearing" sheetId="16" r:id="rId13"/>
    <sheet name="PT Resolution" sheetId="32" r:id="rId14"/>
    <sheet name="Interlocal Form" sheetId="28" r:id="rId15"/>
    <sheet name="Trade Name Form" sheetId="29" r:id="rId16"/>
    <sheet name="2025-2026 Worksheet" sheetId="18" r:id="rId17"/>
    <sheet name="2024-2025 Worksheet" sheetId="19" r:id="rId18"/>
    <sheet name="2023-2024 Worksheet" sheetId="20" r:id="rId19"/>
    <sheet name="Interlocal Form Page2" sheetId="31" r:id="rId20"/>
    <sheet name="For Upload" sheetId="22" state="hidden" r:id="rId21"/>
  </sheets>
  <definedNames>
    <definedName name="_xlnm.Print_Area" localSheetId="18">'2023-2024 Worksheet'!$A$2:$G$34</definedName>
    <definedName name="_xlnm.Print_Area" localSheetId="17">'2024-2025 Worksheet'!$A$2:$G$34</definedName>
    <definedName name="_xlnm.Print_Area" localSheetId="16">'2025-2026 Worksheet'!$A$2:$G$38</definedName>
    <definedName name="_xlnm.Print_Area" localSheetId="11">AdminContract!$A$1:$G$36</definedName>
    <definedName name="_xlnm.Print_Area" localSheetId="2">'Basic Data Input'!$A$5:$B$35</definedName>
    <definedName name="_xlnm.Print_Area" localSheetId="12">'Budget Hearing'!$A$1:$D$31</definedName>
    <definedName name="_xlnm.Print_Area" localSheetId="9">'Capital Improvements Page6'!$A$1:$C$37</definedName>
    <definedName name="_xlnm.Print_Area" localSheetId="0">Checklist!$A$1:$C$38</definedName>
    <definedName name="_xlnm.Print_Area" localSheetId="3">'Cover- Page 1'!$A$1:$J$31</definedName>
    <definedName name="_xlnm.Print_Area" localSheetId="14">'Interlocal Form'!$A$1:$D$23</definedName>
    <definedName name="_xlnm.Print_Area" localSheetId="19">'Interlocal Form Page2'!$A$1:$D$23</definedName>
    <definedName name="_xlnm.Print_Area" localSheetId="10">'Levy Limit Page7'!$A$1:$G$37</definedName>
    <definedName name="_xlnm.Print_Area" localSheetId="8">'Lid Computation Page5'!$A$1:$K$47</definedName>
    <definedName name="_xlnm.Print_Area" localSheetId="7">'Lid Supporting Page4'!$A$1:$E$37</definedName>
    <definedName name="_xlnm.Print_Area" localSheetId="5">'Page 2-A'!$A$1:$G$27</definedName>
    <definedName name="_xlnm.Print_Area" localSheetId="13">'PT Resolution'!$A$1:$I$42</definedName>
    <definedName name="_xlnm.Print_Area" localSheetId="1">'Step By Step'!$A$1:$B$75</definedName>
    <definedName name="_xlnm.Print_Area" localSheetId="4">'Total All Funds - Page 2'!$A$1:$E$36</definedName>
    <definedName name="_xlnm.Print_Area" localSheetId="15">'Trade Name Form'!$A$1:$C$23</definedName>
    <definedName name="_xlnm.Print_Titles" localSheetId="8">'Lid Computation Page5'!$1:$1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4" i="1" l="1"/>
  <c r="E9" i="1"/>
  <c r="I12" i="1" l="1"/>
  <c r="A25" i="16"/>
  <c r="G37" i="18" l="1"/>
  <c r="F37" i="18"/>
  <c r="E37" i="18"/>
  <c r="D37" i="18"/>
  <c r="C37" i="18"/>
  <c r="B31" i="16" l="1"/>
  <c r="B27" i="16" l="1"/>
  <c r="B28" i="16"/>
  <c r="C29" i="16"/>
  <c r="B29" i="16"/>
  <c r="D29" i="16" l="1"/>
  <c r="B18" i="32" s="1"/>
  <c r="B20" i="32"/>
  <c r="D14" i="32"/>
  <c r="D13" i="32"/>
  <c r="A3" i="31" l="1"/>
  <c r="A4" i="29"/>
  <c r="A3" i="28"/>
  <c r="D11" i="5"/>
  <c r="B30" i="16" l="1"/>
  <c r="D23" i="31" l="1"/>
  <c r="A1" i="30" l="1"/>
  <c r="B37" i="30"/>
  <c r="C23" i="4" s="1"/>
  <c r="D23" i="28" l="1"/>
  <c r="E26" i="4" s="1"/>
  <c r="F26" i="4" s="1"/>
  <c r="D60" i="15" l="1"/>
  <c r="F22" i="15"/>
  <c r="G20" i="14" l="1"/>
  <c r="G33" i="26"/>
  <c r="F36" i="26"/>
  <c r="E36" i="26"/>
  <c r="G35" i="26"/>
  <c r="G34" i="26"/>
  <c r="G32" i="26"/>
  <c r="G31" i="26"/>
  <c r="G30" i="26"/>
  <c r="G29" i="26"/>
  <c r="G28" i="26"/>
  <c r="G27" i="26"/>
  <c r="G26" i="26"/>
  <c r="G25" i="26"/>
  <c r="G24" i="26"/>
  <c r="G23" i="26"/>
  <c r="G22" i="26"/>
  <c r="G20" i="26"/>
  <c r="G19" i="26"/>
  <c r="G18" i="26"/>
  <c r="G16" i="26"/>
  <c r="G15" i="26"/>
  <c r="G14" i="26"/>
  <c r="G13" i="26"/>
  <c r="G11" i="26"/>
  <c r="C14" i="4"/>
  <c r="C13" i="4"/>
  <c r="C12" i="4"/>
  <c r="B17" i="1"/>
  <c r="I13" i="1"/>
  <c r="C15" i="14"/>
  <c r="G36" i="26" l="1"/>
  <c r="A7" i="16" l="1"/>
  <c r="F28" i="15" l="1"/>
  <c r="F31" i="15" s="1"/>
  <c r="EY3" i="22" s="1"/>
  <c r="C24" i="4"/>
  <c r="E25" i="4" s="1"/>
  <c r="E32" i="4" s="1"/>
  <c r="DW3" i="22" s="1"/>
  <c r="F11" i="5"/>
  <c r="H10" i="5" s="1"/>
  <c r="H13" i="5" s="1"/>
  <c r="H15" i="5" s="1"/>
  <c r="J17" i="5" s="1"/>
  <c r="G15" i="20"/>
  <c r="C14" i="2" s="1"/>
  <c r="G15" i="19"/>
  <c r="D14" i="2" s="1"/>
  <c r="A15" i="20"/>
  <c r="G14" i="20"/>
  <c r="C13" i="2" s="1"/>
  <c r="A14" i="20"/>
  <c r="G14" i="19"/>
  <c r="D13" i="2" s="1"/>
  <c r="A15" i="19"/>
  <c r="A14" i="19"/>
  <c r="G15" i="18"/>
  <c r="E14" i="2" s="1"/>
  <c r="A16" i="18"/>
  <c r="A15" i="18"/>
  <c r="A14" i="18"/>
  <c r="EU3" i="22"/>
  <c r="EO3" i="22"/>
  <c r="EE3" i="22"/>
  <c r="ED3" i="22"/>
  <c r="EH3" i="22"/>
  <c r="EC3" i="22"/>
  <c r="EB3" i="22"/>
  <c r="DS3" i="22"/>
  <c r="DP3" i="22"/>
  <c r="DO3" i="22"/>
  <c r="DK3" i="22"/>
  <c r="CR3" i="22"/>
  <c r="CQ3" i="22"/>
  <c r="CP3" i="22"/>
  <c r="G3" i="22"/>
  <c r="F3" i="22"/>
  <c r="EP3" i="22"/>
  <c r="DU3" i="22"/>
  <c r="DT3" i="22"/>
  <c r="CB3" i="22"/>
  <c r="CA3" i="22"/>
  <c r="BB3" i="22"/>
  <c r="BA3" i="22"/>
  <c r="AB3" i="22"/>
  <c r="AA3" i="22"/>
  <c r="B3" i="22"/>
  <c r="C3" i="22"/>
  <c r="A1" i="16"/>
  <c r="H22" i="5"/>
  <c r="D8" i="20"/>
  <c r="D20" i="20" s="1"/>
  <c r="D33" i="20" s="1"/>
  <c r="E15" i="4"/>
  <c r="CS3" i="22" s="1"/>
  <c r="F28" i="5"/>
  <c r="H26" i="5" s="1"/>
  <c r="EG3" i="22" s="1"/>
  <c r="G7" i="20"/>
  <c r="C6" i="2"/>
  <c r="K3" i="22" s="1"/>
  <c r="G7" i="18"/>
  <c r="E6" i="2" s="1"/>
  <c r="BK3" i="22" s="1"/>
  <c r="G5" i="19"/>
  <c r="G6" i="19"/>
  <c r="D5" i="2" s="1"/>
  <c r="G7" i="19"/>
  <c r="C8" i="20"/>
  <c r="C20" i="20"/>
  <c r="C32" i="20"/>
  <c r="D32" i="20"/>
  <c r="E8" i="20"/>
  <c r="E20" i="20" s="1"/>
  <c r="E32" i="20"/>
  <c r="F8" i="20"/>
  <c r="F20" i="20" s="1"/>
  <c r="F33" i="20" s="1"/>
  <c r="F32" i="20"/>
  <c r="G5" i="18"/>
  <c r="G6" i="18"/>
  <c r="E5" i="2" s="1"/>
  <c r="C8" i="19"/>
  <c r="C20" i="19" s="1"/>
  <c r="C32" i="19"/>
  <c r="D8" i="19"/>
  <c r="D20" i="19" s="1"/>
  <c r="D32" i="19"/>
  <c r="E8" i="19"/>
  <c r="E20" i="19" s="1"/>
  <c r="E33" i="19" s="1"/>
  <c r="E32" i="19"/>
  <c r="F8" i="19"/>
  <c r="F20" i="19" s="1"/>
  <c r="F32" i="19"/>
  <c r="G32" i="19" s="1"/>
  <c r="G5" i="20"/>
  <c r="C4" i="2" s="1"/>
  <c r="G6" i="20"/>
  <c r="C5" i="2"/>
  <c r="J3" i="22" s="1"/>
  <c r="G8" i="20"/>
  <c r="G31" i="20"/>
  <c r="G30" i="20"/>
  <c r="G29" i="20"/>
  <c r="G28" i="20"/>
  <c r="C27" i="2" s="1"/>
  <c r="AC3" i="22" s="1"/>
  <c r="G25" i="20"/>
  <c r="G24" i="20"/>
  <c r="G23" i="20"/>
  <c r="G22" i="20"/>
  <c r="C21" i="2" s="1"/>
  <c r="W3" i="22" s="1"/>
  <c r="G19" i="20"/>
  <c r="G18" i="20"/>
  <c r="C17" i="2"/>
  <c r="T3" i="22" s="1"/>
  <c r="G17" i="20"/>
  <c r="C16" i="2" s="1"/>
  <c r="G16" i="20"/>
  <c r="C15" i="2" s="1"/>
  <c r="R3" i="22" s="1"/>
  <c r="G13" i="20"/>
  <c r="G12" i="20"/>
  <c r="C11" i="2"/>
  <c r="P3" i="22" s="1"/>
  <c r="G11" i="20"/>
  <c r="G10" i="20"/>
  <c r="C9" i="2" s="1"/>
  <c r="N3" i="22" s="1"/>
  <c r="G9" i="20"/>
  <c r="A27" i="20"/>
  <c r="A25" i="20"/>
  <c r="A24" i="20"/>
  <c r="A13" i="20"/>
  <c r="A8" i="20"/>
  <c r="A33" i="20"/>
  <c r="A32" i="20"/>
  <c r="A31" i="20"/>
  <c r="A30" i="20"/>
  <c r="A29" i="20"/>
  <c r="A28" i="20"/>
  <c r="A26" i="20"/>
  <c r="A23" i="20"/>
  <c r="A22" i="20"/>
  <c r="A21" i="20"/>
  <c r="A20" i="20"/>
  <c r="A19" i="20"/>
  <c r="A18" i="20"/>
  <c r="A17" i="20"/>
  <c r="A16" i="20"/>
  <c r="A12" i="20"/>
  <c r="A11" i="20"/>
  <c r="A10" i="20"/>
  <c r="A9" i="20"/>
  <c r="A7" i="20"/>
  <c r="A6" i="20"/>
  <c r="A5" i="20"/>
  <c r="A4" i="20"/>
  <c r="G31" i="19"/>
  <c r="D30" i="2" s="1"/>
  <c r="BF3" i="22" s="1"/>
  <c r="G30" i="19"/>
  <c r="G29" i="19"/>
  <c r="D28" i="2" s="1"/>
  <c r="BD3" i="22" s="1"/>
  <c r="G28" i="19"/>
  <c r="G25" i="19"/>
  <c r="D24" i="2"/>
  <c r="AZ3" i="22" s="1"/>
  <c r="G24" i="19"/>
  <c r="D23" i="2" s="1"/>
  <c r="AY3" i="22" s="1"/>
  <c r="G23" i="19"/>
  <c r="D22" i="2" s="1"/>
  <c r="AX3" i="22" s="1"/>
  <c r="G22" i="19"/>
  <c r="G19" i="19"/>
  <c r="D18" i="2"/>
  <c r="AU3" i="22" s="1"/>
  <c r="G18" i="19"/>
  <c r="G17" i="19"/>
  <c r="D16" i="2" s="1"/>
  <c r="G16" i="19"/>
  <c r="G13" i="19"/>
  <c r="D12" i="2" s="1"/>
  <c r="AQ3" i="22" s="1"/>
  <c r="G12" i="19"/>
  <c r="G11" i="19"/>
  <c r="D10" i="2" s="1"/>
  <c r="AO3" i="22" s="1"/>
  <c r="G10" i="19"/>
  <c r="D9" i="2" s="1"/>
  <c r="AN3" i="22" s="1"/>
  <c r="G9" i="19"/>
  <c r="D8" i="2" s="1"/>
  <c r="AM3" i="22" s="1"/>
  <c r="A28" i="19"/>
  <c r="A27" i="19"/>
  <c r="A25" i="19"/>
  <c r="A24" i="19"/>
  <c r="A13" i="19"/>
  <c r="A8" i="19"/>
  <c r="A33" i="19"/>
  <c r="A32" i="19"/>
  <c r="A31" i="19"/>
  <c r="A30" i="19"/>
  <c r="A29" i="19"/>
  <c r="A26" i="19"/>
  <c r="A23" i="19"/>
  <c r="A22" i="19"/>
  <c r="A21" i="19"/>
  <c r="A20" i="19"/>
  <c r="A19" i="19"/>
  <c r="A18" i="19"/>
  <c r="A17" i="19"/>
  <c r="A16" i="19"/>
  <c r="A12" i="19"/>
  <c r="A11" i="19"/>
  <c r="A10" i="19"/>
  <c r="A9" i="19"/>
  <c r="A7" i="19"/>
  <c r="A6" i="19"/>
  <c r="A5" i="19"/>
  <c r="A4" i="19"/>
  <c r="F36" i="18"/>
  <c r="E36" i="18"/>
  <c r="D36" i="18"/>
  <c r="C36" i="18"/>
  <c r="A37" i="18"/>
  <c r="G22" i="18"/>
  <c r="E21" i="2" s="1"/>
  <c r="BW3" i="22" s="1"/>
  <c r="G23" i="18"/>
  <c r="E22" i="2" s="1"/>
  <c r="BX3" i="22" s="1"/>
  <c r="G24" i="18"/>
  <c r="E23" i="2" s="1"/>
  <c r="BY3" i="22" s="1"/>
  <c r="G25" i="18"/>
  <c r="G28" i="18"/>
  <c r="E27" i="2" s="1"/>
  <c r="CC3" i="22" s="1"/>
  <c r="G29" i="18"/>
  <c r="E28" i="2" s="1"/>
  <c r="G30" i="18"/>
  <c r="E29" i="2" s="1"/>
  <c r="CE3" i="22" s="1"/>
  <c r="G31" i="18"/>
  <c r="G9" i="18"/>
  <c r="E8" i="2" s="1"/>
  <c r="G10" i="18"/>
  <c r="E9" i="2" s="1"/>
  <c r="BN3" i="22" s="1"/>
  <c r="G11" i="18"/>
  <c r="E10" i="2" s="1"/>
  <c r="BO3" i="22" s="1"/>
  <c r="G12" i="18"/>
  <c r="E11" i="2" s="1"/>
  <c r="G13" i="18"/>
  <c r="E12" i="2" s="1"/>
  <c r="BQ3" i="22" s="1"/>
  <c r="G16" i="18"/>
  <c r="E15" i="2" s="1"/>
  <c r="G17" i="18"/>
  <c r="E16" i="2" s="1"/>
  <c r="G18" i="18"/>
  <c r="E17" i="2" s="1"/>
  <c r="G19" i="18"/>
  <c r="F8" i="18"/>
  <c r="F20" i="18" s="1"/>
  <c r="E8" i="18"/>
  <c r="E20" i="18" s="1"/>
  <c r="E33" i="18" s="1"/>
  <c r="D8" i="18"/>
  <c r="D20" i="18" s="1"/>
  <c r="F32" i="18"/>
  <c r="E32" i="18"/>
  <c r="D32" i="18"/>
  <c r="C8" i="18"/>
  <c r="C20" i="18" s="1"/>
  <c r="C32" i="18"/>
  <c r="A28" i="18"/>
  <c r="A27" i="18"/>
  <c r="A25" i="18"/>
  <c r="A24" i="18"/>
  <c r="A13" i="18"/>
  <c r="A8" i="18"/>
  <c r="A33" i="18"/>
  <c r="A32" i="18"/>
  <c r="A31" i="18"/>
  <c r="A30" i="18"/>
  <c r="A29" i="18"/>
  <c r="A26" i="18"/>
  <c r="A23" i="18"/>
  <c r="A22" i="18"/>
  <c r="A21" i="18"/>
  <c r="A20" i="18"/>
  <c r="A19" i="18"/>
  <c r="A18" i="18"/>
  <c r="A17" i="18"/>
  <c r="A12" i="18"/>
  <c r="A11" i="18"/>
  <c r="A10" i="18"/>
  <c r="A9" i="18"/>
  <c r="A7" i="18"/>
  <c r="A6" i="18"/>
  <c r="A5" i="18"/>
  <c r="A4" i="18"/>
  <c r="A3" i="16"/>
  <c r="C22" i="2"/>
  <c r="X3" i="22" s="1"/>
  <c r="C23" i="2"/>
  <c r="Y3" i="22" s="1"/>
  <c r="C24" i="2"/>
  <c r="Z3" i="22" s="1"/>
  <c r="C28" i="2"/>
  <c r="AD3" i="22" s="1"/>
  <c r="C29" i="2"/>
  <c r="AE3" i="22" s="1"/>
  <c r="C30" i="2"/>
  <c r="AF3" i="22" s="1"/>
  <c r="D6" i="2"/>
  <c r="AK3" i="22" s="1"/>
  <c r="C8" i="2"/>
  <c r="M3" i="22" s="1"/>
  <c r="C10" i="2"/>
  <c r="O3" i="22" s="1"/>
  <c r="C12" i="2"/>
  <c r="Q3" i="22" s="1"/>
  <c r="C18" i="2"/>
  <c r="U3" i="22" s="1"/>
  <c r="D11" i="2"/>
  <c r="AP3" i="22" s="1"/>
  <c r="D15" i="2"/>
  <c r="AR3" i="22" s="1"/>
  <c r="D17" i="2"/>
  <c r="AT3" i="22" s="1"/>
  <c r="D21" i="2"/>
  <c r="AW3" i="22" s="1"/>
  <c r="D27" i="2"/>
  <c r="BC3" i="22" s="1"/>
  <c r="D29" i="2"/>
  <c r="BE3" i="22" s="1"/>
  <c r="E18" i="2"/>
  <c r="BU3" i="22" s="1"/>
  <c r="E30" i="2"/>
  <c r="CF3" i="22" s="1"/>
  <c r="I14" i="1"/>
  <c r="H3" i="22" s="1"/>
  <c r="E1" i="1"/>
  <c r="J8" i="5"/>
  <c r="A1" i="5"/>
  <c r="A1" i="4"/>
  <c r="EV3" i="22"/>
  <c r="A4" i="15"/>
  <c r="A1" i="14"/>
  <c r="A1" i="2"/>
  <c r="C35" i="2"/>
  <c r="A5" i="32" l="1"/>
  <c r="A9" i="32"/>
  <c r="C33" i="20"/>
  <c r="F38" i="18"/>
  <c r="E38" i="18"/>
  <c r="D38" i="18"/>
  <c r="F33" i="18"/>
  <c r="G32" i="20"/>
  <c r="J26" i="5"/>
  <c r="C33" i="18"/>
  <c r="F33" i="19"/>
  <c r="D33" i="19"/>
  <c r="J36" i="5"/>
  <c r="G32" i="18"/>
  <c r="BR3" i="22"/>
  <c r="E8" i="4"/>
  <c r="CN3" i="22" s="1"/>
  <c r="E24" i="2"/>
  <c r="BZ3" i="22" s="1"/>
  <c r="D33" i="18"/>
  <c r="DM3" i="22"/>
  <c r="EX3" i="22"/>
  <c r="AJ3" i="22"/>
  <c r="BJ3" i="22"/>
  <c r="DL3" i="22"/>
  <c r="C7" i="2"/>
  <c r="L3" i="22" s="1"/>
  <c r="E7" i="4"/>
  <c r="CO3" i="22" s="1"/>
  <c r="D31" i="2"/>
  <c r="C31" i="2"/>
  <c r="AG3" i="22" s="1"/>
  <c r="CL3" i="22"/>
  <c r="BT3" i="22"/>
  <c r="E10" i="4"/>
  <c r="CV3" i="22" s="1"/>
  <c r="J24" i="5"/>
  <c r="BP3" i="22"/>
  <c r="E9" i="4"/>
  <c r="DE3" i="22" s="1"/>
  <c r="E34" i="2"/>
  <c r="E35" i="2" s="1"/>
  <c r="BM3" i="22"/>
  <c r="C38" i="18"/>
  <c r="G20" i="19"/>
  <c r="C33" i="19"/>
  <c r="G33" i="19" s="1"/>
  <c r="G8" i="18" s="1"/>
  <c r="E33" i="20"/>
  <c r="G33" i="20" s="1"/>
  <c r="G8" i="19" s="1"/>
  <c r="G20" i="20"/>
  <c r="G36" i="18"/>
  <c r="I3" i="22"/>
  <c r="EI3" i="22" l="1"/>
  <c r="J38" i="5"/>
  <c r="EJ3" i="22" s="1"/>
  <c r="E31" i="2"/>
  <c r="G20" i="18"/>
  <c r="G33" i="18" s="1"/>
  <c r="G38" i="18"/>
  <c r="C19" i="2"/>
  <c r="C32" i="2" s="1"/>
  <c r="E36" i="2"/>
  <c r="D11" i="16"/>
  <c r="S3" i="22"/>
  <c r="J40" i="5" l="1"/>
  <c r="EK3" i="22" s="1"/>
  <c r="V3" i="22"/>
  <c r="D4" i="2"/>
  <c r="D7" i="2" s="1"/>
  <c r="AL3" i="22" s="1"/>
  <c r="E6" i="4"/>
  <c r="AH3" i="22"/>
  <c r="CM3" i="22" l="1"/>
  <c r="E18" i="4"/>
  <c r="E34" i="4" s="1"/>
  <c r="J42" i="5" s="1"/>
  <c r="AI3" i="22"/>
  <c r="D19" i="2"/>
  <c r="AV3" i="22" s="1"/>
  <c r="AS3" i="22"/>
  <c r="DJ3" i="22" l="1"/>
  <c r="J44" i="5"/>
  <c r="EL3" i="22"/>
  <c r="D17" i="16" l="1"/>
  <c r="EM3" i="22"/>
  <c r="D32" i="2" l="1"/>
  <c r="BS3" i="22"/>
  <c r="CD3" i="22"/>
  <c r="D12" i="16"/>
  <c r="BG3" i="22"/>
  <c r="CG3" i="22"/>
  <c r="D13" i="16"/>
  <c r="C27" i="16" s="1"/>
  <c r="D27" i="16" s="1"/>
  <c r="B24" i="32" s="1"/>
  <c r="E4" i="2" l="1"/>
  <c r="BI3" i="22" s="1"/>
  <c r="BH3" i="22"/>
  <c r="E7" i="2" l="1"/>
  <c r="D21" i="16"/>
  <c r="CJ3" i="22"/>
  <c r="B12" i="1"/>
  <c r="E19" i="2" l="1"/>
  <c r="BL3" i="22"/>
  <c r="CI3" i="22"/>
  <c r="C14" i="14"/>
  <c r="D20" i="16"/>
  <c r="B14" i="1"/>
  <c r="C17" i="14" l="1"/>
  <c r="E32" i="2"/>
  <c r="BV3" i="22"/>
  <c r="D15" i="16"/>
  <c r="F6" i="15"/>
  <c r="CK3" i="22"/>
  <c r="D16" i="16"/>
  <c r="C28" i="16" s="1"/>
  <c r="D28" i="16" s="1"/>
  <c r="C30" i="16" l="1"/>
  <c r="D30" i="16" s="1"/>
  <c r="E33" i="2"/>
  <c r="F33" i="2" s="1"/>
  <c r="G22" i="14"/>
  <c r="G23" i="14" s="1"/>
  <c r="G24" i="14" s="1"/>
  <c r="D14" i="16"/>
  <c r="CH3" i="22"/>
  <c r="F25" i="15"/>
  <c r="EW3" i="22" s="1"/>
  <c r="EN3" i="22"/>
  <c r="B22" i="3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 xml:space="preserve">Auditor of Public Accounts </author>
  </authors>
  <commentList>
    <comment ref="H1" authorId="0" shapeId="0" xr:uid="{00000000-0006-0000-0300-000001000000}">
      <text>
        <r>
          <rPr>
            <sz val="10"/>
            <color indexed="81"/>
            <rFont val="Arial"/>
            <family val="2"/>
          </rPr>
          <t>To input ESU # and the period of the Budget go to the first sheet tab "Basic Data Input" to input information so it will be consistent throughout the budget.  (This box will not print.)</t>
        </r>
      </text>
    </comment>
  </commentList>
</comments>
</file>

<file path=xl/sharedStrings.xml><?xml version="1.0" encoding="utf-8"?>
<sst xmlns="http://schemas.openxmlformats.org/spreadsheetml/2006/main" count="929" uniqueCount="744">
  <si>
    <t xml:space="preserve">
</t>
  </si>
  <si>
    <t xml:space="preserve">  Principal and Interest on Bonds</t>
  </si>
  <si>
    <t xml:space="preserve">  Total Personal and Real Property Tax Required</t>
  </si>
  <si>
    <t>County Clerk's Use ONLY</t>
  </si>
  <si>
    <t>Line
No.</t>
  </si>
  <si>
    <t>TOTAL ALL FUNDS</t>
  </si>
  <si>
    <t>Net Cash Balance</t>
  </si>
  <si>
    <t>Investments</t>
  </si>
  <si>
    <t>County Treasurer's Balance</t>
  </si>
  <si>
    <t>Personal and Real Property Taxes</t>
  </si>
  <si>
    <t>Federal Receipts</t>
  </si>
  <si>
    <t>State Receipts:  Other</t>
  </si>
  <si>
    <t>Local Receipts:  Other</t>
  </si>
  <si>
    <t>Transfers In Of Surplus Fees</t>
  </si>
  <si>
    <t>Disbursements &amp; Transfers:</t>
  </si>
  <si>
    <t>Operating Expenses</t>
  </si>
  <si>
    <t>Capital Improvements (Real Property/Improvements)</t>
  </si>
  <si>
    <t>Debt Service:  Bond Principal &amp; Interest Payments</t>
  </si>
  <si>
    <t>Debt Service:  Other</t>
  </si>
  <si>
    <t>Judgments</t>
  </si>
  <si>
    <t>Transfers of Surplus Fees</t>
  </si>
  <si>
    <t>Transfers Other Than Surplus Fees</t>
  </si>
  <si>
    <t>PROPERTY TAX RECAP</t>
  </si>
  <si>
    <t xml:space="preserve">     Tax from Line 6</t>
  </si>
  <si>
    <t xml:space="preserve">     Total Property Tax Requirement</t>
  </si>
  <si>
    <t xml:space="preserve"> </t>
  </si>
  <si>
    <t>CORRESPONDENCE INFORMATION</t>
  </si>
  <si>
    <t>BOARD CHAIRPERSON</t>
  </si>
  <si>
    <t>PREPARER</t>
  </si>
  <si>
    <r>
      <t xml:space="preserve">The following </t>
    </r>
    <r>
      <rPr>
        <b/>
        <sz val="9"/>
        <rFont val="Arial"/>
        <family val="2"/>
      </rPr>
      <t>PERSONAL AND REAL PROPERTY TAX</t>
    </r>
    <r>
      <rPr>
        <sz val="9"/>
        <rFont val="Arial"/>
        <family val="2"/>
      </rPr>
      <t xml:space="preserve"> is requested for the ensuing year:</t>
    </r>
  </si>
  <si>
    <t>Calculation of Restricted Funds</t>
  </si>
  <si>
    <t>Total Personal and Real Property Tax Requirements</t>
  </si>
  <si>
    <t>In-Lieu of Tax Payments</t>
  </si>
  <si>
    <t>Motor Vehicle Pro-Rate</t>
  </si>
  <si>
    <t>TOTAL RESTRICTED FUNDS (A)</t>
  </si>
  <si>
    <t>Interlocal Agreements/Joint Public Agency Agreements</t>
  </si>
  <si>
    <t>Refund of Property Taxes to Taxpayers</t>
  </si>
  <si>
    <t>Repairs to Infrastructure Damaged by a Natural Disaster</t>
  </si>
  <si>
    <t>TOTAL LID EXCEPTIONS (B)</t>
  </si>
  <si>
    <t>%</t>
  </si>
  <si>
    <t>(2)</t>
  </si>
  <si>
    <t>(3)</t>
  </si>
  <si>
    <t>(4)</t>
  </si>
  <si>
    <t>(5)</t>
  </si>
  <si>
    <t>(6)</t>
  </si>
  <si>
    <t>(7)</t>
  </si>
  <si>
    <t>Please Attach Ballot Sample and Election Results OR Record of Action From Townhall Meeting</t>
  </si>
  <si>
    <t>(8)</t>
  </si>
  <si>
    <t>(9)</t>
  </si>
  <si>
    <t>(10)</t>
  </si>
  <si>
    <t>(11)</t>
  </si>
  <si>
    <t>(12)</t>
  </si>
  <si>
    <t>- - - - - - - - - - - - - - - - - - - - - - - - - - - - - - - - - - - - - Cut Off Here Before Sending To Printer - - - - - - - - - - - - - - - - - - - - - - - - - - - - - - - - - - - - -</t>
  </si>
  <si>
    <t>IN</t>
  </si>
  <si>
    <t>Personal and Real Property Tax Required for Bonds</t>
  </si>
  <si>
    <t xml:space="preserve">Unused Budget Authority Created For Next Year   </t>
  </si>
  <si>
    <t>General Fund</t>
  </si>
  <si>
    <t>__________ Fund</t>
  </si>
  <si>
    <t>TOTAL FOR
ALL FUNDS</t>
  </si>
  <si>
    <t>State Receipts: Motor Vehicle Pro-Rate</t>
  </si>
  <si>
    <t>State Receipts: Other</t>
  </si>
  <si>
    <t>Local Receipts: In Lieu of Tax</t>
  </si>
  <si>
    <t>Local Receipts: Other</t>
  </si>
  <si>
    <t>Debt Service: Bond Principal &amp; Interest Payments</t>
  </si>
  <si>
    <t>Debt Service: Other</t>
  </si>
  <si>
    <r>
      <t xml:space="preserve">Debt Service: Pymts to Retire Interest-Free Loans </t>
    </r>
    <r>
      <rPr>
        <b/>
        <sz val="7"/>
        <rFont val="Arial"/>
        <family val="2"/>
      </rPr>
      <t>(Public Airports)</t>
    </r>
  </si>
  <si>
    <r>
      <t xml:space="preserve">Debt Service: Pymts to Retire Bank Loans &amp; Other Instruments </t>
    </r>
    <r>
      <rPr>
        <b/>
        <sz val="7"/>
        <rFont val="Arial"/>
        <family val="2"/>
      </rPr>
      <t>(Fire Dist.)</t>
    </r>
  </si>
  <si>
    <t>Day of month</t>
  </si>
  <si>
    <t>Year</t>
  </si>
  <si>
    <t>Time</t>
  </si>
  <si>
    <t>A.M. or P.M.</t>
  </si>
  <si>
    <t>Location</t>
  </si>
  <si>
    <t>County Treasurer's Commission Percentage:</t>
  </si>
  <si>
    <t>The Cell Is Locked:</t>
  </si>
  <si>
    <t>You Note Any Errors Or Have Any Problems:</t>
  </si>
  <si>
    <t>Total All Funds - Page 2</t>
  </si>
  <si>
    <t>To Assist the County For Levy Setting Purposes</t>
  </si>
  <si>
    <t>Property Tax Request by Fund:</t>
  </si>
  <si>
    <t>Property Tax
Request</t>
  </si>
  <si>
    <t>Total Tax Request</t>
  </si>
  <si>
    <t>**</t>
  </si>
  <si>
    <r>
      <t>**</t>
    </r>
    <r>
      <rPr>
        <sz val="10"/>
        <rFont val="Arial"/>
        <family val="2"/>
      </rPr>
      <t xml:space="preserve">  This Amount should agree to the Total Personal and Real Property Tax Required on the Cover Page (Page 1).</t>
    </r>
  </si>
  <si>
    <t>Breakdown of Property Tax:</t>
  </si>
  <si>
    <t>Total Personal and Real Property Tax Request</t>
  </si>
  <si>
    <t>(1)</t>
  </si>
  <si>
    <t>Less Personal and Real Property Tax Request for:</t>
  </si>
  <si>
    <t>(</t>
  </si>
  <si>
    <t>)</t>
  </si>
  <si>
    <t xml:space="preserve">Preexisting lease-purchase contracts </t>
  </si>
  <si>
    <t>Total Exclusions</t>
  </si>
  <si>
    <t>Personal and Real Property Tax Request subject to Levy Limit</t>
  </si>
  <si>
    <t>NOTICE OF BUDGET HEARING AND BUDGET SUMMARY</t>
  </si>
  <si>
    <t>NOTICE OF SPECIAL HEARING TO SET FINAL TAX REQUEST</t>
  </si>
  <si>
    <t>Beginning Balances, Receipts, &amp; Transfers:</t>
  </si>
  <si>
    <t>Transfers In Other Than Surplus Fees</t>
  </si>
  <si>
    <r>
      <t xml:space="preserve">     Total Property Tax Requirement </t>
    </r>
    <r>
      <rPr>
        <b/>
        <sz val="9"/>
        <rFont val="Arial"/>
        <family val="2"/>
      </rPr>
      <t xml:space="preserve"> (To LC-3 Supporting Schedule)</t>
    </r>
  </si>
  <si>
    <r>
      <t>Debt Service: Payments to Retire Interest-Free Loans</t>
    </r>
    <r>
      <rPr>
        <sz val="9"/>
        <rFont val="Arial"/>
        <family val="2"/>
      </rPr>
      <t xml:space="preserve"> </t>
    </r>
    <r>
      <rPr>
        <b/>
        <sz val="9"/>
        <rFont val="Arial"/>
        <family val="2"/>
      </rPr>
      <t>(Public Airports)</t>
    </r>
  </si>
  <si>
    <r>
      <t xml:space="preserve">Debt Service: Payments to Bank Loans &amp; Other Instruments </t>
    </r>
    <r>
      <rPr>
        <b/>
        <sz val="9"/>
        <rFont val="Arial"/>
        <family val="2"/>
      </rPr>
      <t>(Fire Districts)</t>
    </r>
  </si>
  <si>
    <t>Levy Limit Form</t>
  </si>
  <si>
    <t>Note :</t>
  </si>
  <si>
    <t>Attach supporting documentation if a vote was held to exceed levy limits.</t>
  </si>
  <si>
    <r>
      <t>LESS:</t>
    </r>
    <r>
      <rPr>
        <sz val="10"/>
        <rFont val="Arial"/>
        <family val="2"/>
      </rPr>
      <t xml:space="preserve">  Amount Expected to be Spent in Future Budget Years</t>
    </r>
  </si>
  <si>
    <t>Allowable Capital Improvements</t>
  </si>
  <si>
    <t>Calculated Levy for Levy Limit Compliance</t>
  </si>
  <si>
    <t>State Receipts:  Motor Vehicle Pro-Rate</t>
  </si>
  <si>
    <t>Local Receipts:  In Lieu of Tax</t>
  </si>
  <si>
    <t>Educational Service Unit Number:</t>
  </si>
  <si>
    <r>
      <t>EDUCATIONAL SERVICE UNIT</t>
    </r>
    <r>
      <rPr>
        <b/>
        <sz val="14"/>
        <rFont val="Arial"/>
        <family val="2"/>
      </rPr>
      <t xml:space="preserve"> BUDGET FORM</t>
    </r>
  </si>
  <si>
    <t>State Receipts:  Aid for Core Services &amp; Technology Infrastructure</t>
  </si>
  <si>
    <t>The Cover Page identifies the Property Tax Request between Principal &amp; Interest on Bonds and All Other Purposes.  If your Educational Service Unit needs more of a breakdown for levy setting purposes, complete the section below.</t>
  </si>
  <si>
    <t>Aid for Core Services and Technology Infrastructure</t>
  </si>
  <si>
    <t>Educational Service Units</t>
  </si>
  <si>
    <t>ESU Levy Limit (State Statute Section 77-3442) - 1.5 cents</t>
  </si>
  <si>
    <t>State Receipts: Aid for Core Services &amp; Technology Infrastructure</t>
  </si>
  <si>
    <t>Other Capital Outlay (Equipment, Vehicles, Etc.)</t>
  </si>
  <si>
    <t>Principal</t>
  </si>
  <si>
    <t>Interest</t>
  </si>
  <si>
    <t>Total Bonded Indebtedness</t>
  </si>
  <si>
    <t>(A)</t>
  </si>
  <si>
    <t>(B)</t>
  </si>
  <si>
    <t>(C)</t>
  </si>
  <si>
    <t>(D)</t>
  </si>
  <si>
    <t>Public Facilities Construction Projects (Statutes 72-2301 to 72-2308)</t>
  </si>
  <si>
    <r>
      <t xml:space="preserve">Subtotal of Beginning Balances </t>
    </r>
    <r>
      <rPr>
        <b/>
        <sz val="8"/>
        <rFont val="Arial"/>
        <family val="2"/>
      </rPr>
      <t>(Lines 2 thru 4)</t>
    </r>
  </si>
  <si>
    <t>Transfers Out of Surplus Fees</t>
  </si>
  <si>
    <t>Prior Year Budgeted Capital Improvements that were excluded from Restricted Funds.</t>
  </si>
  <si>
    <t>Capital Improvements  (Real Property and Improvements
      on Real Property)</t>
  </si>
  <si>
    <t>(13)</t>
  </si>
  <si>
    <t>(14)</t>
  </si>
  <si>
    <t>(15)</t>
  </si>
  <si>
    <t>(16)</t>
  </si>
  <si>
    <t>(17)</t>
  </si>
  <si>
    <t>(18)</t>
  </si>
  <si>
    <t>(19)</t>
  </si>
  <si>
    <t xml:space="preserve">  Base Limitation Percent Increase (2.5%)</t>
  </si>
  <si>
    <t>(E)</t>
  </si>
  <si>
    <t>(F)</t>
  </si>
  <si>
    <t>/</t>
  </si>
  <si>
    <t>=</t>
  </si>
  <si>
    <t># of Board Members voting
"Yes" for Increase</t>
  </si>
  <si>
    <t>Must be at least
.75 (75%) of the
Governing Body</t>
  </si>
  <si>
    <t>Please attach a copy of the Board minutes approving the increase.</t>
  </si>
  <si>
    <t>Personal and Real Property Taxes (See Preparation Guidelines)</t>
  </si>
  <si>
    <r>
      <t xml:space="preserve">Personal and Real Property Taxes  </t>
    </r>
    <r>
      <rPr>
        <b/>
        <sz val="9"/>
        <rFont val="Arial"/>
        <family val="2"/>
      </rPr>
      <t>(Columns 1 and 2 - See Preparation Guidelines)</t>
    </r>
  </si>
  <si>
    <r>
      <t>LESS:</t>
    </r>
    <r>
      <rPr>
        <sz val="10"/>
        <rFont val="Arial"/>
        <family val="2"/>
      </rPr>
      <t xml:space="preserve">  Amount of prior year capital improvements that were
excluded from previous lid calculations but were not spent and
now budgeted this fiscal year  </t>
    </r>
    <r>
      <rPr>
        <i/>
        <sz val="10"/>
        <rFont val="Arial"/>
        <family val="2"/>
      </rPr>
      <t xml:space="preserve">(cannot exclude same capital
improvements from more than one lid calculation.)
</t>
    </r>
    <r>
      <rPr>
        <sz val="10"/>
        <rFont val="Arial"/>
        <family val="2"/>
      </rPr>
      <t>Agrees to Line (8).</t>
    </r>
  </si>
  <si>
    <t>Dates-Bonds</t>
  </si>
  <si>
    <t>GeneralBudget                                                                                GeneralBudget                                                                                GeneralBudget                                                                                GeneralBudget                                                                                GeneralBudget                                                                                GeneralBudget                                                                                GeneralBudget                                                                                GeneralBudget                                                                                GeneralBudget                                                                                GeneralBudget                                                                                GeneralBudget                                                                                GeneralBudget</t>
  </si>
  <si>
    <t>2009-2010 PT-Schedule-LC-3                                                                 2009-2010 PT-Schedule-LC-3                                                                 2009-2010 PT-Schedule-LC-3                                                                 2009-2010 PT-Schedule-LC-3                                                                 2009-2010 PT-Schedule-LC-3                                                                 2009-2010 PT-Schedule-LC-3                                                                 2009-2010 PT-Schedule-LC-3                                                                 2009-2010 PT-</t>
  </si>
  <si>
    <t>Levy Limit Form C                                                            Levy Limit Form C                                                            Levy Limit Form C</t>
  </si>
  <si>
    <t>Subdivision ID</t>
  </si>
  <si>
    <t>Entity</t>
  </si>
  <si>
    <t>County</t>
  </si>
  <si>
    <t>Received</t>
  </si>
  <si>
    <t>Used for Waiver</t>
  </si>
  <si>
    <t>OutstandingDebt:Principal</t>
  </si>
  <si>
    <t>OutstandingDebt:Interest</t>
  </si>
  <si>
    <t>OutstandingDebt:Total</t>
  </si>
  <si>
    <t>NetCashBalance:2007-2008</t>
  </si>
  <si>
    <t>Investments:2007-2008</t>
  </si>
  <si>
    <t>CountyTreasurersBalance:2007-2008</t>
  </si>
  <si>
    <t>SubtotalBeginningBalance:2007-2008</t>
  </si>
  <si>
    <t>PersonalRealPropertyTax:2007-2008</t>
  </si>
  <si>
    <t>FederalReceipts:2007-2008</t>
  </si>
  <si>
    <t>StateReceipts:MotorVehicleProRate:2007-2008</t>
  </si>
  <si>
    <t>StateReceipts:StateAid:2007-2008</t>
  </si>
  <si>
    <t>StateReceipts:Other:2007-2008</t>
  </si>
  <si>
    <t>LocalReceipts:InLieuOfTax:2007-2008</t>
  </si>
  <si>
    <t>LocalReceipts:Other:2007-2008</t>
  </si>
  <si>
    <t>TransfersInOfSurplusFees:2007-2008</t>
  </si>
  <si>
    <t>TransfersInOtherThanSurplus:2007-2008</t>
  </si>
  <si>
    <t>TotalResourcesAvailable:2007-2008</t>
  </si>
  <si>
    <t>OperatingExpenses:2007-2008</t>
  </si>
  <si>
    <t>CapitalImprovements:2007-2008</t>
  </si>
  <si>
    <t>OtherCapitalOutlay:2007-2008</t>
  </si>
  <si>
    <t>DebtService:BondPrincipalInterestPayments:2007-2008</t>
  </si>
  <si>
    <t>DebtService:PaymentsToRetireInterestFreeLoans:AA:2007-2008</t>
  </si>
  <si>
    <t>DebtService:PaymentsToRetireInterestFreeLoans:FD:2007-2008</t>
  </si>
  <si>
    <t>DebtService:Other:2007-2008</t>
  </si>
  <si>
    <t>Judgments:2007-2008</t>
  </si>
  <si>
    <t>TransfersOfSurplusFees:2007-2008</t>
  </si>
  <si>
    <t>TransfersOtherThanSurplusFees:2007-2008</t>
  </si>
  <si>
    <t>TotalDisbursementsTransfers:2007-2008</t>
  </si>
  <si>
    <t>BalanceForwardCashReserve:2007-2008</t>
  </si>
  <si>
    <t>NetCashBalance:2008-2009</t>
  </si>
  <si>
    <t>Investments:2008-2009</t>
  </si>
  <si>
    <t>CountyTreasurersBalance:2008-2009</t>
  </si>
  <si>
    <t>SubtotalBeginningBalance:2008-2009</t>
  </si>
  <si>
    <t>PersonalRealPropertyTax:2008-2009</t>
  </si>
  <si>
    <t>FederalReceipts:2008-2009</t>
  </si>
  <si>
    <t>StateReceipts:MotorVehicleProRate:2008-2009</t>
  </si>
  <si>
    <t>StateReceipts:StateAid:2008-2009</t>
  </si>
  <si>
    <t>StateReceipts:Other:2008-2009</t>
  </si>
  <si>
    <t>LocalReceipts:InLieuOfTax:2008-2009</t>
  </si>
  <si>
    <t>LocalReceipts:Other:2008-2009</t>
  </si>
  <si>
    <t>TransfersInOfSurplusFees:2008-2009</t>
  </si>
  <si>
    <t>TransfersInOtherThanSurplus:2008-2009</t>
  </si>
  <si>
    <t>TotalResourcesAvailable:2008-2009</t>
  </si>
  <si>
    <t>OperatingExpenses:2008-2009</t>
  </si>
  <si>
    <t>CapitalImprovements:2008-2009</t>
  </si>
  <si>
    <t>OtherCapitalOutlay:2008-2009</t>
  </si>
  <si>
    <t>DebtService:BondPrincipalInterestPayments:2008-2009</t>
  </si>
  <si>
    <t>DebtService:PaymentsToRetireInterestFreeLoans:AA:2008-2009</t>
  </si>
  <si>
    <t>DebtService:PaymentsToRetireInterestFreeLoans:FD:2008-2009</t>
  </si>
  <si>
    <t>DebtService:Other:2008-2009</t>
  </si>
  <si>
    <t>Judgments:2008-2009</t>
  </si>
  <si>
    <t>TransfersOfSurplusFees:2008-2009</t>
  </si>
  <si>
    <t>TransfersOtherThanSurplusFees:2008-2009</t>
  </si>
  <si>
    <t>TotalDisbursementsTransfers:2008-2009</t>
  </si>
  <si>
    <t>BalanceForwardCashReserve:2008-2009</t>
  </si>
  <si>
    <t>NetCashBalance:2009-2010</t>
  </si>
  <si>
    <t>Investments:2009-2010</t>
  </si>
  <si>
    <t>CountyTreasurersBalance:2009-2010</t>
  </si>
  <si>
    <t>SubtotalBeginningBalance:2009-2010</t>
  </si>
  <si>
    <t>PersonalRealPropertyTax:2009-2010</t>
  </si>
  <si>
    <t>FederalReceipts:2009-2010</t>
  </si>
  <si>
    <t>StateReceipts:MotorVehicleProRate:2009-2010</t>
  </si>
  <si>
    <t>StateReceipts:StateAid:2009-2010</t>
  </si>
  <si>
    <t>StateReceipts:Other:2009-2010</t>
  </si>
  <si>
    <t>LocalReceipts:InLieuOfTax:2009-2010</t>
  </si>
  <si>
    <t>LocalReceipts:Other:2009-2010</t>
  </si>
  <si>
    <t>TransfersInOfSurplusFees:2009-2010</t>
  </si>
  <si>
    <t>TransfersInOtherThanSurplus:2009-2010</t>
  </si>
  <si>
    <t>TotalResourcesAvailable:2009-2010</t>
  </si>
  <si>
    <t>OperatingExpenses:2009-2010</t>
  </si>
  <si>
    <t>CapitalImprovements:2009-2010</t>
  </si>
  <si>
    <t>OtherCapitalOutlay:2009-2010</t>
  </si>
  <si>
    <t>DebtService:BondPrincipalInterestPayments:2009-2010</t>
  </si>
  <si>
    <t>DebtService:PaymentsToRetireInterestFreeLoans:AA:2009-2010</t>
  </si>
  <si>
    <t>DebtService:PaymentsToRetireInterestFreeLoans:FD:2009-2010</t>
  </si>
  <si>
    <t>DebtService:Other:2009-2010</t>
  </si>
  <si>
    <t>Judgments:2009-2010</t>
  </si>
  <si>
    <t>TransfersOfSurplusFees:2009-2010</t>
  </si>
  <si>
    <t>TransfersOtherThanSurplusFees:2009-2010</t>
  </si>
  <si>
    <t>TotalDisbursementsTransfers:2009-2010</t>
  </si>
  <si>
    <t>BalanceForwardCashReserve:2009-2010</t>
  </si>
  <si>
    <t>PT:PrincipalInterestBonds</t>
  </si>
  <si>
    <t>PT:AllOtherPurposes</t>
  </si>
  <si>
    <t>PT:TotalRequest</t>
  </si>
  <si>
    <t>Support:TaxRequirement</t>
  </si>
  <si>
    <t>Support:InLieuOfTaxPayments</t>
  </si>
  <si>
    <t>Support:MotorVehicleProRate</t>
  </si>
  <si>
    <t>Support:PYCapitalImprovements</t>
  </si>
  <si>
    <t>Support:PYAmountSpent</t>
  </si>
  <si>
    <t>Support:PYAmountExpectedtoSpend</t>
  </si>
  <si>
    <t>Support:TotalPYCapImprovement</t>
  </si>
  <si>
    <t>Support:MotorVehicleTax</t>
  </si>
  <si>
    <t>Support:LocalOptionSalesTax</t>
  </si>
  <si>
    <t>Support:TransfersSurplusFees</t>
  </si>
  <si>
    <t>Support:ExcessTaxCollections</t>
  </si>
  <si>
    <t>Support:InsurancePremiumTax</t>
  </si>
  <si>
    <t>Support:HighwayAllocation</t>
  </si>
  <si>
    <t>Support:MIRF</t>
  </si>
  <si>
    <t>Support:MotorVehicleFee</t>
  </si>
  <si>
    <t>Support:MunicipalEqualizationFund</t>
  </si>
  <si>
    <t>Support:StatePrisionerReimbursement</t>
  </si>
  <si>
    <t>Support:CountyPropertyTaxRelief</t>
  </si>
  <si>
    <t>Support:StateAid</t>
  </si>
  <si>
    <t>Support:ReimbIndigentDefense</t>
  </si>
  <si>
    <t>Support:LicenseOccupationTax</t>
  </si>
  <si>
    <t>Subtotal:RestrictedFunds:1</t>
  </si>
  <si>
    <t>Subtotal:RestrictedFunds:2</t>
  </si>
  <si>
    <t>Support:TotalRestrictedFunds</t>
  </si>
  <si>
    <t>Support:CapitalImprovements</t>
  </si>
  <si>
    <t>Support:PYCapImprovements</t>
  </si>
  <si>
    <t>Support:AllowableCapital</t>
  </si>
  <si>
    <t>Support:BondedIndebtedness</t>
  </si>
  <si>
    <t>Support:PublicFacilities</t>
  </si>
  <si>
    <t>Support:InterlocalAgreements</t>
  </si>
  <si>
    <t>Support:PublicSafety</t>
  </si>
  <si>
    <t>Support:PymtsRetireLoans</t>
  </si>
  <si>
    <t>Support:Judgments</t>
  </si>
  <si>
    <t>Support:RefundPropertyTax</t>
  </si>
  <si>
    <t>Support:RepairsInfrastructure</t>
  </si>
  <si>
    <t>Support:GroundwaterMgmt</t>
  </si>
  <si>
    <t>Support:TotalLidExceptions</t>
  </si>
  <si>
    <t>Lid:Line1</t>
  </si>
  <si>
    <t>Lid:Line2</t>
  </si>
  <si>
    <t>Lid:Line2-1</t>
  </si>
  <si>
    <t>Lid:Line2-2</t>
  </si>
  <si>
    <t>Lid:Line3</t>
  </si>
  <si>
    <t>Lid:Line4</t>
  </si>
  <si>
    <t>Lid:BaseRevenueNeed_Comm_College</t>
  </si>
  <si>
    <t>Lid:AllowableGrowth_Comm_College</t>
  </si>
  <si>
    <t>Lid:Line5</t>
  </si>
  <si>
    <t>Lid:Line6</t>
  </si>
  <si>
    <t>Lid:Line7</t>
  </si>
  <si>
    <t>Lid:Line8</t>
  </si>
  <si>
    <t>Lid:Line9</t>
  </si>
  <si>
    <t>Lid:Line10</t>
  </si>
  <si>
    <t>Lid:Line11</t>
  </si>
  <si>
    <t>Lid:Line12</t>
  </si>
  <si>
    <t>LevyC:PTTaxRequest:Line1</t>
  </si>
  <si>
    <t>LevyC:PTRequest:Judgments:LineA</t>
  </si>
  <si>
    <t>LevyC:PTRequest:Lease-Purchase:LineB</t>
  </si>
  <si>
    <t>LevyC:PTRequest:BondedIndebtedness:LineC</t>
  </si>
  <si>
    <t>LevyC:PTRequest:GroundwaterMgmt:LineD</t>
  </si>
  <si>
    <t>LevyC:PTRequest:GroundwaterMgmt:LineE</t>
  </si>
  <si>
    <t>LevyC:PTRequest:InterstateCompact:LineF</t>
  </si>
  <si>
    <t>LevyC:PTRequest:PublicFacilities:LineD</t>
  </si>
  <si>
    <t>LevyC:TotalExclusions:Line2</t>
  </si>
  <si>
    <t>LevyC:PTRequestSubjectLevy:Line3</t>
  </si>
  <si>
    <t>LevyC:Valuation:Line4</t>
  </si>
  <si>
    <t>LevyC:CalculatedLevy:Line5</t>
  </si>
  <si>
    <t>LevyC:CalculatedGroundwaterMgmtLevy:Line6</t>
  </si>
  <si>
    <t>LevyC:CalculatedGroundwaterMgmtLevy:Line7</t>
  </si>
  <si>
    <t>LevyC:InterstateCompactLevy:Line8</t>
  </si>
  <si>
    <t>LevyC:TotalCalculatedLevy:Line9</t>
  </si>
  <si>
    <t>2009Valuation</t>
  </si>
  <si>
    <t>Board Chairperson</t>
  </si>
  <si>
    <t>Preparer</t>
  </si>
  <si>
    <t>State Receipts:  Property Tax Credit</t>
  </si>
  <si>
    <t>Local Receipts:  Nameplate Capacity Tax</t>
  </si>
  <si>
    <t>Transfer In Other Than Surplus Fees (Should agree to Transfers Out on Line 28)</t>
  </si>
  <si>
    <r>
      <t xml:space="preserve">Total Resources Available </t>
    </r>
    <r>
      <rPr>
        <b/>
        <sz val="8"/>
        <rFont val="Arial"/>
        <family val="2"/>
      </rPr>
      <t>(Lines 5 thru 16)</t>
    </r>
  </si>
  <si>
    <t>Transfers Out Other Than Surplus Fees (Should agree to Transfers In on Line 16)</t>
  </si>
  <si>
    <r>
      <t xml:space="preserve">Balance Forward/Cash Reserve </t>
    </r>
    <r>
      <rPr>
        <b/>
        <sz val="8"/>
        <rFont val="Arial"/>
        <family val="2"/>
      </rPr>
      <t>(Line 17 - Line 29)</t>
    </r>
  </si>
  <si>
    <t>Bond Fund</t>
  </si>
  <si>
    <t xml:space="preserve">  Base Revenue Need per Department of Education</t>
  </si>
  <si>
    <t>State Receipts: Property Tax Credit</t>
  </si>
  <si>
    <t>Local Receipts: Nameplate Capacity Tax</t>
  </si>
  <si>
    <r>
      <t xml:space="preserve">Cash Reserve </t>
    </r>
    <r>
      <rPr>
        <b/>
        <sz val="8"/>
        <rFont val="Arial"/>
        <family val="2"/>
      </rPr>
      <t>(Line 17 - Line 29)</t>
    </r>
  </si>
  <si>
    <r>
      <t xml:space="preserve">Balance Forward </t>
    </r>
    <r>
      <rPr>
        <b/>
        <sz val="8"/>
        <rFont val="Arial"/>
        <family val="2"/>
      </rPr>
      <t>(Line 17 - Line 29)</t>
    </r>
  </si>
  <si>
    <r>
      <t xml:space="preserve">Total Disbursements &amp; Transfers </t>
    </r>
    <r>
      <rPr>
        <b/>
        <sz val="8"/>
        <rFont val="Arial"/>
        <family val="2"/>
      </rPr>
      <t>(Lines 19 thru 28)</t>
    </r>
  </si>
  <si>
    <t>Multiply times
100 To get %</t>
  </si>
  <si>
    <t>_____</t>
  </si>
  <si>
    <t>_______________</t>
  </si>
  <si>
    <t>_________________ ____________________</t>
  </si>
  <si>
    <t>(20)</t>
  </si>
  <si>
    <t>Checklist of Items to Be Completed and Submitted</t>
  </si>
  <si>
    <t>Page 1 (Cover Page):</t>
  </si>
  <si>
    <t>Total Personal and Real Property Tax Required agrees to the amount on the bottom of Page 2, Total Property Tax Requirement.</t>
  </si>
  <si>
    <r>
      <t xml:space="preserve">Outstanding Bonded Indebtedness Section was completed.  </t>
    </r>
    <r>
      <rPr>
        <b/>
        <i/>
        <sz val="11"/>
        <rFont val="Times New Roman"/>
        <family val="1"/>
      </rPr>
      <t>(If Applicable)</t>
    </r>
  </si>
  <si>
    <t>Total Certified Valuation was completed.</t>
  </si>
  <si>
    <t>Page 2 (Budget Form):</t>
  </si>
  <si>
    <r>
      <t xml:space="preserve">Column 1, Line 5 agrees to </t>
    </r>
    <r>
      <rPr>
        <u/>
        <sz val="11"/>
        <rFont val="Times New Roman"/>
        <family val="1"/>
      </rPr>
      <t>last year’s</t>
    </r>
    <r>
      <rPr>
        <sz val="11"/>
        <rFont val="Times New Roman"/>
        <family val="1"/>
      </rPr>
      <t xml:space="preserve"> budget form Column 1, Line 30.  If not, provide explanation.</t>
    </r>
  </si>
  <si>
    <t>Column 1, Line 30 agrees to Column 2, Line 5.</t>
  </si>
  <si>
    <t>Column 2, Line 30 agrees to Column 3, Line 5.</t>
  </si>
  <si>
    <t>Column 3, Line 30 is equal or greater than zero.  Cannot budget to have a negative fund balance.</t>
  </si>
  <si>
    <t>Transfers IN (Line 16) agree to Transfers OUT (Line 28).</t>
  </si>
  <si>
    <r>
      <t>Page 3 (Correspondence Page</t>
    </r>
    <r>
      <rPr>
        <b/>
        <sz val="11"/>
        <rFont val="Arial"/>
        <family val="2"/>
      </rPr>
      <t>):</t>
    </r>
  </si>
  <si>
    <t>Correspondence Information is completed, indicating Contact For Correspondence.</t>
  </si>
  <si>
    <t>Other Restricted Funds agree to amounts in Column 3, Page 2.</t>
  </si>
  <si>
    <t>Line (10) is greater than or equal to zero.</t>
  </si>
  <si>
    <t>Attachments:</t>
  </si>
  <si>
    <t>Certification of Valuation(s).  (From County Assessor)</t>
  </si>
  <si>
    <t>Board minutes approving Budget.</t>
  </si>
  <si>
    <t>Publisher’s Affidavit of Publication for the Notice of Budget Hearing.</t>
  </si>
  <si>
    <r>
      <t xml:space="preserve">Board minutes showing at least 75% Board approval for additional 1% increase in the Restricted Funds Subject to Limitation.  </t>
    </r>
    <r>
      <rPr>
        <b/>
        <i/>
        <sz val="11"/>
        <rFont val="Times New Roman"/>
        <family val="1"/>
      </rPr>
      <t>(If Applicable)</t>
    </r>
  </si>
  <si>
    <r>
      <t xml:space="preserve">Special election Sample Ballot and Election Results or townhall meeting Record of Action.  </t>
    </r>
    <r>
      <rPr>
        <b/>
        <i/>
        <sz val="11"/>
        <rFont val="Times New Roman"/>
        <family val="1"/>
      </rPr>
      <t>(If Applicable)</t>
    </r>
  </si>
  <si>
    <r>
      <t xml:space="preserve">Resolution authorizing bonds for Public Facilities Construction Projects.  </t>
    </r>
    <r>
      <rPr>
        <b/>
        <i/>
        <sz val="11"/>
        <rFont val="Times New Roman"/>
        <family val="1"/>
      </rPr>
      <t>(If Applicable)</t>
    </r>
  </si>
  <si>
    <r>
      <t>Telephone:</t>
    </r>
    <r>
      <rPr>
        <sz val="11"/>
        <rFont val="Arial"/>
        <family val="2"/>
      </rPr>
      <t xml:space="preserve">  (402) 471-2111            </t>
    </r>
    <r>
      <rPr>
        <b/>
        <sz val="11"/>
        <rFont val="Arial"/>
        <family val="2"/>
      </rPr>
      <t xml:space="preserve"> FAX:  </t>
    </r>
    <r>
      <rPr>
        <sz val="11"/>
        <rFont val="Arial"/>
        <family val="2"/>
      </rPr>
      <t>(402) 471-3301</t>
    </r>
  </si>
  <si>
    <r>
      <rPr>
        <b/>
        <sz val="11"/>
        <rFont val="Arial"/>
        <family val="2"/>
      </rPr>
      <t>2.</t>
    </r>
    <r>
      <rPr>
        <sz val="11"/>
        <rFont val="Arial"/>
        <family val="2"/>
      </rPr>
      <t xml:space="preserve">  County Board (SEC. 13-508), C/O County Clerk</t>
    </r>
  </si>
  <si>
    <r>
      <t xml:space="preserve">     approved prior to </t>
    </r>
    <r>
      <rPr>
        <b/>
        <u/>
        <sz val="11"/>
        <rFont val="Arial"/>
        <family val="2"/>
      </rPr>
      <t>July 1, 1998</t>
    </r>
  </si>
  <si>
    <r>
      <t xml:space="preserve">[Line (3) </t>
    </r>
    <r>
      <rPr>
        <b/>
        <sz val="11"/>
        <rFont val="Arial"/>
        <family val="2"/>
      </rPr>
      <t>Divided By</t>
    </r>
    <r>
      <rPr>
        <sz val="11"/>
        <rFont val="Arial"/>
        <family val="2"/>
      </rPr>
      <t xml:space="preserve"> Line (4) </t>
    </r>
    <r>
      <rPr>
        <b/>
        <sz val="11"/>
        <rFont val="Arial"/>
        <family val="2"/>
      </rPr>
      <t>Times</t>
    </r>
    <r>
      <rPr>
        <sz val="11"/>
        <rFont val="Arial"/>
        <family val="2"/>
      </rPr>
      <t xml:space="preserve"> 100]</t>
    </r>
  </si>
  <si>
    <t>Judgments (not paid by liability insurance
   coverage)</t>
  </si>
  <si>
    <t>Report of Joint Public Agency &amp; Interlocal Agreements</t>
  </si>
  <si>
    <t>YES</t>
  </si>
  <si>
    <t>NO</t>
  </si>
  <si>
    <t xml:space="preserve">  Total Certified Valuation (All Counties)</t>
  </si>
  <si>
    <r>
      <t xml:space="preserve">(Certification of Valuation(s) from County Assessor </t>
    </r>
    <r>
      <rPr>
        <b/>
        <i/>
        <sz val="9"/>
        <rFont val="Arial"/>
        <family val="2"/>
      </rPr>
      <t>MUST</t>
    </r>
    <r>
      <rPr>
        <i/>
        <sz val="9"/>
        <rFont val="Arial"/>
        <family val="2"/>
      </rPr>
      <t xml:space="preserve"> be attached)</t>
    </r>
  </si>
  <si>
    <t xml:space="preserve">  Property Taxes for Non-Bond Purposes</t>
  </si>
  <si>
    <t>Personal and Real Property Tax Required for Non-Bond Purposes</t>
  </si>
  <si>
    <t>Report of Trade Names, Corporate Names &amp; Business Names</t>
  </si>
  <si>
    <t>Report of Trade Names, Corporate Names, and Business Names is indicated by checking the box.</t>
  </si>
  <si>
    <t>This worksheet does not need to be submitted to the State, it is for your use only</t>
  </si>
  <si>
    <t>Cash Reserve Percentage</t>
  </si>
  <si>
    <t>First Date of Fiscal Year:</t>
  </si>
  <si>
    <t>Last Date of Fiscal Year:</t>
  </si>
  <si>
    <t>Prior Year Capital Improvement Exemption</t>
  </si>
  <si>
    <t>Amount spent on Capital Improvements during last year</t>
  </si>
  <si>
    <t>Amount still expected to be spent on Capital Improvements.</t>
  </si>
  <si>
    <t>Prior Year Property Tax Request</t>
  </si>
  <si>
    <t>Prior Year Tax Levy Rate</t>
  </si>
  <si>
    <t>Total Certified Valuation will come from the County Assessor's on or before August 20th</t>
  </si>
  <si>
    <t>This represents the amount of commission the County Treasurer will receive for collecting the taxes levied.</t>
  </si>
  <si>
    <t>This number comes from the prior budget Page 1, Left Side</t>
  </si>
  <si>
    <t>This number represents the levy set by the County for the prior year budget</t>
  </si>
  <si>
    <t>Hearing Held On:                                                     Month</t>
  </si>
  <si>
    <t>Final Tax Request Hearing Held On:                          Month</t>
  </si>
  <si>
    <t>Step by Step Information</t>
  </si>
  <si>
    <t>Basic Data Input</t>
  </si>
  <si>
    <t>Fill in each box, this will allow information to flow throughout the documents</t>
  </si>
  <si>
    <r>
      <rPr>
        <b/>
        <sz val="10"/>
        <rFont val="Arial"/>
        <family val="2"/>
      </rPr>
      <t>NOTE</t>
    </r>
    <r>
      <rPr>
        <sz val="10"/>
        <rFont val="Arial"/>
        <family val="2"/>
      </rPr>
      <t xml:space="preserve">:  This page is currently completed with formulas linked to the worksheet pages.  You are </t>
    </r>
    <r>
      <rPr>
        <b/>
        <sz val="10"/>
        <rFont val="Arial"/>
        <family val="2"/>
      </rPr>
      <t>not required</t>
    </r>
    <r>
      <rPr>
        <sz val="10"/>
        <rFont val="Arial"/>
        <family val="2"/>
      </rPr>
      <t xml:space="preserve"> to use the worksheet pages, they are provided only to assist you if you have multiple funds.  If you </t>
    </r>
    <r>
      <rPr>
        <b/>
        <sz val="10"/>
        <rFont val="Arial"/>
        <family val="2"/>
      </rPr>
      <t>do not</t>
    </r>
    <r>
      <rPr>
        <sz val="10"/>
        <rFont val="Arial"/>
        <family val="2"/>
      </rPr>
      <t xml:space="preserve"> wish to utilize the worksheet pages you can simply type in your numbers on Page 2.</t>
    </r>
  </si>
  <si>
    <t>Complete column 3 with budget numbers for upcoming fiscal year.</t>
  </si>
  <si>
    <t>Fill in allowable increases.  All subdivisions are allowed a 2.5% increase.</t>
  </si>
  <si>
    <t>Review Line 10, if negative, consider if all allowable increases were added or consider lid exemptions on Lid Supporting Schedule -Page 4</t>
  </si>
  <si>
    <t>Lid Support Page 4</t>
  </si>
  <si>
    <t>Levy Limit Page 7</t>
  </si>
  <si>
    <t>Cover - Page 1</t>
  </si>
  <si>
    <t>If the Subdivision was a member of an interlocal agreement, place an "X" in the appropriate box.</t>
  </si>
  <si>
    <t>If the Subdivision operated under a separate trade name or business name, place an "X" in the appropriate box.</t>
  </si>
  <si>
    <t>Page 2-A</t>
  </si>
  <si>
    <t>If you want the general levy separated into a levy for a special purpose, include a breakdown of the separate levy requested.  Be sure to contact the County Clerk, some counties have limited space requirements and only allow subdivisions to have a maximum of two levies (General and Bond).</t>
  </si>
  <si>
    <t>Page 3</t>
  </si>
  <si>
    <t>Complete all correspondence information</t>
  </si>
  <si>
    <t>Checklist</t>
  </si>
  <si>
    <t>Review items listed on the Checklist sheet to eliminate errors</t>
  </si>
  <si>
    <t>Publish and Hold Hearings</t>
  </si>
  <si>
    <t>Hold Hearings and Board needs to adopt budget and tax request or make changes to budget and then adopt budget.</t>
  </si>
  <si>
    <t>If Board adopts budget different than what was published, they must republish the changes and the reason for the change within 20 days after adopting the budget.</t>
  </si>
  <si>
    <t>Filing and Attachments</t>
  </si>
  <si>
    <t>File budget and attachments with State Auditor either electronically or by mail</t>
  </si>
  <si>
    <t>File budget and attachments with County Clerk.</t>
  </si>
  <si>
    <t xml:space="preserve">   Certification of Valuation(s).  (From County Assessor)</t>
  </si>
  <si>
    <t xml:space="preserve">   Board minutes approving Budget.</t>
  </si>
  <si>
    <t xml:space="preserve">   Publisher’s Affidavit of Publication for the Notice of Budget Hearing.</t>
  </si>
  <si>
    <r>
      <t xml:space="preserve">   Board minutes showing at least 75% Board approval for additional 1% increase in the Restricted Funds Subject to Limitation.  </t>
    </r>
    <r>
      <rPr>
        <b/>
        <i/>
        <sz val="10"/>
        <rFont val="Arial"/>
        <family val="2"/>
      </rPr>
      <t>(If Applicable)</t>
    </r>
  </si>
  <si>
    <r>
      <t xml:space="preserve">   Special election Sample Ballot and Election Results or townhall meeting Record of Action.  </t>
    </r>
    <r>
      <rPr>
        <b/>
        <i/>
        <sz val="10"/>
        <rFont val="Arial"/>
        <family val="2"/>
      </rPr>
      <t>(If Applicable)</t>
    </r>
  </si>
  <si>
    <t>Overall Information</t>
  </si>
  <si>
    <t>UNDER NO CIRCUMSTANCES WILL PASSWORDS BE GIVEN OUT.  Either the cell is locked because it contains a formula or verbiage that needs to remain consistent on every budget.</t>
  </si>
  <si>
    <t xml:space="preserve">  </t>
  </si>
  <si>
    <t>We have tested this spreadsheet through various methods to help identify any problem areas and to ensure  formulas are correct.  However, we cannot account for all the variables that occur with each individual budget.   If you feel there is an error in a formula please contact us immediately so we can go over the problem(s) and if necessary correct the situation.</t>
  </si>
  <si>
    <t>All of your comments or ideas to better the budget form are taken into consideration.  Please feel free  to contact us at (402) 471-2111 with these items.  We make this available to you to HELP in the budget process and wish to make any improvements that would make the spreadsheet more user friendly.</t>
  </si>
  <si>
    <t>Complete Line 1 based on the prior year budget form.</t>
  </si>
  <si>
    <t>Verify the ESU is projecting a levy within the levy limit established by statute</t>
  </si>
  <si>
    <t>This number represents the amount the subdivision actually spent on capital improvements during the prior fiscal year.</t>
  </si>
  <si>
    <t>This number represents the capital improvement amount the subdivision has taken as a lid exemption in the past, has not yet expended, but still plans to expend on capital improvements</t>
  </si>
  <si>
    <t>Do not include ESU # in the name</t>
  </si>
  <si>
    <t>Outstanding Bond Principal on First Day of Budget Year</t>
  </si>
  <si>
    <t>Outstanding Bond Interest on First Day of Budget Year</t>
  </si>
  <si>
    <t>Enter Years Remaining       on Contract Here</t>
  </si>
  <si>
    <t>Instructions for Completing Schedule D -Superintendent Pay Transparency Act Notice</t>
  </si>
  <si>
    <t>Future Base Pay, Additional Compensation &amp; Benefits per Contract</t>
  </si>
  <si>
    <t>TOTAL CONTRACT COST</t>
  </si>
  <si>
    <t>Cell Reference</t>
  </si>
  <si>
    <t>Item</t>
  </si>
  <si>
    <t xml:space="preserve">Description </t>
  </si>
  <si>
    <t>F4</t>
  </si>
  <si>
    <t>Contract Length</t>
  </si>
  <si>
    <t>The number of years that remain until end of the contract.</t>
  </si>
  <si>
    <t>Base Pay for the Total FTE</t>
  </si>
  <si>
    <t>E11</t>
  </si>
  <si>
    <t>Base Pay</t>
  </si>
  <si>
    <t>The total base pay before any deductions.</t>
  </si>
  <si>
    <t>Compensation for activities outside of the regular salary:</t>
  </si>
  <si>
    <t>● Extended contracts / Activities outside of regular salary</t>
  </si>
  <si>
    <t>F14</t>
  </si>
  <si>
    <t>Extended Contracts</t>
  </si>
  <si>
    <t>Amount paid if number of days in contract increase.  Include extra duty pay, e.g. coaching.</t>
  </si>
  <si>
    <t>● Bonus/Incentive/Performance Pay</t>
  </si>
  <si>
    <t>F15</t>
  </si>
  <si>
    <t>Bonus, Incentive or Performance Pay</t>
  </si>
  <si>
    <t>Amount paid if specific conditions listed in the contract are met.</t>
  </si>
  <si>
    <t>● Stipends</t>
  </si>
  <si>
    <t>F16</t>
  </si>
  <si>
    <t>Stipends</t>
  </si>
  <si>
    <t>Additional compensation for additional hours, days worked, or extra duty pay (sports or activities).</t>
  </si>
  <si>
    <t>● All other costs not mentioned above</t>
  </si>
  <si>
    <t>F17</t>
  </si>
  <si>
    <t>All other costs not listed above</t>
  </si>
  <si>
    <t>Benefits and Payroll Costs Paid by district:</t>
  </si>
  <si>
    <r>
      <rPr>
        <i/>
        <sz val="11"/>
        <color theme="1"/>
        <rFont val="Calibri"/>
        <family val="2"/>
      </rPr>
      <t xml:space="preserve">● </t>
    </r>
    <r>
      <rPr>
        <i/>
        <sz val="11"/>
        <color theme="1"/>
        <rFont val="Calibri"/>
        <family val="2"/>
        <scheme val="minor"/>
      </rPr>
      <t>Insurances (Health, Dental, Life, Long Term Disability)</t>
    </r>
  </si>
  <si>
    <t>F20</t>
  </si>
  <si>
    <t>Insurance</t>
  </si>
  <si>
    <t>● Cafeteria Plan Stipend</t>
  </si>
  <si>
    <t>F21</t>
  </si>
  <si>
    <t>Cafeteria Plan Stipend</t>
  </si>
  <si>
    <t>● Cash in lieu of insurance</t>
  </si>
  <si>
    <t>F22</t>
  </si>
  <si>
    <t>Cash in lieu of insurance</t>
  </si>
  <si>
    <t>F24</t>
  </si>
  <si>
    <t>Employee’s share of retirement…</t>
  </si>
  <si>
    <t>● District's share of retirement, FICA and Medicare</t>
  </si>
  <si>
    <t>F25</t>
  </si>
  <si>
    <t>● IRS value of housing allowance</t>
  </si>
  <si>
    <t>F26</t>
  </si>
  <si>
    <t>IRS value of housing allowance</t>
  </si>
  <si>
    <t>Amount equal to the fair market rental value of the housing (purchased or provided).</t>
  </si>
  <si>
    <t>● IRS value of vehicle allowance</t>
  </si>
  <si>
    <t>F27</t>
  </si>
  <si>
    <t>IRS value of vehicle allowance</t>
  </si>
  <si>
    <t>● Additional leave days</t>
  </si>
  <si>
    <t>F28</t>
  </si>
  <si>
    <t>● Annuities</t>
  </si>
  <si>
    <t>F29</t>
  </si>
  <si>
    <t>Annuities</t>
  </si>
  <si>
    <t xml:space="preserve">● Service credit purchase </t>
  </si>
  <si>
    <t>F30</t>
  </si>
  <si>
    <t>Service Credit Purchase</t>
  </si>
  <si>
    <t>● Association / Membership dues</t>
  </si>
  <si>
    <t>F31</t>
  </si>
  <si>
    <t>Association / Membership Dues</t>
  </si>
  <si>
    <t>● Cell Phone/Internet reimbursement</t>
  </si>
  <si>
    <t>F32</t>
  </si>
  <si>
    <t>Cell Phone/Internet Reimbursement</t>
  </si>
  <si>
    <t>● Relocation reimbursement</t>
  </si>
  <si>
    <t>F33</t>
  </si>
  <si>
    <t>Relocation reimbursement</t>
  </si>
  <si>
    <t>● Travel allowance/reimbursement</t>
  </si>
  <si>
    <t>F34</t>
  </si>
  <si>
    <t>Travel allowance reimbursement</t>
  </si>
  <si>
    <t>● Educational tuition assistance</t>
  </si>
  <si>
    <t>F35</t>
  </si>
  <si>
    <t>Educational tuition assistance</t>
  </si>
  <si>
    <t>● All other benefit costs not mentioned above</t>
  </si>
  <si>
    <t>F36</t>
  </si>
  <si>
    <t>All other benefit costs not listed above</t>
  </si>
  <si>
    <r>
      <rPr>
        <b/>
        <sz val="16"/>
        <color theme="1"/>
        <rFont val="Calibri"/>
        <family val="2"/>
        <scheme val="minor"/>
      </rPr>
      <t>Totals</t>
    </r>
    <r>
      <rPr>
        <b/>
        <sz val="12"/>
        <color theme="1"/>
        <rFont val="Calibri"/>
        <family val="2"/>
        <scheme val="minor"/>
      </rPr>
      <t xml:space="preserve">:   </t>
    </r>
  </si>
  <si>
    <t>Notice is hereby given that ESU #_______ has approval of a proposed aministrator employment contract/contract amendment on its agenda for the  board meeting to be held on ___________, 20___ at ___ am/pm at the ____________________ Room in ________________________, Nebraska.</t>
  </si>
  <si>
    <r>
      <t xml:space="preserve">● Employee's share of retirement, deferred compensation, FICA and Medicare </t>
    </r>
    <r>
      <rPr>
        <b/>
        <i/>
        <u/>
        <sz val="11"/>
        <color theme="1"/>
        <rFont val="Calibri"/>
        <family val="2"/>
      </rPr>
      <t>if paid by the ESU</t>
    </r>
  </si>
  <si>
    <r>
      <t>Schedule D is provided to collect current and future costs to a ESU</t>
    </r>
    <r>
      <rPr>
        <sz val="12"/>
        <color rgb="FFFF0000"/>
        <rFont val="Calibri"/>
        <family val="2"/>
        <scheme val="minor"/>
      </rPr>
      <t xml:space="preserve"> </t>
    </r>
    <r>
      <rPr>
        <sz val="12"/>
        <color theme="1"/>
        <rFont val="Calibri"/>
        <family val="2"/>
        <scheme val="minor"/>
      </rPr>
      <t>for the services of the ESU Administrator in accordance with LB 470.</t>
    </r>
  </si>
  <si>
    <t>To complete Schedule D, enter the following information (where applicable) into highlighted cells on Schedule D.  Row 1 &amp; 2 have been provided to assist with the ESU publication requirements of LB 470, they are not a required part of this form and may be left incomplete.</t>
  </si>
  <si>
    <r>
      <t>Any other additional compensation paid by the</t>
    </r>
    <r>
      <rPr>
        <sz val="10"/>
        <rFont val="Calibri"/>
        <family val="2"/>
        <scheme val="minor"/>
      </rPr>
      <t xml:space="preserve"> ESU.</t>
    </r>
  </si>
  <si>
    <t>ESU contribution to the individual’s plan.  Includes individual’s or family deductible.</t>
  </si>
  <si>
    <t>Amount paid by the ESU for not participating in the district insurance plan(s).</t>
  </si>
  <si>
    <t>Amount paid by ESU to cover retirement contribution, deferred compensation, FICA and Medicare traditionally paid by an employee.</t>
  </si>
  <si>
    <r>
      <t>Amount paid by ESU</t>
    </r>
    <r>
      <rPr>
        <sz val="10"/>
        <rFont val="Arial"/>
        <family val="2"/>
      </rPr>
      <t xml:space="preserve"> </t>
    </r>
    <r>
      <rPr>
        <sz val="10"/>
        <color theme="1"/>
        <rFont val="Calibri"/>
        <family val="2"/>
        <scheme val="minor"/>
      </rPr>
      <t>for the employer share of retirement (9.8778%), FICA (6.2% up to $117,000) and Medicare (1.45%).</t>
    </r>
  </si>
  <si>
    <r>
      <t>Amount equal to annual cost of a vehicle – sole use for</t>
    </r>
    <r>
      <rPr>
        <sz val="10"/>
        <rFont val="Calibri"/>
        <family val="2"/>
        <scheme val="minor"/>
      </rPr>
      <t xml:space="preserve"> administrator</t>
    </r>
    <r>
      <rPr>
        <sz val="10"/>
        <color theme="1"/>
        <rFont val="Calibri"/>
        <family val="2"/>
        <scheme val="minor"/>
      </rPr>
      <t xml:space="preserve"> (purchased or provided).</t>
    </r>
  </si>
  <si>
    <t>Amount paid by the ESU to purchase annuities.</t>
  </si>
  <si>
    <t>Amount paid by ESU to purchase additional school retirement credit.</t>
  </si>
  <si>
    <t>Cost of all memberships and fees paid by ESU.</t>
  </si>
  <si>
    <t>Cost of cell phone and internet bills reimbursed by ESU.</t>
  </si>
  <si>
    <t>Cost of all moving expenses for relocation reimbursed by the ESU.</t>
  </si>
  <si>
    <t>ESU's share of retirement…</t>
  </si>
  <si>
    <r>
      <t>Amount to be paid by ESU</t>
    </r>
    <r>
      <rPr>
        <sz val="10"/>
        <color rgb="FFFF0000"/>
        <rFont val="Calibri"/>
        <family val="2"/>
        <scheme val="minor"/>
      </rPr>
      <t xml:space="preserve"> </t>
    </r>
    <r>
      <rPr>
        <sz val="10"/>
        <color theme="1"/>
        <rFont val="Calibri"/>
        <family val="2"/>
        <scheme val="minor"/>
      </rPr>
      <t>for cost of job-related tuition.</t>
    </r>
  </si>
  <si>
    <t>Employee’s share of any other benefit if paid by the ESU  (e.g. stipends for expenses).</t>
  </si>
  <si>
    <t>AdminContract</t>
  </si>
  <si>
    <t>Complete all information regarding the Administrator's contract, see tab for further instructions.</t>
  </si>
  <si>
    <t>● Mileage allowance</t>
  </si>
  <si>
    <t>Leave days</t>
  </si>
  <si>
    <t>Estimated leave days used (e.g. 3-year average); additional leave days included in contract; value of unused leave balance from previous year.</t>
  </si>
  <si>
    <t>Cost transportation paid by the ESU; projected or based on previous year's travel;  (e.g.  mileage, fuel, per diem rate).</t>
  </si>
  <si>
    <t>Monthly mileage allowance by ESU</t>
  </si>
  <si>
    <t>Mileage Allowance</t>
  </si>
  <si>
    <t>F37</t>
  </si>
  <si>
    <t>This number comes from the prior budget Page 4, Line 11</t>
  </si>
  <si>
    <t>Common Questions</t>
  </si>
  <si>
    <t>How many days must the notice be published prior to the meeting?</t>
  </si>
  <si>
    <t>The Board approved a budget different than what was published?</t>
  </si>
  <si>
    <t>If the Board approves a budget at the meeting that is different than the published information, you must publish a summary of the changes within 20 days after the date the budget is adopted.   File your budget timely, and submit publication of summary of changes once that has been published.</t>
  </si>
  <si>
    <r>
      <rPr>
        <b/>
        <u/>
        <sz val="10"/>
        <rFont val="Arial"/>
        <family val="2"/>
      </rPr>
      <t>Cash Reserve</t>
    </r>
    <r>
      <rPr>
        <sz val="10"/>
        <rFont val="Arial"/>
        <family val="2"/>
      </rPr>
      <t>:  Statute 13-504 states "The cash reserve shall not exceed fifty percent of the total budget adopted exclusive of capital outlay items."  If cash reserve is higher than 50%, need to consider reducing property taxes or provide information that money is being held in special reserve account.  See Page 2-A</t>
    </r>
  </si>
  <si>
    <t>Cash Reserve Funds</t>
  </si>
  <si>
    <t>Statute 13-503 says cash reserve means funds required for the period before revenue would become available for expenditure but shall not include funds held in any special reserve fund.  If the cash reserve on Page 2 exceeds 50%, you can list below funds being held in a special reserve fund.</t>
  </si>
  <si>
    <t>Special Reserve Fund Name</t>
  </si>
  <si>
    <t>Amount</t>
  </si>
  <si>
    <t>Total Special Reserve Funds</t>
  </si>
  <si>
    <t>Total Cash Reserve</t>
  </si>
  <si>
    <t>Remaining Cash Reserve</t>
  </si>
  <si>
    <t>Remaining Cash Reserve %</t>
  </si>
  <si>
    <t>ENTITY OFFICIAL ADDRESS</t>
  </si>
  <si>
    <t>If no official address, please provide address where correspondence should be sent</t>
  </si>
  <si>
    <t>NAME</t>
  </si>
  <si>
    <t>ADDRESS</t>
  </si>
  <si>
    <t>CITY &amp; ZIP CODE</t>
  </si>
  <si>
    <t>TELEPHONE</t>
  </si>
  <si>
    <t>WEBSITE</t>
  </si>
  <si>
    <t>CLERK/TREASURER/SUPERINTENDENT/OTHER</t>
  </si>
  <si>
    <t>TITLE /FIRM NAME</t>
  </si>
  <si>
    <t>Chairperson</t>
  </si>
  <si>
    <t>EMAIL ADDRESS</t>
  </si>
  <si>
    <t>Clerk / Treasurer / Superintendent / Other</t>
  </si>
  <si>
    <t>Upon Filing, the Entity Certifies the Information Submitted on this Form to be Correct:</t>
  </si>
  <si>
    <r>
      <t xml:space="preserve">Amount to be included as Restricted Funds </t>
    </r>
    <r>
      <rPr>
        <b/>
        <sz val="8"/>
        <rFont val="Arial"/>
        <family val="2"/>
      </rPr>
      <t>(</t>
    </r>
    <r>
      <rPr>
        <b/>
        <u/>
        <sz val="8"/>
        <rFont val="Arial"/>
        <family val="2"/>
      </rPr>
      <t>Cannot</t>
    </r>
    <r>
      <rPr>
        <b/>
        <sz val="8"/>
        <rFont val="Arial"/>
        <family val="2"/>
      </rPr>
      <t xml:space="preserve"> be a Negative Number)</t>
    </r>
  </si>
  <si>
    <t>APA Contact Information</t>
  </si>
  <si>
    <t>If you want a separate bond levy, you need to put the amount of taxes you are requesting for the bonds in cell B13 "Principal and Interest on Bonds"</t>
  </si>
  <si>
    <t>Cash Reserve = Line 30 divided by (Line 29 minus Lines 20, 21, 27 &amp; 28)</t>
  </si>
  <si>
    <t>Nameplate Capacity Tax</t>
  </si>
  <si>
    <t>(9a)</t>
  </si>
  <si>
    <t>Nameplate Capacity Tax:  The first 5 years after a wind energy generation has been commissioned are exempt, after 5th year you must include amount expected</t>
  </si>
  <si>
    <t>ESU cost for health-related insurance [e.g., Health, Dental, Life, Long Term Disability (% rate of salary + benefits)]</t>
  </si>
  <si>
    <t>Cash reserve is less than 50% or is explained on page 2-A</t>
  </si>
  <si>
    <t>Information entered here will transfer to the Budget Hearing tab</t>
  </si>
  <si>
    <t>ESU FORM WORKSHEET</t>
  </si>
  <si>
    <t>Submission Information</t>
  </si>
  <si>
    <t>Submit budget to:</t>
  </si>
  <si>
    <r>
      <rPr>
        <b/>
        <sz val="11"/>
        <rFont val="Arial"/>
        <family val="2"/>
      </rPr>
      <t xml:space="preserve">1.  </t>
    </r>
    <r>
      <rPr>
        <sz val="11"/>
        <rFont val="Arial"/>
        <family val="2"/>
      </rPr>
      <t>Auditor of Public Accounts -Electronically on Website or Mail</t>
    </r>
  </si>
  <si>
    <t xml:space="preserve">Complete first and second columns based on actual numbers for prior fiscal years.  The ending balance should represent all the Subdivisions assets, including money held at the County Treasurer. </t>
  </si>
  <si>
    <t>Public Facilities Construction Bonds
     (Statutes 72-2301 to 72-2308)</t>
  </si>
  <si>
    <t>The ESU can only issue bonds if they have a specific statute they are following that gives them authority to issue the bonds.  If you do not have a statute, you cannot take an exemption from the levy limit.</t>
  </si>
  <si>
    <r>
      <t xml:space="preserve">     Administrator Pay Transparency Notice—Proposed Contract </t>
    </r>
    <r>
      <rPr>
        <b/>
        <u/>
        <sz val="14"/>
        <rFont val="Calibri"/>
        <family val="2"/>
        <scheme val="minor"/>
      </rPr>
      <t>(</t>
    </r>
    <r>
      <rPr>
        <i/>
        <u/>
        <sz val="14"/>
        <rFont val="Calibri"/>
        <family val="2"/>
        <scheme val="minor"/>
      </rPr>
      <t>Name of current or new Administrator)</t>
    </r>
  </si>
  <si>
    <t>Valuation</t>
  </si>
  <si>
    <t>Total Valuations</t>
  </si>
  <si>
    <t>County Name</t>
  </si>
  <si>
    <t>Need to publish information about hearings 4 days prior to date of hearings in a newspaper of general circulation in the subdivision</t>
  </si>
  <si>
    <t>Notice must be published 4 days prior to hearing date.  State Statute 13-506 states "For purposes of such notice, the four calendar days shall include the day of publication but not the day of hearing.</t>
  </si>
  <si>
    <t>Must have budget number for State Receipts Motor Vehicle Pro Rate if you have a number in Row 6</t>
  </si>
  <si>
    <t>REPORT OF JOINT PUBLIC AGENCY AND INTERLOCAL AGREEMENTS</t>
  </si>
  <si>
    <t>SUBDIVISION NAME</t>
  </si>
  <si>
    <r>
      <t xml:space="preserve">Parties to Agreement
</t>
    </r>
    <r>
      <rPr>
        <sz val="8"/>
        <rFont val="Arial"/>
        <family val="2"/>
      </rPr>
      <t>(Column 1)</t>
    </r>
  </si>
  <si>
    <r>
      <t xml:space="preserve">Agreement Period
</t>
    </r>
    <r>
      <rPr>
        <sz val="8"/>
        <rFont val="Arial"/>
        <family val="2"/>
      </rPr>
      <t>(Column 2)</t>
    </r>
  </si>
  <si>
    <r>
      <t xml:space="preserve">Description
</t>
    </r>
    <r>
      <rPr>
        <sz val="8"/>
        <rFont val="Arial"/>
        <family val="2"/>
      </rPr>
      <t>(Column 3)</t>
    </r>
  </si>
  <si>
    <t>Amount Used as Lid Exemption
(Column 4)</t>
  </si>
  <si>
    <t>Example</t>
  </si>
  <si>
    <t>ABC County, 123 City</t>
  </si>
  <si>
    <t>7/1/16 to indefinite</t>
  </si>
  <si>
    <t>911 Dispatching Services</t>
  </si>
  <si>
    <t>Total Amount used as Lid Exemption</t>
  </si>
  <si>
    <t>REPORT OF TRADE NAMES, CORPORATE NAMES, BUSINESS NAMES</t>
  </si>
  <si>
    <t>List all Trade Names, Corporate Names and Business Names under which the political subdivision conducted business.</t>
  </si>
  <si>
    <r>
      <rPr>
        <b/>
        <u/>
        <sz val="10"/>
        <rFont val="Arial"/>
        <family val="2"/>
      </rPr>
      <t>Delinquent Tax Allowance</t>
    </r>
    <r>
      <rPr>
        <sz val="10"/>
        <rFont val="Arial"/>
        <family val="2"/>
      </rPr>
      <t>:  the Legislature passed LB 432 eliminating the authority to add an amount for delinquent tax to the Tax Requirement unless the Federal Prime Rate exceeds 10%.</t>
    </r>
  </si>
  <si>
    <t xml:space="preserve">   Interlocal Agreement Report and Trade Name Report</t>
  </si>
  <si>
    <t>Interlocal Agreement and Trade Name Reports</t>
  </si>
  <si>
    <r>
      <t xml:space="preserve">Capital Improvement Lid Exceptions Line (6) agrees to </t>
    </r>
    <r>
      <rPr>
        <u/>
        <sz val="11"/>
        <rFont val="Times New Roman"/>
        <family val="1"/>
      </rPr>
      <t>last year’s</t>
    </r>
    <r>
      <rPr>
        <sz val="11"/>
        <rFont val="Times New Roman"/>
        <family val="1"/>
      </rPr>
      <t xml:space="preserve"> budget Page 4, Line (11).</t>
    </r>
  </si>
  <si>
    <t>Line (8) agrees to Line (12).</t>
  </si>
  <si>
    <t>Line (11) must be greater than or equal to Line (12)</t>
  </si>
  <si>
    <t>Amount must agree to Lid Support Page 4, Line 14</t>
  </si>
  <si>
    <t>Note:  Line 14 -Interlocal Agreement Amount must agree or be less than amount on Interlocal Form</t>
  </si>
  <si>
    <r>
      <t xml:space="preserve">Total Personal and Real Property Tax Requirements Line (1) agrees to amount on bottom of Page 2, </t>
    </r>
    <r>
      <rPr>
        <u/>
        <sz val="11"/>
        <rFont val="Times New Roman"/>
        <family val="1"/>
      </rPr>
      <t>Total Property Tax Requirement</t>
    </r>
    <r>
      <rPr>
        <sz val="11"/>
        <rFont val="Times New Roman"/>
        <family val="1"/>
      </rPr>
      <t>.</t>
    </r>
  </si>
  <si>
    <r>
      <t xml:space="preserve">Total Personal and Real Property Tax Request Line (1) agrees to amount on bottom of Page 2, </t>
    </r>
    <r>
      <rPr>
        <u/>
        <sz val="11"/>
        <rFont val="Times New Roman"/>
        <family val="1"/>
      </rPr>
      <t>Total Property Tax Requirement</t>
    </r>
    <r>
      <rPr>
        <sz val="11"/>
        <rFont val="Times New Roman"/>
        <family val="1"/>
      </rPr>
      <t>.</t>
    </r>
  </si>
  <si>
    <r>
      <t xml:space="preserve">   Resolution authorizing bonds for Public Facilities Construction Projects.  </t>
    </r>
    <r>
      <rPr>
        <b/>
        <i/>
        <sz val="10"/>
        <rFont val="Arial"/>
        <family val="2"/>
      </rPr>
      <t>(If Applicable)</t>
    </r>
  </si>
  <si>
    <r>
      <t xml:space="preserve">Total Restricted Funds for Lid Computation </t>
    </r>
    <r>
      <rPr>
        <b/>
        <i/>
        <u/>
        <sz val="10"/>
        <rFont val="Century Schoolbook"/>
        <family val="1"/>
      </rPr>
      <t>cannot</t>
    </r>
    <r>
      <rPr>
        <i/>
        <sz val="10"/>
        <rFont val="Century Schoolbook"/>
        <family val="1"/>
      </rPr>
      <t xml:space="preserve"> be less than zero.  See Instruction Manual on completing the Lid Supporting Schedule.</t>
    </r>
  </si>
  <si>
    <t>Total # of Members
in Governing Body at Meeting</t>
  </si>
  <si>
    <t xml:space="preserve">The Attorney General issued Opinion Number 17-006 on December 28, 2017 stating "that the additional one percent budget authority allowed under 13-519(2) requires the affirmative vote of 75 percent of the members of the governing body constituting a quorum authorized to conduct business, and not seventy-five percent of the entire membership of the governing body." </t>
  </si>
  <si>
    <t>Instructions</t>
  </si>
  <si>
    <t>This form must include ALL agreements the Subdivision is a party to during the reporting period, regardless if the agreement is to be used for Lid purposes.</t>
  </si>
  <si>
    <t xml:space="preserve"> If you wish to use such agreement as a lid exemption, you must complete Column 4 for that row.  </t>
  </si>
  <si>
    <t>Column 4 should only be used for the current budget, it should not reflect actual amounts spent during reporting period.</t>
  </si>
  <si>
    <t>If you did not have an agreement during the reporting period, but have a new agreement and wish to use such agreement as a lid exemption, list the agreement and disclose the correct dates in Column 2.</t>
  </si>
  <si>
    <t>Interlocal Agreements are contracts or agreements between two or more government subdivisions in accordance with the Interlocal Cooperation Act.  Statute 13-801</t>
  </si>
  <si>
    <t>It is the purpose of the Interlocal Cooperation Act to permit local governmental units to make the most efficient use of their taxing authority and other powers by enabling them to cooperate with other localities on a basis of mutual advantage and thereby to provide services and facilities in manner and pursuant to forms of governmental organization that will accord best with geographic, economic, population, and other factors infuencing the needs and development of local communities.  Statute 13-802</t>
  </si>
  <si>
    <t>INSTRUCTIONS</t>
  </si>
  <si>
    <t>If you are taking a lid exemption for capital improvements, you need to complete this page listing the different improvement projects with the exemption amount being claimed</t>
  </si>
  <si>
    <t>Description of Capital Improvement</t>
  </si>
  <si>
    <t>Amount Budgeted</t>
  </si>
  <si>
    <t>The description can be a brief, for example:   Asphalt Road 123 or purchase Lot 456 in NE Village</t>
  </si>
  <si>
    <t>Total - Must agree to Line 11 on Lid Support Page 4</t>
  </si>
  <si>
    <t>Note:  Fill in project exemptions on Capital Improvement Tab 
Line 11 -Capital Improvement Amount cannot exceed the amount budgeted to be spent on Line 20 , Page 2</t>
  </si>
  <si>
    <t xml:space="preserve">Total agrees to Page 4, Line (11) </t>
  </si>
  <si>
    <t>Page 4 (Lid Supporting Schedule):</t>
  </si>
  <si>
    <r>
      <t>Page 7 (Levy Limit Form</t>
    </r>
    <r>
      <rPr>
        <b/>
        <sz val="11"/>
        <rFont val="Arial"/>
        <family val="2"/>
      </rPr>
      <t>):</t>
    </r>
  </si>
  <si>
    <t>Adminstrator Contract</t>
  </si>
  <si>
    <t xml:space="preserve">   Administrator Contract</t>
  </si>
  <si>
    <r>
      <t xml:space="preserve">TOTAL RESTRICTED FUNDS
For Lid Computation  (To Line 9 of the Lid Computation Form)
</t>
    </r>
    <r>
      <rPr>
        <i/>
        <sz val="8"/>
        <rFont val="Arial"/>
        <family val="2"/>
      </rPr>
      <t>To Calculate:  Total Restricted Funds (A)-Line 10 MINUS Total Lid Exceptions (B)-Line 19</t>
    </r>
  </si>
  <si>
    <t>Reminder:  Capital Improvements are the purchase of land or improvements to land.  You are not allowed to take an exemption for the purchase of equipment.</t>
  </si>
  <si>
    <t>If you need additional rows, a second page has been added to the end of the tabs</t>
  </si>
  <si>
    <r>
      <t>State Receipts: Motor Vehicle Pro-Rate</t>
    </r>
    <r>
      <rPr>
        <b/>
        <sz val="9"/>
        <rFont val="Arial"/>
        <family val="2"/>
      </rPr>
      <t xml:space="preserve">  (To Lid Supporting Schedule)</t>
    </r>
  </si>
  <si>
    <r>
      <t xml:space="preserve">State Receipts: Aid for Core Services </t>
    </r>
    <r>
      <rPr>
        <b/>
        <sz val="9"/>
        <rFont val="Arial"/>
        <family val="2"/>
      </rPr>
      <t>(To Lid Supporting Schedule)</t>
    </r>
  </si>
  <si>
    <r>
      <t xml:space="preserve">Local Receipts: In Lieu of Tax  </t>
    </r>
    <r>
      <rPr>
        <b/>
        <sz val="9"/>
        <rFont val="Arial"/>
        <family val="2"/>
      </rPr>
      <t>(To Lid Supporting Schedule)</t>
    </r>
  </si>
  <si>
    <r>
      <t xml:space="preserve">Transfers In Of Surplus Fees  </t>
    </r>
    <r>
      <rPr>
        <b/>
        <sz val="9"/>
        <rFont val="Arial"/>
        <family val="2"/>
      </rPr>
      <t>(To Lid Supporting Schedule)</t>
    </r>
  </si>
  <si>
    <t>Prior Year Capital Improvements Excluded from Restricted Funds (From Prior Year Lid Exceptions, Line (11))</t>
  </si>
  <si>
    <t>Current Valuation</t>
  </si>
  <si>
    <t>Prior Valuation</t>
  </si>
  <si>
    <t>Prior Year Operating Budget Amount</t>
  </si>
  <si>
    <t>Change</t>
  </si>
  <si>
    <t>Operating Budget</t>
  </si>
  <si>
    <t>Property Tax Request</t>
  </si>
  <si>
    <t>Tax Rate</t>
  </si>
  <si>
    <t>Tax Rate if Prior Tax Request was at Current Valuation</t>
  </si>
  <si>
    <t>Resolution adopting tax request amount</t>
  </si>
  <si>
    <t>Page 5 (Lid Computation Form):</t>
  </si>
  <si>
    <r>
      <t xml:space="preserve">Line (1) agrees to </t>
    </r>
    <r>
      <rPr>
        <u/>
        <sz val="11"/>
        <rFont val="Times New Roman"/>
        <family val="1"/>
      </rPr>
      <t>last year</t>
    </r>
    <r>
      <rPr>
        <sz val="11"/>
        <rFont val="Times New Roman"/>
        <family val="1"/>
      </rPr>
      <t>’s Lid Computation Form, Line (8).</t>
    </r>
  </si>
  <si>
    <t>Page 6 (Capital Improvements):</t>
  </si>
  <si>
    <t>Lid Computation Page 5</t>
  </si>
  <si>
    <t>Complete Lid Exemptions if needed.  Subdivision must show a zero or positive number on Lid Computation Page 5 in order to be in compliance with Lid.</t>
  </si>
  <si>
    <t>If Capital improvement exemptions are noted, complete Page 6</t>
  </si>
  <si>
    <t>CURRENT YEAR ALLOWABLE INCREASES</t>
  </si>
  <si>
    <t>LINE (10) MUST BE GREATER THAN OR EQUAL TO ZERO OR YOU ARE IN VIOLATION OF THE LID LAW.</t>
  </si>
  <si>
    <t>The amount of Unused Restricted Funds Authority on Line (10) must be published in the Notice of Budget Hearing.</t>
  </si>
  <si>
    <t>INPUT ↓</t>
  </si>
  <si>
    <r>
      <rPr>
        <sz val="14"/>
        <rFont val="Calibri"/>
        <family val="2"/>
        <scheme val="minor"/>
      </rPr>
      <t xml:space="preserve">Please Complete this </t>
    </r>
    <r>
      <rPr>
        <b/>
        <u/>
        <sz val="14"/>
        <rFont val="Calibri"/>
        <family val="2"/>
        <scheme val="minor"/>
      </rPr>
      <t>Basic Data Input Area -</t>
    </r>
    <r>
      <rPr>
        <sz val="14"/>
        <rFont val="Calibri"/>
        <family val="2"/>
        <scheme val="minor"/>
      </rPr>
      <t>It will put information consistently throughout Budget Form.</t>
    </r>
  </si>
  <si>
    <t xml:space="preserve">   Resolution adopting tax request amount</t>
  </si>
  <si>
    <r>
      <t xml:space="preserve">  Allowable Growth per the Assessor </t>
    </r>
    <r>
      <rPr>
        <b/>
        <sz val="10"/>
        <rFont val="Arial"/>
        <family val="2"/>
      </rPr>
      <t>MINUS</t>
    </r>
    <r>
      <rPr>
        <sz val="10"/>
        <rFont val="Arial"/>
        <family val="2"/>
      </rPr>
      <t xml:space="preserve"> 2.5%</t>
    </r>
  </si>
  <si>
    <r>
      <t xml:space="preserve">  Total Base Limitation Increase = Line (A) </t>
    </r>
    <r>
      <rPr>
        <b/>
        <sz val="10"/>
        <rFont val="Arial"/>
        <family val="2"/>
      </rPr>
      <t>PLUS</t>
    </r>
    <r>
      <rPr>
        <sz val="10"/>
        <rFont val="Arial"/>
        <family val="2"/>
      </rPr>
      <t xml:space="preserve"> Line (B)</t>
    </r>
  </si>
  <si>
    <r>
      <t xml:space="preserve">  Base Limitation Growth = Line (1) </t>
    </r>
    <r>
      <rPr>
        <b/>
        <sz val="10"/>
        <rFont val="Arial"/>
        <family val="2"/>
      </rPr>
      <t>TIMES</t>
    </r>
    <r>
      <rPr>
        <sz val="10"/>
        <rFont val="Arial"/>
        <family val="2"/>
      </rPr>
      <t xml:space="preserve"> Line (C)</t>
    </r>
  </si>
  <si>
    <r>
      <t xml:space="preserve">  Calculated Base Limitation = Line (1) </t>
    </r>
    <r>
      <rPr>
        <b/>
        <sz val="10"/>
        <rFont val="Arial"/>
        <family val="2"/>
      </rPr>
      <t>PLUS</t>
    </r>
    <r>
      <rPr>
        <sz val="10"/>
        <rFont val="Arial"/>
        <family val="2"/>
      </rPr>
      <t xml:space="preserve"> Line (D)</t>
    </r>
  </si>
  <si>
    <r>
      <t xml:space="preserve">   </t>
    </r>
    <r>
      <rPr>
        <b/>
        <u/>
        <sz val="10"/>
        <rFont val="Arial"/>
        <family val="2"/>
      </rPr>
      <t>ALLOWABLE GROWTH</t>
    </r>
  </si>
  <si>
    <r>
      <t xml:space="preserve">  Base Revenue Need Increase = Line (E) </t>
    </r>
    <r>
      <rPr>
        <b/>
        <sz val="10"/>
        <rFont val="Arial"/>
        <family val="2"/>
      </rPr>
      <t xml:space="preserve">TIMES </t>
    </r>
    <r>
      <rPr>
        <sz val="10"/>
        <rFont val="Arial"/>
        <family val="2"/>
      </rPr>
      <t>110%</t>
    </r>
  </si>
  <si>
    <r>
      <t xml:space="preserve">  Allowable Growth = Line (F) </t>
    </r>
    <r>
      <rPr>
        <b/>
        <sz val="10"/>
        <rFont val="Arial"/>
        <family val="2"/>
      </rPr>
      <t>MINUS</t>
    </r>
    <r>
      <rPr>
        <sz val="10"/>
        <rFont val="Arial"/>
        <family val="2"/>
      </rPr>
      <t xml:space="preserve"> Line (2)</t>
    </r>
  </si>
  <si>
    <r>
      <t xml:space="preserve">  </t>
    </r>
    <r>
      <rPr>
        <b/>
        <u/>
        <sz val="10"/>
        <rFont val="Arial"/>
        <family val="2"/>
      </rPr>
      <t>ADDITIONAL ONE PERCENT BOARD APPROVED INCREASE</t>
    </r>
    <r>
      <rPr>
        <sz val="10"/>
        <rFont val="Arial"/>
        <family val="2"/>
      </rPr>
      <t xml:space="preserve"> </t>
    </r>
  </si>
  <si>
    <r>
      <t xml:space="preserve">  </t>
    </r>
    <r>
      <rPr>
        <b/>
        <u/>
        <sz val="10"/>
        <rFont val="Arial"/>
        <family val="2"/>
      </rPr>
      <t>SPECIAL ELECTION VOTER APPROVED % INCREASE</t>
    </r>
  </si>
  <si>
    <r>
      <t xml:space="preserve">TOTAL ALLOWABLE PERCENT INCREASE = Line (4) </t>
    </r>
    <r>
      <rPr>
        <b/>
        <sz val="10"/>
        <rFont val="Arial"/>
        <family val="2"/>
      </rPr>
      <t>PLUS</t>
    </r>
    <r>
      <rPr>
        <sz val="10"/>
        <rFont val="Arial"/>
        <family val="2"/>
      </rPr>
      <t xml:space="preserve"> Line (5)</t>
    </r>
  </si>
  <si>
    <r>
      <t xml:space="preserve">Allowable Dollar Amount of Increase to Restricted Funds = Line (1) </t>
    </r>
    <r>
      <rPr>
        <b/>
        <sz val="10"/>
        <rFont val="Arial"/>
        <family val="2"/>
      </rPr>
      <t>TIMES</t>
    </r>
    <r>
      <rPr>
        <sz val="10"/>
        <rFont val="Arial"/>
        <family val="2"/>
      </rPr>
      <t xml:space="preserve"> Line (6)</t>
    </r>
  </si>
  <si>
    <r>
      <t xml:space="preserve">Total Restricted Funds Authority = Line (2) </t>
    </r>
    <r>
      <rPr>
        <b/>
        <sz val="10"/>
        <rFont val="Arial"/>
        <family val="2"/>
      </rPr>
      <t>PLUS</t>
    </r>
    <r>
      <rPr>
        <sz val="10"/>
        <rFont val="Arial"/>
        <family val="2"/>
      </rPr>
      <t xml:space="preserve"> Line (3) </t>
    </r>
    <r>
      <rPr>
        <b/>
        <sz val="10"/>
        <rFont val="Arial"/>
        <family val="2"/>
      </rPr>
      <t>PLUS</t>
    </r>
    <r>
      <rPr>
        <sz val="10"/>
        <rFont val="Arial"/>
        <family val="2"/>
      </rPr>
      <t xml:space="preserve"> Line (7)</t>
    </r>
  </si>
  <si>
    <r>
      <t>Less:</t>
    </r>
    <r>
      <rPr>
        <sz val="10"/>
        <rFont val="Arial"/>
        <family val="2"/>
      </rPr>
      <t xml:space="preserve">  Restricted Funds from Lid Supporting Schedule</t>
    </r>
  </si>
  <si>
    <r>
      <t xml:space="preserve">Total Unused Restricted Funds Authority = Line (8) </t>
    </r>
    <r>
      <rPr>
        <b/>
        <sz val="10"/>
        <rFont val="Arial"/>
        <family val="2"/>
      </rPr>
      <t>MINUS</t>
    </r>
    <r>
      <rPr>
        <sz val="10"/>
        <rFont val="Arial"/>
        <family val="2"/>
      </rPr>
      <t xml:space="preserve"> Line (9)</t>
    </r>
  </si>
  <si>
    <t>My notice did not get printed, now what do I do?</t>
  </si>
  <si>
    <r>
      <rPr>
        <b/>
        <u/>
        <sz val="11"/>
        <rFont val="Arial"/>
        <family val="2"/>
      </rPr>
      <t>Questions - E-Mail:</t>
    </r>
    <r>
      <rPr>
        <u/>
        <sz val="10"/>
        <color indexed="12"/>
        <rFont val="Arial"/>
        <family val="2"/>
      </rPr>
      <t xml:space="preserve">  Jeff.Schreier@nebraska.gov</t>
    </r>
  </si>
  <si>
    <t>RESOLUTION SETTING THE PROPERTY TAX REQUEST</t>
  </si>
  <si>
    <t>RESOLUTION NO. _______________</t>
  </si>
  <si>
    <t>NOTE: This sheet is protected to prevent unintended errors. If you would like to unlock go to</t>
  </si>
  <si>
    <t xml:space="preserve">Review&gt;Unprotect Sheet </t>
  </si>
  <si>
    <t>WHEREAS, a special public hearing was held as required by law to hear and consider comments concerning the property tax request;</t>
  </si>
  <si>
    <t xml:space="preserve">1. </t>
  </si>
  <si>
    <t xml:space="preserve">General Fund: </t>
  </si>
  <si>
    <t xml:space="preserve">Bond Fund: </t>
  </si>
  <si>
    <t>2.</t>
  </si>
  <si>
    <t>The total assessed value of property differs from last year’s total assessed value by ________%.</t>
  </si>
  <si>
    <t>3.</t>
  </si>
  <si>
    <t>4.</t>
  </si>
  <si>
    <t>5.</t>
  </si>
  <si>
    <t>6.</t>
  </si>
  <si>
    <t xml:space="preserve">Voting yes were: </t>
  </si>
  <si>
    <t xml:space="preserve">Voting no were: </t>
  </si>
  <si>
    <t>NOTE 1: If you need separate levies for separate funds your resolution should identify the tax request by fund. #1 should be modified to identify each fund that has a tax levy</t>
  </si>
  <si>
    <t>Report of Joint Public Agency &amp; Interlocal Agreements is indicated by checking the box.</t>
  </si>
  <si>
    <t>This represents the principal portion of the anticipated bonded indebtedness the subdivision has at the beginning of the budget year.</t>
  </si>
  <si>
    <t xml:space="preserve">This represents the interest portion of the anticipated bonded indebtedness the subdivision has at the beginning of the budget year. </t>
  </si>
  <si>
    <t>If for some reason your notice does not get printed, you are still required to publish and hold another hearing.  The 4 day rule still applies.  If there is not time to publish and hold meeting prior to the September 30 deadline, your budget will be late and you need to submit as soon as possible.</t>
  </si>
  <si>
    <t>Report of Interlocal Agreements.  Due on or before September 30th.</t>
  </si>
  <si>
    <t>Complete the Interlocal Agreement and Trade Name reports.  There is a $20 day fine for not filing these reports by September 30th.</t>
  </si>
  <si>
    <r>
      <rPr>
        <b/>
        <u/>
        <sz val="10"/>
        <color rgb="FFFF0000"/>
        <rFont val="Calibri"/>
        <family val="2"/>
        <scheme val="minor"/>
      </rPr>
      <t xml:space="preserve">Interlocal Agreement Report and Trade Name Report.  </t>
    </r>
    <r>
      <rPr>
        <u/>
        <sz val="10"/>
        <rFont val="Calibri"/>
        <family val="2"/>
        <scheme val="minor"/>
      </rPr>
      <t xml:space="preserve">Due September 30th.  If the Reports are not filed on time, the Subdivision can be charged a </t>
    </r>
    <r>
      <rPr>
        <b/>
        <u/>
        <sz val="10"/>
        <color rgb="FFFF0000"/>
        <rFont val="Calibri"/>
        <family val="2"/>
        <scheme val="minor"/>
      </rPr>
      <t xml:space="preserve">$20 per day fine until the Reports are filed.  </t>
    </r>
    <r>
      <rPr>
        <u/>
        <sz val="10"/>
        <rFont val="Calibri"/>
        <family val="2"/>
        <scheme val="minor"/>
      </rPr>
      <t>The Reports have been added to this file as a separate tab.  If the Subdivision does not have any Interlocal Agreements or Trade Names, please mark the appropriate box on Page 1 to reduce the chance of a fine.</t>
    </r>
  </si>
  <si>
    <r>
      <t xml:space="preserve">If </t>
    </r>
    <r>
      <rPr>
        <b/>
        <i/>
        <sz val="9"/>
        <rFont val="Arial"/>
        <family val="2"/>
      </rPr>
      <t>YES</t>
    </r>
    <r>
      <rPr>
        <i/>
        <sz val="9"/>
        <rFont val="Arial"/>
        <family val="2"/>
      </rPr>
      <t>, Please submit Interlocal Agreement Report by September 30th.</t>
    </r>
  </si>
  <si>
    <r>
      <t xml:space="preserve">If </t>
    </r>
    <r>
      <rPr>
        <b/>
        <i/>
        <sz val="9"/>
        <rFont val="Arial"/>
        <family val="2"/>
      </rPr>
      <t>YES</t>
    </r>
    <r>
      <rPr>
        <i/>
        <sz val="9"/>
        <rFont val="Arial"/>
        <family val="2"/>
      </rPr>
      <t>, Please submit Trade Name Report by September 30th.</t>
    </r>
  </si>
  <si>
    <t>For Questions on this form, who should we contact (please  √  one):  Contact will be via email if supplied.</t>
  </si>
  <si>
    <t>Lid Exceptions</t>
  </si>
  <si>
    <r>
      <t xml:space="preserve">Prior Year Restricted Funds Authority </t>
    </r>
    <r>
      <rPr>
        <sz val="10"/>
        <rFont val="Arial"/>
        <family val="2"/>
      </rPr>
      <t>(Base Amount) = Line (8) from last year's Lid Form</t>
    </r>
  </si>
  <si>
    <t xml:space="preserve">Notes: </t>
  </si>
  <si>
    <t xml:space="preserve">(1) The example publications included here are solely to hear taxpayer input at the budget hearing and tax request hearing. No action should be taken at these hearings. Action items should be completed at a regular meeting, ensuring that all requirements of the Open Meetings Act are followed. </t>
  </si>
  <si>
    <t xml:space="preserve">(2) These sample publications are intended to assist subdivisions in meeting the publication requirements related to the Budget Hearing and Tax Request Hearing. They are sample forms only - they are not required forms. Each subdivision is responsible for ensuring their publications include all information required by the statutes. Each subdivision may need to modify the sample forms for the circumstances specific to your subdivision. </t>
  </si>
  <si>
    <t>NOTE 2: This sample resolution is intended solely to assist political subdivisions. It is not a required form. Each political subdivision is responsible for ensuring the resolution is accurate and complies with all requirements set forth in State Statute Section 77-1632</t>
  </si>
  <si>
    <r>
      <rPr>
        <b/>
        <sz val="11"/>
        <color indexed="8"/>
        <rFont val="Arial"/>
        <family val="2"/>
      </rPr>
      <t xml:space="preserve">Website:  </t>
    </r>
    <r>
      <rPr>
        <u/>
        <sz val="11"/>
        <color indexed="12"/>
        <rFont val="Arial"/>
        <family val="2"/>
      </rPr>
      <t>auditors.nebraska.gov</t>
    </r>
  </si>
  <si>
    <t>Example -September 1</t>
  </si>
  <si>
    <t>Example -August 31</t>
  </si>
  <si>
    <t xml:space="preserve">You are not allowed to have a bond levy unless you have officially issued bonds and have an outstanding principal and interest amount at the time the budget is adopted, or bonds have been approved for issuance by either the governing body, or the legal voters. </t>
  </si>
  <si>
    <t>Bonded Indebtedness -Must include copy of bond issuance and under what statutory authority the bond was issued.</t>
  </si>
  <si>
    <t>Statute citation:</t>
  </si>
  <si>
    <t>Auditor of Public Accounts 
PO Box 98917
Lincoln, NE 68509</t>
  </si>
  <si>
    <t>This number will come from the Total Disbursements and Transfers on Line 29, column 3 of page 2 of the prior year budget</t>
  </si>
  <si>
    <r>
      <rPr>
        <sz val="10"/>
        <color rgb="FFFF0000"/>
        <rFont val="Calibri"/>
        <family val="2"/>
        <scheme val="minor"/>
      </rPr>
      <t>Note</t>
    </r>
    <r>
      <rPr>
        <sz val="10"/>
        <rFont val="Calibri"/>
        <family val="2"/>
        <scheme val="minor"/>
      </rPr>
      <t xml:space="preserve">: Helpful information and answers to common questions have been included throughout this Budget Form.  This information may be considered a Guidance Document under the Administrative Procedures Act. </t>
    </r>
  </si>
  <si>
    <t xml:space="preserve">This guidance document is advisory in nature but is binding on an agency until amended by such agency. A guidance document does not include internal procedural documents that only affect the internal operations of the agency and does not impose additional requirements or penalties on regulated parties or include confidential information or rules and regulations made in accordance with the Administrative Procedure Act. If you believe that this guidance document imposes additional requirements or penalties on regulated parties, you may request a review of the document. (Neb. Rev. Stat. §  84-901.03) </t>
  </si>
  <si>
    <t>2025</t>
  </si>
  <si>
    <t>Was this Subdivision involved in any Interlocal Agreements or Joint Public Agencies for the reporting period of July 1, 2024 through June 30, 2025?</t>
  </si>
  <si>
    <t>Did the Subdivision operate under a separate Trade Name, Corporate Name, or other Business Name during the period of July 1, 2024 through June 30, 2025?</t>
  </si>
  <si>
    <t>Budget Due by 9-30-2025</t>
  </si>
  <si>
    <t xml:space="preserve"> 2025-2026
STATE OF NEBRASKA</t>
  </si>
  <si>
    <r>
      <t xml:space="preserve">Actual
2023 - 2024
</t>
    </r>
    <r>
      <rPr>
        <sz val="9"/>
        <rFont val="Arial"/>
        <family val="2"/>
      </rPr>
      <t>(Column 1)</t>
    </r>
  </si>
  <si>
    <r>
      <t xml:space="preserve">Actual/Estimated
2024 - 2025
</t>
    </r>
    <r>
      <rPr>
        <sz val="9"/>
        <rFont val="Arial"/>
        <family val="2"/>
      </rPr>
      <t>(Column 2)</t>
    </r>
  </si>
  <si>
    <r>
      <t>Adopted Budget
2025 - 2026</t>
    </r>
    <r>
      <rPr>
        <sz val="10"/>
        <rFont val="Arial"/>
        <family val="2"/>
      </rPr>
      <t xml:space="preserve">
</t>
    </r>
    <r>
      <rPr>
        <sz val="9"/>
        <rFont val="Arial"/>
        <family val="2"/>
      </rPr>
      <t>(Column 3)</t>
    </r>
  </si>
  <si>
    <t>2025-2026 LID SUPPORTING SCHEDULE</t>
  </si>
  <si>
    <r>
      <t>LESS:</t>
    </r>
    <r>
      <rPr>
        <sz val="10"/>
        <rFont val="Arial"/>
        <family val="2"/>
      </rPr>
      <t xml:space="preserve">  Amount Spent During 2024-2025</t>
    </r>
  </si>
  <si>
    <t>2025 Growth
per Assessor</t>
  </si>
  <si>
    <t>2024 Valuation</t>
  </si>
  <si>
    <t>2025-2026 CAPITAL IMPROVEMENT LID EXEMPTIONS</t>
  </si>
  <si>
    <t>2025 Valuation (Per the County Assessor)</t>
  </si>
  <si>
    <t>After the 2025/26 school year, how many years remain on the contract:
(Column F must be completed if additional years remain on contract.)</t>
  </si>
  <si>
    <t>The estimated costs to the ESU for the 2025/26 year and future years are listed below:</t>
  </si>
  <si>
    <t>2025/26 Base Pay,   Additional Compensation &amp; Benefits</t>
  </si>
  <si>
    <t>2023-2024 Actual Disbursements &amp; Transfers</t>
  </si>
  <si>
    <t>2024-2025 Actual/Estimated Disbursements &amp; Transfers</t>
  </si>
  <si>
    <t>2025-2026 Proposed Budget of Disbursements &amp; Transfers</t>
  </si>
  <si>
    <t>2025-2026 Necessary Cash Reserve</t>
  </si>
  <si>
    <t>2025-2026 Total Resources Available</t>
  </si>
  <si>
    <t>Total 2025-2026 Personal &amp; Real Property Tax Requirement</t>
  </si>
  <si>
    <t>The 2025-2026 property tax request be set at:</t>
  </si>
  <si>
    <t>A copy of this resolution be certified and forwarded to the County Clerk on or before October 15, 2025.</t>
  </si>
  <si>
    <t>Motion by _________________, seconded by ________________ to adopt Resolution #______________.</t>
  </si>
  <si>
    <t>Dated this ______ day of ___________, 2025</t>
  </si>
  <si>
    <t>REPORTING PERIOD JULY 1, 2024 THROUGH JUNE 30, 2025</t>
  </si>
  <si>
    <t>2025-2026 ADOPTED BUDGET</t>
  </si>
  <si>
    <t>2024-2025 ACTUAL/ESTIMATED</t>
  </si>
  <si>
    <t>2023-2024 ACTUAL</t>
  </si>
  <si>
    <t>LID COMPUTATION FORM FOR FISCAL YEAR 2025-2026</t>
  </si>
  <si>
    <t>Cash balances reported must reconcile to bank balances. Such reconciliation must be provided</t>
  </si>
  <si>
    <t xml:space="preserve">to the APA upon request.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</si>
</sst>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1" formatCode="_(* #,##0_);_(* \(#,##0\);_(* &quot;-&quot;_);_(@_)"/>
    <numFmt numFmtId="44" formatCode="_(&quot;$&quot;* #,##0.00_);_(&quot;$&quot;* \(#,##0.00\);_(&quot;$&quot;* &quot;-&quot;??_);_(@_)"/>
    <numFmt numFmtId="43" formatCode="_(* #,##0.00_);_(* \(#,##0.00\);_(* &quot;-&quot;??_);_(@_)"/>
    <numFmt numFmtId="164" formatCode="00\ \-\ 0000"/>
    <numFmt numFmtId="165" formatCode="0.000000"/>
    <numFmt numFmtId="166" formatCode="_(* #,##0.000000_);_(* \(#,##0.000000\);_(* &quot;-&quot;??????_);_(@_)"/>
    <numFmt numFmtId="167" formatCode="0.00;[Red]0.00"/>
  </numFmts>
  <fonts count="10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Helv"/>
    </font>
    <font>
      <sz val="10"/>
      <name val="Arial"/>
      <family val="2"/>
    </font>
    <font>
      <b/>
      <sz val="14"/>
      <name val="Arial"/>
      <family val="2"/>
    </font>
    <font>
      <b/>
      <sz val="12"/>
      <name val="Arial"/>
      <family val="2"/>
    </font>
    <font>
      <b/>
      <sz val="10"/>
      <name val="Arial"/>
      <family val="2"/>
    </font>
    <font>
      <sz val="14"/>
      <name val="Arial"/>
      <family val="2"/>
    </font>
    <font>
      <sz val="12"/>
      <name val="Arial"/>
      <family val="2"/>
    </font>
    <font>
      <b/>
      <u/>
      <sz val="14"/>
      <name val="Arial"/>
      <family val="2"/>
    </font>
    <font>
      <b/>
      <sz val="8"/>
      <name val="Arial"/>
      <family val="2"/>
    </font>
    <font>
      <b/>
      <sz val="11"/>
      <name val="Arial"/>
      <family val="2"/>
    </font>
    <font>
      <sz val="9"/>
      <name val="Arial"/>
      <family val="2"/>
    </font>
    <font>
      <sz val="8"/>
      <name val="Arial"/>
      <family val="2"/>
    </font>
    <font>
      <b/>
      <i/>
      <sz val="10"/>
      <name val="Arial"/>
      <family val="2"/>
    </font>
    <font>
      <sz val="11"/>
      <name val="Arial"/>
      <family val="2"/>
    </font>
    <font>
      <b/>
      <sz val="9"/>
      <name val="Arial"/>
      <family val="2"/>
    </font>
    <font>
      <b/>
      <u/>
      <sz val="10"/>
      <name val="Arial"/>
      <family val="2"/>
    </font>
    <font>
      <b/>
      <sz val="7"/>
      <name val="Arial"/>
      <family val="2"/>
    </font>
    <font>
      <b/>
      <sz val="22"/>
      <name val="Arial"/>
      <family val="2"/>
    </font>
    <font>
      <i/>
      <sz val="10"/>
      <name val="Arial"/>
      <family val="2"/>
    </font>
    <font>
      <i/>
      <sz val="8"/>
      <name val="Arial"/>
      <family val="2"/>
    </font>
    <font>
      <sz val="16"/>
      <name val="Arial"/>
      <family val="2"/>
    </font>
    <font>
      <sz val="10"/>
      <color indexed="9"/>
      <name val="Arial"/>
      <family val="2"/>
    </font>
    <font>
      <u/>
      <sz val="8"/>
      <name val="Arial"/>
      <family val="2"/>
    </font>
    <font>
      <u/>
      <sz val="11"/>
      <name val="Arial"/>
      <family val="2"/>
    </font>
    <font>
      <b/>
      <i/>
      <sz val="14"/>
      <name val="Comic Sans MS"/>
      <family val="4"/>
    </font>
    <font>
      <b/>
      <sz val="10"/>
      <color indexed="10"/>
      <name val="Arial"/>
      <family val="2"/>
    </font>
    <font>
      <b/>
      <sz val="12"/>
      <color indexed="9"/>
      <name val="Garamond"/>
      <family val="1"/>
    </font>
    <font>
      <b/>
      <u/>
      <sz val="8"/>
      <name val="Arial"/>
      <family val="2"/>
    </font>
    <font>
      <b/>
      <u/>
      <sz val="12"/>
      <name val="Arial"/>
      <family val="2"/>
    </font>
    <font>
      <b/>
      <sz val="16"/>
      <name val="Arial"/>
      <family val="2"/>
    </font>
    <font>
      <i/>
      <sz val="10"/>
      <name val="Century Schoolbook"/>
      <family val="1"/>
    </font>
    <font>
      <b/>
      <i/>
      <u/>
      <sz val="10"/>
      <name val="Century Schoolbook"/>
      <family val="1"/>
    </font>
    <font>
      <b/>
      <sz val="8"/>
      <color indexed="8"/>
      <name val="Arial"/>
      <family val="2"/>
    </font>
    <font>
      <b/>
      <sz val="10"/>
      <color indexed="8"/>
      <name val="Arial"/>
      <family val="2"/>
    </font>
    <font>
      <u/>
      <sz val="10"/>
      <color indexed="12"/>
      <name val="Arial"/>
      <family val="2"/>
    </font>
    <font>
      <sz val="10"/>
      <color indexed="8"/>
      <name val="Arial"/>
      <family val="2"/>
    </font>
    <font>
      <sz val="11"/>
      <color indexed="8"/>
      <name val="Arial"/>
      <family val="2"/>
    </font>
    <font>
      <sz val="11"/>
      <color indexed="8"/>
      <name val="Arial"/>
      <family val="2"/>
    </font>
    <font>
      <sz val="10"/>
      <color indexed="8"/>
      <name val="Arial"/>
      <family val="2"/>
    </font>
    <font>
      <b/>
      <sz val="18"/>
      <name val="Arial"/>
      <family val="2"/>
    </font>
    <font>
      <u/>
      <sz val="11"/>
      <color indexed="12"/>
      <name val="Arial"/>
      <family val="2"/>
    </font>
    <font>
      <sz val="10"/>
      <color indexed="81"/>
      <name val="Arial"/>
      <family val="2"/>
    </font>
    <font>
      <b/>
      <sz val="11"/>
      <color indexed="8"/>
      <name val="Arial"/>
      <family val="2"/>
    </font>
    <font>
      <sz val="11"/>
      <name val="Times New Roman"/>
      <family val="1"/>
    </font>
    <font>
      <b/>
      <sz val="11"/>
      <name val="Times New Roman"/>
      <family val="1"/>
    </font>
    <font>
      <u/>
      <sz val="11"/>
      <name val="Times New Roman"/>
      <family val="1"/>
    </font>
    <font>
      <b/>
      <i/>
      <sz val="11"/>
      <name val="Times New Roman"/>
      <family val="1"/>
    </font>
    <font>
      <b/>
      <u/>
      <sz val="11"/>
      <name val="Arial"/>
      <family val="2"/>
    </font>
    <font>
      <i/>
      <sz val="9"/>
      <name val="Arial"/>
      <family val="2"/>
    </font>
    <font>
      <b/>
      <i/>
      <sz val="9"/>
      <name val="Arial"/>
      <family val="2"/>
    </font>
    <font>
      <b/>
      <sz val="10"/>
      <color rgb="FFFF0000"/>
      <name val="Arial"/>
      <family val="2"/>
    </font>
    <font>
      <b/>
      <sz val="11"/>
      <color theme="1"/>
      <name val="Calibri"/>
      <family val="2"/>
      <scheme val="minor"/>
    </font>
    <font>
      <sz val="10"/>
      <color theme="1"/>
      <name val="Calibri"/>
      <family val="2"/>
      <scheme val="minor"/>
    </font>
    <font>
      <b/>
      <sz val="14"/>
      <name val="Calibri"/>
      <family val="2"/>
      <scheme val="minor"/>
    </font>
    <font>
      <b/>
      <u/>
      <sz val="14"/>
      <name val="Calibri"/>
      <family val="2"/>
      <scheme val="minor"/>
    </font>
    <font>
      <i/>
      <u/>
      <sz val="14"/>
      <name val="Calibri"/>
      <family val="2"/>
      <scheme val="minor"/>
    </font>
    <font>
      <sz val="12"/>
      <color theme="1"/>
      <name val="Calibri"/>
      <family val="2"/>
      <scheme val="minor"/>
    </font>
    <font>
      <b/>
      <sz val="10"/>
      <color theme="1"/>
      <name val="Calibri"/>
      <family val="2"/>
      <scheme val="minor"/>
    </font>
    <font>
      <b/>
      <sz val="12"/>
      <color rgb="FFFF0000"/>
      <name val="Calibri"/>
      <family val="2"/>
      <scheme val="minor"/>
    </font>
    <font>
      <b/>
      <sz val="16"/>
      <color theme="1"/>
      <name val="Calibri"/>
      <family val="2"/>
      <scheme val="minor"/>
    </font>
    <font>
      <b/>
      <sz val="10.5"/>
      <name val="Calibri"/>
      <family val="2"/>
      <scheme val="minor"/>
    </font>
    <font>
      <b/>
      <sz val="15"/>
      <color theme="1"/>
      <name val="Calibri"/>
      <family val="2"/>
      <scheme val="minor"/>
    </font>
    <font>
      <b/>
      <sz val="12"/>
      <name val="Calibri"/>
      <family val="2"/>
      <scheme val="minor"/>
    </font>
    <font>
      <sz val="12"/>
      <color rgb="FFFF0000"/>
      <name val="Calibri"/>
      <family val="2"/>
      <scheme val="minor"/>
    </font>
    <font>
      <b/>
      <sz val="13"/>
      <color theme="1"/>
      <name val="Calibri"/>
      <family val="2"/>
      <scheme val="minor"/>
    </font>
    <font>
      <b/>
      <i/>
      <sz val="10"/>
      <color theme="1"/>
      <name val="Calibri"/>
      <family val="2"/>
      <scheme val="minor"/>
    </font>
    <font>
      <b/>
      <sz val="12"/>
      <color theme="1"/>
      <name val="Calibri"/>
      <family val="2"/>
      <scheme val="minor"/>
    </font>
    <font>
      <i/>
      <sz val="11"/>
      <color theme="1"/>
      <name val="Calibri"/>
      <family val="2"/>
    </font>
    <font>
      <i/>
      <sz val="11"/>
      <color theme="1"/>
      <name val="Calibri"/>
      <family val="2"/>
      <scheme val="minor"/>
    </font>
    <font>
      <sz val="10"/>
      <color rgb="FFFF0000"/>
      <name val="Calibri"/>
      <family val="2"/>
      <scheme val="minor"/>
    </font>
    <font>
      <b/>
      <i/>
      <u/>
      <sz val="11"/>
      <color theme="1"/>
      <name val="Calibri"/>
      <family val="2"/>
    </font>
    <font>
      <b/>
      <sz val="14"/>
      <color theme="1"/>
      <name val="Calibri"/>
      <family val="2"/>
      <scheme val="minor"/>
    </font>
    <font>
      <sz val="10"/>
      <name val="Calibri"/>
      <family val="2"/>
      <scheme val="minor"/>
    </font>
    <font>
      <b/>
      <sz val="24"/>
      <name val="Arial"/>
      <family val="2"/>
    </font>
    <font>
      <b/>
      <sz val="11"/>
      <color rgb="FFFF0000"/>
      <name val="Arial"/>
      <family val="2"/>
    </font>
    <font>
      <sz val="14"/>
      <color indexed="10"/>
      <name val="Arial"/>
      <family val="2"/>
    </font>
    <font>
      <sz val="13"/>
      <color indexed="8"/>
      <name val="Arial"/>
      <family val="2"/>
    </font>
    <font>
      <b/>
      <sz val="13"/>
      <name val="Arial"/>
      <family val="2"/>
    </font>
    <font>
      <b/>
      <sz val="10"/>
      <name val="Calibri"/>
      <family val="2"/>
      <scheme val="minor"/>
    </font>
    <font>
      <i/>
      <sz val="10"/>
      <name val="Calibri"/>
      <family val="2"/>
      <scheme val="minor"/>
    </font>
    <font>
      <u/>
      <sz val="10"/>
      <name val="Calibri"/>
      <family val="2"/>
      <scheme val="minor"/>
    </font>
    <font>
      <b/>
      <u/>
      <sz val="10"/>
      <color rgb="FFFF0000"/>
      <name val="Calibri"/>
      <family val="2"/>
      <scheme val="minor"/>
    </font>
    <font>
      <sz val="14"/>
      <name val="Calibri"/>
      <family val="2"/>
      <scheme val="minor"/>
    </font>
    <font>
      <u/>
      <sz val="12"/>
      <name val="Arial"/>
      <family val="2"/>
    </font>
    <font>
      <sz val="11"/>
      <color theme="1"/>
      <name val="Times New Roman"/>
      <family val="2"/>
    </font>
    <font>
      <b/>
      <sz val="11"/>
      <color theme="1"/>
      <name val="Times New Roman"/>
      <family val="1"/>
    </font>
    <font>
      <sz val="11"/>
      <color rgb="FFFF0000"/>
      <name val="Times New Roman"/>
      <family val="2"/>
    </font>
    <font>
      <sz val="10"/>
      <name val="Times New Roman"/>
      <family val="1"/>
    </font>
    <font>
      <u/>
      <sz val="11"/>
      <color theme="1"/>
      <name val="Times New Roman"/>
      <family val="1"/>
    </font>
    <font>
      <u/>
      <sz val="11"/>
      <color theme="1"/>
      <name val="Times New Roman"/>
      <family val="2"/>
    </font>
    <font>
      <b/>
      <u/>
      <sz val="12"/>
      <name val="Times New Roman"/>
      <family val="1"/>
    </font>
    <font>
      <sz val="10"/>
      <color theme="1"/>
      <name val="Arial"/>
      <family val="2"/>
    </font>
    <font>
      <sz val="11"/>
      <color theme="1"/>
      <name val="Arial"/>
      <family val="2"/>
    </font>
    <font>
      <b/>
      <sz val="18"/>
      <color theme="1"/>
      <name val="Arial"/>
      <family val="2"/>
    </font>
    <font>
      <b/>
      <sz val="12"/>
      <color theme="1"/>
      <name val="Arial"/>
      <family val="2"/>
    </font>
    <font>
      <i/>
      <sz val="11"/>
      <color theme="1"/>
      <name val="Arial"/>
      <family val="2"/>
    </font>
    <font>
      <b/>
      <sz val="11"/>
      <color theme="1"/>
      <name val="Arial"/>
      <family val="2"/>
    </font>
    <font>
      <sz val="12"/>
      <name val="Calibri"/>
      <family val="2"/>
      <scheme val="minor"/>
    </font>
  </fonts>
  <fills count="17">
    <fill>
      <patternFill patternType="none"/>
    </fill>
    <fill>
      <patternFill patternType="gray125"/>
    </fill>
    <fill>
      <patternFill patternType="lightGray">
        <bgColor indexed="22"/>
      </patternFill>
    </fill>
    <fill>
      <patternFill patternType="solid">
        <fgColor indexed="43"/>
        <bgColor indexed="64"/>
      </patternFill>
    </fill>
    <fill>
      <patternFill patternType="solid">
        <fgColor indexed="18"/>
        <bgColor indexed="64"/>
      </patternFill>
    </fill>
    <fill>
      <patternFill patternType="solid">
        <fgColor indexed="13"/>
        <bgColor indexed="64"/>
      </patternFill>
    </fill>
    <fill>
      <patternFill patternType="solid">
        <fgColor indexed="34"/>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00"/>
        <bgColor indexed="64"/>
      </patternFill>
    </fill>
    <fill>
      <patternFill patternType="solid">
        <fgColor rgb="FFFFCCFF"/>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0" tint="-0.249977111117893"/>
        <bgColor indexed="64"/>
      </patternFill>
    </fill>
  </fills>
  <borders count="5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ck">
        <color indexed="64"/>
      </right>
      <top style="thick">
        <color indexed="64"/>
      </top>
      <bottom style="thick">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style="thick">
        <color indexed="64"/>
      </left>
      <right/>
      <top style="thick">
        <color indexed="64"/>
      </top>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medium">
        <color auto="1"/>
      </left>
      <right style="medium">
        <color auto="1"/>
      </right>
      <top style="medium">
        <color auto="1"/>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thin">
        <color indexed="64"/>
      </bottom>
      <diagonal/>
    </border>
    <border>
      <left/>
      <right style="medium">
        <color auto="1"/>
      </right>
      <top style="thin">
        <color indexed="64"/>
      </top>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indexed="64"/>
      </right>
      <top style="thick">
        <color indexed="64"/>
      </top>
      <bottom style="medium">
        <color indexed="64"/>
      </bottom>
      <diagonal/>
    </border>
    <border>
      <left/>
      <right style="thick">
        <color indexed="64"/>
      </right>
      <top/>
      <bottom/>
      <diagonal/>
    </border>
    <border>
      <left/>
      <right/>
      <top style="thick">
        <color indexed="64"/>
      </top>
      <bottom/>
      <diagonal/>
    </border>
    <border>
      <left/>
      <right style="thick">
        <color indexed="64"/>
      </right>
      <top style="thick">
        <color indexed="64"/>
      </top>
      <bottom/>
      <diagonal/>
    </border>
    <border>
      <left/>
      <right style="thick">
        <color indexed="64"/>
      </right>
      <top/>
      <bottom style="thick">
        <color indexed="64"/>
      </bottom>
      <diagonal/>
    </border>
    <border>
      <left/>
      <right/>
      <top style="thin">
        <color indexed="64"/>
      </top>
      <bottom style="double">
        <color indexed="64"/>
      </bottom>
      <diagonal/>
    </border>
    <border>
      <left style="thin">
        <color indexed="64"/>
      </left>
      <right style="medium">
        <color indexed="64"/>
      </right>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17">
    <xf numFmtId="0" fontId="0" fillId="0" borderId="0"/>
    <xf numFmtId="37" fontId="4" fillId="0" borderId="0" applyFont="0" applyFill="0" applyBorder="0" applyAlignment="0" applyProtection="0"/>
    <xf numFmtId="44" fontId="4" fillId="0" borderId="0" applyFont="0" applyFill="0" applyBorder="0" applyAlignment="0" applyProtection="0"/>
    <xf numFmtId="0" fontId="39" fillId="0" borderId="0" applyNumberFormat="0" applyFill="0" applyBorder="0" applyAlignment="0" applyProtection="0">
      <alignment vertical="top"/>
      <protection locked="0"/>
    </xf>
    <xf numFmtId="0" fontId="40" fillId="0" borderId="0"/>
    <xf numFmtId="0" fontId="43" fillId="0" borderId="0"/>
    <xf numFmtId="0" fontId="5" fillId="0" borderId="0"/>
    <xf numFmtId="9" fontId="4" fillId="0" borderId="0" applyFont="0" applyFill="0" applyBorder="0" applyAlignment="0" applyProtection="0"/>
    <xf numFmtId="0" fontId="4" fillId="0" borderId="0"/>
    <xf numFmtId="44" fontId="4" fillId="0" borderId="0" applyFont="0" applyFill="0" applyBorder="0" applyAlignment="0" applyProtection="0"/>
    <xf numFmtId="0" fontId="3" fillId="0" borderId="0"/>
    <xf numFmtId="44" fontId="3" fillId="0" borderId="0" applyFont="0" applyFill="0" applyBorder="0" applyAlignment="0" applyProtection="0"/>
    <xf numFmtId="0" fontId="2" fillId="0" borderId="0"/>
    <xf numFmtId="43" fontId="4" fillId="0" borderId="0" applyFont="0" applyFill="0" applyBorder="0" applyAlignment="0" applyProtection="0"/>
    <xf numFmtId="0" fontId="1" fillId="0" borderId="0"/>
    <xf numFmtId="0" fontId="4" fillId="0" borderId="0"/>
    <xf numFmtId="0" fontId="89" fillId="0" borderId="0"/>
  </cellStyleXfs>
  <cellXfs count="667">
    <xf numFmtId="0" fontId="0" fillId="0" borderId="0" xfId="0"/>
    <xf numFmtId="44" fontId="6" fillId="0" borderId="2" xfId="0" applyNumberFormat="1" applyFont="1" applyBorder="1" applyProtection="1">
      <protection locked="0"/>
    </xf>
    <xf numFmtId="44" fontId="6" fillId="0" borderId="3" xfId="0" applyNumberFormat="1" applyFont="1" applyBorder="1" applyProtection="1">
      <protection locked="0"/>
    </xf>
    <xf numFmtId="0" fontId="6" fillId="0" borderId="2" xfId="0" applyFont="1" applyBorder="1" applyProtection="1">
      <protection hidden="1"/>
    </xf>
    <xf numFmtId="0" fontId="6" fillId="0" borderId="1" xfId="0" applyFont="1" applyBorder="1" applyProtection="1">
      <protection hidden="1"/>
    </xf>
    <xf numFmtId="0" fontId="9" fillId="0" borderId="4" xfId="0" applyFont="1" applyBorder="1" applyProtection="1">
      <protection hidden="1"/>
    </xf>
    <xf numFmtId="0" fontId="6" fillId="0" borderId="0" xfId="0" applyFont="1" applyProtection="1">
      <protection hidden="1"/>
    </xf>
    <xf numFmtId="0" fontId="16" fillId="0" borderId="5" xfId="0" applyFont="1" applyBorder="1" applyAlignment="1" applyProtection="1">
      <alignment horizontal="center" wrapText="1"/>
      <protection hidden="1"/>
    </xf>
    <xf numFmtId="0" fontId="8" fillId="0" borderId="6" xfId="0" applyFont="1" applyBorder="1" applyAlignment="1" applyProtection="1">
      <alignment horizontal="center" vertical="center" wrapText="1"/>
      <protection hidden="1"/>
    </xf>
    <xf numFmtId="0" fontId="9" fillId="0" borderId="7" xfId="0" applyFont="1" applyBorder="1" applyAlignment="1" applyProtection="1">
      <alignment horizontal="center" wrapText="1"/>
      <protection hidden="1"/>
    </xf>
    <xf numFmtId="0" fontId="6" fillId="0" borderId="8" xfId="0" applyFont="1" applyBorder="1" applyAlignment="1" applyProtection="1">
      <alignment horizontal="center"/>
      <protection hidden="1"/>
    </xf>
    <xf numFmtId="0" fontId="9" fillId="0" borderId="0" xfId="0" applyFont="1" applyAlignment="1" applyProtection="1">
      <alignment horizontal="left"/>
      <protection hidden="1"/>
    </xf>
    <xf numFmtId="44" fontId="6" fillId="2" borderId="2" xfId="0" applyNumberFormat="1" applyFont="1" applyFill="1" applyBorder="1" applyProtection="1">
      <protection hidden="1"/>
    </xf>
    <xf numFmtId="44" fontId="6" fillId="2" borderId="3" xfId="0" applyNumberFormat="1" applyFont="1" applyFill="1" applyBorder="1" applyProtection="1">
      <protection hidden="1"/>
    </xf>
    <xf numFmtId="0" fontId="6" fillId="0" borderId="2" xfId="0" applyFont="1" applyBorder="1" applyAlignment="1" applyProtection="1">
      <alignment horizontal="left"/>
      <protection hidden="1"/>
    </xf>
    <xf numFmtId="0" fontId="6" fillId="0" borderId="0" xfId="0" applyFont="1" applyAlignment="1" applyProtection="1">
      <alignment horizontal="left"/>
      <protection hidden="1"/>
    </xf>
    <xf numFmtId="0" fontId="6" fillId="0" borderId="8" xfId="0" applyFont="1" applyBorder="1" applyAlignment="1" applyProtection="1">
      <alignment horizontal="center" vertical="center"/>
      <protection hidden="1"/>
    </xf>
    <xf numFmtId="0" fontId="9" fillId="0" borderId="12" xfId="0" applyFont="1" applyBorder="1" applyProtection="1">
      <protection hidden="1"/>
    </xf>
    <xf numFmtId="0" fontId="6" fillId="0" borderId="12" xfId="0" applyFont="1" applyBorder="1" applyProtection="1">
      <protection hidden="1"/>
    </xf>
    <xf numFmtId="0" fontId="7" fillId="0" borderId="0" xfId="0" applyFont="1" applyAlignment="1" applyProtection="1">
      <alignment horizontal="centerContinuous" wrapText="1"/>
      <protection hidden="1"/>
    </xf>
    <xf numFmtId="0" fontId="6" fillId="0" borderId="0" xfId="0" applyFont="1" applyAlignment="1" applyProtection="1">
      <alignment horizontal="centerContinuous"/>
      <protection hidden="1"/>
    </xf>
    <xf numFmtId="0" fontId="7" fillId="0" borderId="0" xfId="6" applyFont="1" applyAlignment="1" applyProtection="1">
      <alignment horizontal="centerContinuous"/>
      <protection hidden="1"/>
    </xf>
    <xf numFmtId="0" fontId="10" fillId="0" borderId="0" xfId="0" applyFont="1" applyAlignment="1" applyProtection="1">
      <alignment horizontal="centerContinuous"/>
      <protection hidden="1"/>
    </xf>
    <xf numFmtId="164" fontId="7" fillId="0" borderId="0" xfId="0" applyNumberFormat="1" applyFont="1" applyAlignment="1" applyProtection="1">
      <alignment horizontal="centerContinuous"/>
      <protection hidden="1"/>
    </xf>
    <xf numFmtId="0" fontId="11" fillId="0" borderId="0" xfId="0" applyFont="1" applyAlignment="1" applyProtection="1">
      <alignment horizontal="center"/>
      <protection hidden="1"/>
    </xf>
    <xf numFmtId="0" fontId="12" fillId="0" borderId="0" xfId="0" applyFont="1" applyAlignment="1" applyProtection="1">
      <alignment horizontal="centerContinuous" wrapText="1"/>
      <protection hidden="1"/>
    </xf>
    <xf numFmtId="0" fontId="13" fillId="0" borderId="0" xfId="0" applyFont="1" applyAlignment="1" applyProtection="1">
      <alignment horizontal="centerContinuous"/>
      <protection hidden="1"/>
    </xf>
    <xf numFmtId="0" fontId="9" fillId="0" borderId="0" xfId="0" applyFont="1" applyAlignment="1" applyProtection="1">
      <alignment horizontal="centerContinuous"/>
      <protection hidden="1"/>
    </xf>
    <xf numFmtId="0" fontId="6" fillId="0" borderId="0" xfId="0" applyFont="1" applyAlignment="1" applyProtection="1">
      <alignment horizontal="centerContinuous" wrapText="1"/>
      <protection hidden="1"/>
    </xf>
    <xf numFmtId="0" fontId="11" fillId="0" borderId="0" xfId="0" applyFont="1" applyAlignment="1" applyProtection="1">
      <alignment horizontal="centerContinuous" vertical="center"/>
      <protection hidden="1"/>
    </xf>
    <xf numFmtId="0" fontId="11" fillId="0" borderId="0" xfId="0" applyFont="1" applyAlignment="1" applyProtection="1">
      <alignment horizontal="centerContinuous"/>
      <protection hidden="1"/>
    </xf>
    <xf numFmtId="0" fontId="8" fillId="0" borderId="0" xfId="0" applyFont="1" applyAlignment="1" applyProtection="1">
      <alignment horizontal="centerContinuous"/>
      <protection hidden="1"/>
    </xf>
    <xf numFmtId="0" fontId="6" fillId="0" borderId="0" xfId="0" applyFont="1" applyAlignment="1" applyProtection="1">
      <alignment horizontal="centerContinuous" vertical="center"/>
      <protection hidden="1"/>
    </xf>
    <xf numFmtId="0" fontId="14" fillId="0" borderId="0" xfId="0" applyFont="1" applyAlignment="1" applyProtection="1">
      <alignment horizontal="centerContinuous" vertical="center"/>
      <protection hidden="1"/>
    </xf>
    <xf numFmtId="0" fontId="15" fillId="0" borderId="0" xfId="0" applyFont="1" applyAlignment="1" applyProtection="1">
      <alignment wrapText="1"/>
      <protection hidden="1"/>
    </xf>
    <xf numFmtId="0" fontId="16" fillId="0" borderId="0" xfId="0" applyFont="1" applyAlignment="1" applyProtection="1">
      <alignment horizontal="centerContinuous" vertical="top"/>
      <protection hidden="1"/>
    </xf>
    <xf numFmtId="0" fontId="6" fillId="0" borderId="0" xfId="0" applyFont="1" applyAlignment="1" applyProtection="1">
      <alignment horizontal="center"/>
      <protection hidden="1"/>
    </xf>
    <xf numFmtId="0" fontId="15" fillId="0" borderId="0" xfId="0" applyFont="1" applyProtection="1">
      <protection hidden="1"/>
    </xf>
    <xf numFmtId="0" fontId="15" fillId="0" borderId="0" xfId="0" applyFont="1" applyAlignment="1" applyProtection="1">
      <alignment horizontal="left"/>
      <protection hidden="1"/>
    </xf>
    <xf numFmtId="0" fontId="6" fillId="0" borderId="13" xfId="0" applyFont="1" applyBorder="1" applyAlignment="1" applyProtection="1">
      <alignment vertical="center"/>
      <protection hidden="1"/>
    </xf>
    <xf numFmtId="0" fontId="6" fillId="0" borderId="14" xfId="0" applyFont="1" applyBorder="1" applyProtection="1">
      <protection hidden="1"/>
    </xf>
    <xf numFmtId="0" fontId="6" fillId="0" borderId="15" xfId="0" applyFont="1" applyBorder="1" applyProtection="1">
      <protection hidden="1"/>
    </xf>
    <xf numFmtId="0" fontId="6" fillId="0" borderId="0" xfId="0" applyFont="1" applyAlignment="1" applyProtection="1">
      <alignment horizontal="left" vertical="center"/>
      <protection hidden="1"/>
    </xf>
    <xf numFmtId="0" fontId="15" fillId="0" borderId="0" xfId="0" applyFont="1" applyAlignment="1" applyProtection="1">
      <alignment horizontal="center"/>
      <protection hidden="1"/>
    </xf>
    <xf numFmtId="0" fontId="9" fillId="0" borderId="0" xfId="0" applyFont="1" applyAlignment="1" applyProtection="1">
      <alignment horizontal="left" vertical="center"/>
      <protection hidden="1"/>
    </xf>
    <xf numFmtId="0" fontId="6" fillId="0" borderId="17" xfId="0" applyFont="1" applyBorder="1" applyProtection="1">
      <protection hidden="1"/>
    </xf>
    <xf numFmtId="0" fontId="6" fillId="0" borderId="18" xfId="0" applyFont="1" applyBorder="1" applyProtection="1">
      <protection hidden="1"/>
    </xf>
    <xf numFmtId="0" fontId="9" fillId="0" borderId="0" xfId="0" applyFont="1" applyProtection="1">
      <protection hidden="1"/>
    </xf>
    <xf numFmtId="0" fontId="6" fillId="0" borderId="0" xfId="0" applyFont="1" applyAlignment="1" applyProtection="1">
      <alignment horizontal="right"/>
      <protection hidden="1"/>
    </xf>
    <xf numFmtId="0" fontId="6" fillId="0" borderId="14" xfId="0" applyFont="1" applyBorder="1" applyAlignment="1" applyProtection="1">
      <alignment horizontal="right"/>
      <protection hidden="1"/>
    </xf>
    <xf numFmtId="0" fontId="0" fillId="0" borderId="0" xfId="0" applyProtection="1">
      <protection hidden="1"/>
    </xf>
    <xf numFmtId="44" fontId="0" fillId="0" borderId="1" xfId="0" applyNumberFormat="1" applyBorder="1" applyProtection="1">
      <protection hidden="1"/>
    </xf>
    <xf numFmtId="44" fontId="0" fillId="0" borderId="19" xfId="0" applyNumberFormat="1" applyBorder="1" applyProtection="1">
      <protection hidden="1"/>
    </xf>
    <xf numFmtId="0" fontId="6" fillId="0" borderId="0" xfId="0" applyFont="1" applyAlignment="1" applyProtection="1">
      <alignment horizontal="left" vertical="center" wrapText="1"/>
      <protection hidden="1"/>
    </xf>
    <xf numFmtId="44" fontId="0" fillId="0" borderId="0" xfId="0" applyNumberFormat="1" applyProtection="1">
      <protection hidden="1"/>
    </xf>
    <xf numFmtId="0" fontId="15" fillId="0" borderId="20" xfId="0" applyFont="1" applyBorder="1" applyProtection="1">
      <protection hidden="1"/>
    </xf>
    <xf numFmtId="0" fontId="9" fillId="0" borderId="21" xfId="0" applyFont="1" applyBorder="1" applyAlignment="1" applyProtection="1">
      <alignment vertical="center"/>
      <protection hidden="1"/>
    </xf>
    <xf numFmtId="0" fontId="0" fillId="0" borderId="0" xfId="0" applyAlignment="1" applyProtection="1">
      <alignment vertical="center"/>
      <protection hidden="1"/>
    </xf>
    <xf numFmtId="0" fontId="25" fillId="0" borderId="0" xfId="0" applyFont="1" applyAlignment="1" applyProtection="1">
      <alignment horizontal="left" vertical="center"/>
      <protection hidden="1"/>
    </xf>
    <xf numFmtId="44" fontId="6" fillId="0" borderId="1" xfId="0" applyNumberFormat="1" applyFont="1" applyBorder="1" applyProtection="1">
      <protection hidden="1"/>
    </xf>
    <xf numFmtId="0" fontId="6" fillId="0" borderId="0" xfId="0" applyFont="1" applyAlignment="1" applyProtection="1">
      <alignment horizontal="center" wrapText="1"/>
      <protection hidden="1"/>
    </xf>
    <xf numFmtId="44" fontId="16" fillId="0" borderId="0" xfId="0" applyNumberFormat="1" applyFont="1" applyProtection="1">
      <protection hidden="1"/>
    </xf>
    <xf numFmtId="0" fontId="18" fillId="0" borderId="0" xfId="0" applyFont="1" applyProtection="1">
      <protection hidden="1"/>
    </xf>
    <xf numFmtId="44" fontId="8" fillId="0" borderId="29" xfId="0" applyNumberFormat="1" applyFont="1" applyBorder="1" applyProtection="1">
      <protection hidden="1"/>
    </xf>
    <xf numFmtId="44" fontId="0" fillId="0" borderId="1" xfId="0" applyNumberFormat="1" applyBorder="1" applyProtection="1">
      <protection locked="0"/>
    </xf>
    <xf numFmtId="44" fontId="0" fillId="0" borderId="19" xfId="0" applyNumberFormat="1" applyBorder="1" applyProtection="1">
      <protection locked="0"/>
    </xf>
    <xf numFmtId="44" fontId="25" fillId="0" borderId="30" xfId="0" applyNumberFormat="1" applyFont="1" applyBorder="1" applyAlignment="1" applyProtection="1">
      <alignment horizontal="left" vertical="center"/>
      <protection hidden="1"/>
    </xf>
    <xf numFmtId="44" fontId="8" fillId="0" borderId="31" xfId="0" applyNumberFormat="1" applyFont="1" applyBorder="1" applyAlignment="1" applyProtection="1">
      <alignment horizontal="left" vertical="center"/>
      <protection hidden="1"/>
    </xf>
    <xf numFmtId="44" fontId="6" fillId="0" borderId="19" xfId="0" applyNumberFormat="1" applyFont="1" applyBorder="1" applyProtection="1">
      <protection hidden="1"/>
    </xf>
    <xf numFmtId="0" fontId="6" fillId="0" borderId="6" xfId="0" applyFont="1" applyBorder="1" applyAlignment="1" applyProtection="1">
      <alignment horizontal="center" vertical="center" wrapText="1"/>
      <protection locked="0"/>
    </xf>
    <xf numFmtId="0" fontId="8" fillId="0" borderId="0" xfId="6" applyFont="1" applyAlignment="1" applyProtection="1">
      <alignment horizontal="centerContinuous" vertical="center"/>
      <protection hidden="1"/>
    </xf>
    <xf numFmtId="0" fontId="6" fillId="0" borderId="0" xfId="0" applyFont="1"/>
    <xf numFmtId="0" fontId="9" fillId="0" borderId="0" xfId="0" applyFont="1" applyAlignment="1" applyProtection="1">
      <alignment horizontal="right"/>
      <protection hidden="1"/>
    </xf>
    <xf numFmtId="44" fontId="6" fillId="0" borderId="19" xfId="0" applyNumberFormat="1" applyFont="1" applyBorder="1" applyProtection="1">
      <protection locked="0"/>
    </xf>
    <xf numFmtId="44" fontId="6" fillId="0" borderId="0" xfId="0" applyNumberFormat="1" applyFont="1" applyProtection="1">
      <protection hidden="1"/>
    </xf>
    <xf numFmtId="44" fontId="6" fillId="0" borderId="12" xfId="0" applyNumberFormat="1" applyFont="1" applyBorder="1" applyProtection="1">
      <protection hidden="1"/>
    </xf>
    <xf numFmtId="44" fontId="6" fillId="0" borderId="1" xfId="0" applyNumberFormat="1" applyFont="1" applyBorder="1" applyProtection="1">
      <protection locked="0"/>
    </xf>
    <xf numFmtId="0" fontId="16" fillId="0" borderId="0" xfId="0" quotePrefix="1" applyFont="1" applyAlignment="1" applyProtection="1">
      <alignment horizontal="center" vertical="top"/>
      <protection hidden="1"/>
    </xf>
    <xf numFmtId="0" fontId="6" fillId="0" borderId="0" xfId="0" quotePrefix="1" applyFont="1" applyAlignment="1" applyProtection="1">
      <alignment horizontal="center"/>
      <protection hidden="1"/>
    </xf>
    <xf numFmtId="0" fontId="9" fillId="0" borderId="0" xfId="0" applyFont="1" applyAlignment="1" applyProtection="1">
      <alignment horizontal="center" vertical="center"/>
      <protection hidden="1"/>
    </xf>
    <xf numFmtId="0" fontId="6" fillId="0" borderId="0" xfId="0" applyFont="1" applyAlignment="1">
      <alignment horizontal="centerContinuous"/>
    </xf>
    <xf numFmtId="0" fontId="6" fillId="0" borderId="0" xfId="0" applyFont="1" applyAlignment="1" applyProtection="1">
      <alignment horizontal="left" vertical="top"/>
      <protection hidden="1"/>
    </xf>
    <xf numFmtId="0" fontId="6" fillId="0" borderId="0" xfId="0" applyFont="1" applyAlignment="1">
      <alignment horizontal="center"/>
    </xf>
    <xf numFmtId="0" fontId="6" fillId="0" borderId="0" xfId="0" applyFont="1" applyAlignment="1">
      <alignment horizontal="left"/>
    </xf>
    <xf numFmtId="0" fontId="6" fillId="0" borderId="34" xfId="0" applyFont="1" applyBorder="1" applyProtection="1">
      <protection hidden="1"/>
    </xf>
    <xf numFmtId="0" fontId="19" fillId="0" borderId="0" xfId="0" applyFont="1" applyAlignment="1" applyProtection="1">
      <alignment horizontal="left"/>
      <protection hidden="1"/>
    </xf>
    <xf numFmtId="0" fontId="6" fillId="0" borderId="0" xfId="0" applyFont="1" applyAlignment="1">
      <alignment horizontal="center" wrapText="1"/>
    </xf>
    <xf numFmtId="44" fontId="16" fillId="0" borderId="0" xfId="0" applyNumberFormat="1" applyFont="1" applyProtection="1">
      <protection locked="0"/>
    </xf>
    <xf numFmtId="0" fontId="18" fillId="0" borderId="0" xfId="0" applyFont="1" applyAlignment="1">
      <alignment horizontal="center"/>
    </xf>
    <xf numFmtId="44" fontId="11" fillId="0" borderId="0" xfId="0" applyNumberFormat="1" applyFont="1" applyAlignment="1" applyProtection="1">
      <alignment horizontal="left" vertical="center"/>
      <protection hidden="1"/>
    </xf>
    <xf numFmtId="44" fontId="6" fillId="0" borderId="0" xfId="0" applyNumberFormat="1" applyFont="1"/>
    <xf numFmtId="0" fontId="6" fillId="0" borderId="0" xfId="0" applyFont="1" applyProtection="1">
      <protection locked="0"/>
    </xf>
    <xf numFmtId="44" fontId="16" fillId="0" borderId="0" xfId="0" applyNumberFormat="1" applyFont="1"/>
    <xf numFmtId="0" fontId="27" fillId="0" borderId="0" xfId="0" applyFont="1" applyAlignment="1">
      <alignment horizontal="centerContinuous"/>
    </xf>
    <xf numFmtId="0" fontId="16" fillId="0" borderId="0" xfId="0" applyFont="1" applyAlignment="1">
      <alignment horizontal="centerContinuous"/>
    </xf>
    <xf numFmtId="0" fontId="13" fillId="0" borderId="0" xfId="0" applyFont="1" applyAlignment="1">
      <alignment horizontal="centerContinuous"/>
    </xf>
    <xf numFmtId="0" fontId="8" fillId="0" borderId="0" xfId="0" applyFont="1" applyAlignment="1">
      <alignment horizontal="centerContinuous"/>
    </xf>
    <xf numFmtId="0" fontId="18" fillId="0" borderId="0" xfId="0" applyFont="1" applyAlignment="1">
      <alignment horizontal="left"/>
    </xf>
    <xf numFmtId="0" fontId="18" fillId="0" borderId="0" xfId="0" applyFont="1" applyAlignment="1">
      <alignment horizontal="centerContinuous"/>
    </xf>
    <xf numFmtId="0" fontId="28" fillId="0" borderId="0" xfId="0" applyFont="1" applyAlignment="1">
      <alignment horizontal="left"/>
    </xf>
    <xf numFmtId="0" fontId="14" fillId="0" borderId="0" xfId="0" applyFont="1" applyAlignment="1">
      <alignment horizontal="left"/>
    </xf>
    <xf numFmtId="0" fontId="18" fillId="0" borderId="0" xfId="0" applyFont="1"/>
    <xf numFmtId="0" fontId="6" fillId="0" borderId="0" xfId="0" applyFont="1" applyAlignment="1" applyProtection="1">
      <alignment horizontal="left"/>
      <protection locked="0"/>
    </xf>
    <xf numFmtId="0" fontId="9" fillId="0" borderId="0" xfId="0" applyFont="1"/>
    <xf numFmtId="0" fontId="6" fillId="0" borderId="0" xfId="0" applyFont="1" applyAlignment="1">
      <alignment horizontal="left" vertical="center" wrapText="1"/>
    </xf>
    <xf numFmtId="44" fontId="0" fillId="0" borderId="0" xfId="0" applyNumberFormat="1"/>
    <xf numFmtId="0" fontId="15" fillId="0" borderId="0" xfId="0" applyFont="1"/>
    <xf numFmtId="0" fontId="0" fillId="0" borderId="0" xfId="0" applyAlignment="1">
      <alignment horizontal="left" vertical="center" wrapText="1"/>
    </xf>
    <xf numFmtId="0" fontId="0" fillId="0" borderId="0" xfId="0" applyAlignment="1" applyProtection="1">
      <alignment horizontal="left" vertical="center"/>
      <protection hidden="1"/>
    </xf>
    <xf numFmtId="0" fontId="10" fillId="0" borderId="0" xfId="0" applyFont="1" applyAlignment="1" applyProtection="1">
      <alignment horizontal="centerContinuous" vertical="center" wrapText="1"/>
      <protection hidden="1"/>
    </xf>
    <xf numFmtId="0" fontId="6" fillId="0" borderId="14" xfId="0" applyFont="1" applyBorder="1" applyAlignment="1" applyProtection="1">
      <alignment horizontal="centerContinuous"/>
      <protection hidden="1"/>
    </xf>
    <xf numFmtId="0" fontId="15" fillId="0" borderId="14" xfId="0" applyFont="1" applyBorder="1" applyAlignment="1" applyProtection="1">
      <alignment horizontal="center"/>
      <protection hidden="1"/>
    </xf>
    <xf numFmtId="0" fontId="6" fillId="0" borderId="0" xfId="0" applyFont="1" applyAlignment="1" applyProtection="1">
      <alignment vertical="center"/>
      <protection hidden="1"/>
    </xf>
    <xf numFmtId="44" fontId="6" fillId="0" borderId="14" xfId="0" applyNumberFormat="1" applyFont="1" applyBorder="1" applyAlignment="1" applyProtection="1">
      <alignment horizontal="center"/>
      <protection hidden="1"/>
    </xf>
    <xf numFmtId="44" fontId="6" fillId="0" borderId="0" xfId="0" applyNumberFormat="1" applyFont="1" applyAlignment="1" applyProtection="1">
      <alignment horizontal="center"/>
      <protection hidden="1"/>
    </xf>
    <xf numFmtId="0" fontId="6" fillId="0" borderId="17" xfId="0" applyFont="1" applyBorder="1" applyAlignment="1" applyProtection="1">
      <alignment horizontal="center"/>
      <protection hidden="1"/>
    </xf>
    <xf numFmtId="0" fontId="6" fillId="0" borderId="12" xfId="0" applyFont="1" applyBorder="1" applyAlignment="1" applyProtection="1">
      <alignment horizontal="center"/>
      <protection hidden="1"/>
    </xf>
    <xf numFmtId="0" fontId="37" fillId="0" borderId="12" xfId="0" applyFont="1" applyBorder="1" applyAlignment="1" applyProtection="1">
      <alignment horizontal="center" wrapText="1"/>
      <protection hidden="1"/>
    </xf>
    <xf numFmtId="0" fontId="0" fillId="0" borderId="0" xfId="0" quotePrefix="1" applyAlignment="1">
      <alignment horizontal="center" wrapText="1"/>
    </xf>
    <xf numFmtId="0" fontId="6" fillId="0" borderId="21" xfId="0" quotePrefix="1" applyFont="1" applyBorder="1" applyAlignment="1" applyProtection="1">
      <alignment horizontal="center" vertical="center"/>
      <protection hidden="1"/>
    </xf>
    <xf numFmtId="0" fontId="0" fillId="0" borderId="0" xfId="0" quotePrefix="1" applyAlignment="1" applyProtection="1">
      <alignment horizontal="center" wrapText="1"/>
      <protection hidden="1"/>
    </xf>
    <xf numFmtId="0" fontId="4" fillId="0" borderId="6" xfId="0" applyFont="1" applyBorder="1" applyAlignment="1" applyProtection="1">
      <alignment horizontal="center" wrapText="1"/>
      <protection hidden="1"/>
    </xf>
    <xf numFmtId="0" fontId="4" fillId="0" borderId="0" xfId="0" applyFont="1" applyProtection="1">
      <protection hidden="1"/>
    </xf>
    <xf numFmtId="0" fontId="4" fillId="0" borderId="2" xfId="0" applyFont="1" applyBorder="1" applyProtection="1">
      <protection hidden="1"/>
    </xf>
    <xf numFmtId="0" fontId="9" fillId="0" borderId="0" xfId="0" applyFont="1" applyAlignment="1" applyProtection="1">
      <alignment horizontal="left" vertical="center" wrapText="1"/>
      <protection hidden="1"/>
    </xf>
    <xf numFmtId="0" fontId="4" fillId="7" borderId="0" xfId="0" applyFont="1" applyFill="1" applyProtection="1">
      <protection hidden="1"/>
    </xf>
    <xf numFmtId="0" fontId="0" fillId="7" borderId="0" xfId="0" applyFill="1" applyProtection="1">
      <protection hidden="1"/>
    </xf>
    <xf numFmtId="0" fontId="4" fillId="8" borderId="0" xfId="0" applyFont="1" applyFill="1" applyProtection="1">
      <protection hidden="1"/>
    </xf>
    <xf numFmtId="0" fontId="0" fillId="8" borderId="0" xfId="0" applyFill="1" applyProtection="1">
      <protection hidden="1"/>
    </xf>
    <xf numFmtId="0" fontId="41" fillId="0" borderId="0" xfId="4" applyFont="1" applyAlignment="1" applyProtection="1">
      <alignment horizontal="center"/>
      <protection hidden="1"/>
    </xf>
    <xf numFmtId="0" fontId="42" fillId="0" borderId="0" xfId="4" applyFont="1" applyAlignment="1" applyProtection="1">
      <alignment horizontal="center"/>
      <protection hidden="1"/>
    </xf>
    <xf numFmtId="0" fontId="41" fillId="0" borderId="0" xfId="5" applyFont="1" applyAlignment="1" applyProtection="1">
      <alignment horizontal="center"/>
      <protection hidden="1"/>
    </xf>
    <xf numFmtId="43" fontId="0" fillId="0" borderId="0" xfId="0" applyNumberFormat="1" applyProtection="1">
      <protection hidden="1"/>
    </xf>
    <xf numFmtId="0" fontId="4" fillId="0" borderId="1" xfId="0" applyFont="1" applyBorder="1" applyProtection="1">
      <protection hidden="1"/>
    </xf>
    <xf numFmtId="0" fontId="4" fillId="0" borderId="0" xfId="0" applyFont="1" applyProtection="1">
      <protection locked="0"/>
    </xf>
    <xf numFmtId="44" fontId="4" fillId="0" borderId="35" xfId="0" quotePrefix="1" applyNumberFormat="1" applyFont="1" applyBorder="1" applyAlignment="1" applyProtection="1">
      <alignment horizontal="center" vertical="center"/>
      <protection hidden="1"/>
    </xf>
    <xf numFmtId="0" fontId="4" fillId="0" borderId="0" xfId="8"/>
    <xf numFmtId="0" fontId="14" fillId="0" borderId="0" xfId="8" applyFont="1" applyProtection="1">
      <protection hidden="1"/>
    </xf>
    <xf numFmtId="0" fontId="4" fillId="0" borderId="0" xfId="8" applyProtection="1">
      <protection hidden="1"/>
    </xf>
    <xf numFmtId="0" fontId="48" fillId="0" borderId="0" xfId="8" applyFont="1" applyAlignment="1" applyProtection="1">
      <alignment horizontal="justify"/>
      <protection hidden="1"/>
    </xf>
    <xf numFmtId="0" fontId="49" fillId="0" borderId="0" xfId="8" applyFont="1" applyAlignment="1">
      <alignment horizontal="justify"/>
    </xf>
    <xf numFmtId="0" fontId="14" fillId="0" borderId="16" xfId="8" applyFont="1" applyBorder="1" applyAlignment="1" applyProtection="1">
      <alignment horizontal="center" vertical="center"/>
      <protection locked="0"/>
    </xf>
    <xf numFmtId="0" fontId="48" fillId="0" borderId="0" xfId="8" applyFont="1" applyAlignment="1" applyProtection="1">
      <alignment wrapText="1"/>
      <protection hidden="1"/>
    </xf>
    <xf numFmtId="0" fontId="50" fillId="0" borderId="0" xfId="8" applyFont="1" applyAlignment="1">
      <alignment horizontal="justify"/>
    </xf>
    <xf numFmtId="0" fontId="48" fillId="0" borderId="0" xfId="8" applyFont="1" applyAlignment="1">
      <alignment horizontal="justify"/>
    </xf>
    <xf numFmtId="0" fontId="48" fillId="0" borderId="0" xfId="8" applyFont="1" applyAlignment="1" applyProtection="1">
      <alignment horizontal="justify" wrapText="1"/>
      <protection hidden="1"/>
    </xf>
    <xf numFmtId="0" fontId="4" fillId="0" borderId="0" xfId="8" applyAlignment="1" applyProtection="1">
      <alignment wrapText="1"/>
      <protection hidden="1"/>
    </xf>
    <xf numFmtId="0" fontId="18" fillId="0" borderId="0" xfId="0" applyFont="1" applyAlignment="1" applyProtection="1">
      <alignment wrapText="1"/>
      <protection hidden="1"/>
    </xf>
    <xf numFmtId="44" fontId="18" fillId="0" borderId="1" xfId="0" applyNumberFormat="1" applyFont="1" applyBorder="1" applyProtection="1">
      <protection hidden="1"/>
    </xf>
    <xf numFmtId="44" fontId="18" fillId="0" borderId="1" xfId="0" applyNumberFormat="1" applyFont="1" applyBorder="1" applyProtection="1">
      <protection locked="0"/>
    </xf>
    <xf numFmtId="44" fontId="18" fillId="0" borderId="1" xfId="0" quotePrefix="1" applyNumberFormat="1" applyFont="1" applyBorder="1" applyAlignment="1" applyProtection="1">
      <alignment horizontal="center"/>
      <protection hidden="1"/>
    </xf>
    <xf numFmtId="165" fontId="18" fillId="0" borderId="1" xfId="0" applyNumberFormat="1" applyFont="1" applyBorder="1" applyProtection="1">
      <protection hidden="1"/>
    </xf>
    <xf numFmtId="0" fontId="4" fillId="13" borderId="14" xfId="0" applyFont="1" applyFill="1" applyBorder="1" applyProtection="1">
      <protection hidden="1"/>
    </xf>
    <xf numFmtId="44" fontId="4" fillId="13" borderId="0" xfId="0" applyNumberFormat="1" applyFont="1" applyFill="1" applyAlignment="1" applyProtection="1">
      <alignment horizontal="left"/>
      <protection hidden="1"/>
    </xf>
    <xf numFmtId="0" fontId="44" fillId="13" borderId="16" xfId="0" applyFont="1" applyFill="1" applyBorder="1" applyAlignment="1" applyProtection="1">
      <alignment horizontal="center" vertical="center"/>
      <protection locked="0"/>
    </xf>
    <xf numFmtId="44" fontId="4" fillId="13" borderId="0" xfId="0" applyNumberFormat="1" applyFont="1" applyFill="1" applyAlignment="1" applyProtection="1">
      <alignment horizontal="left" vertical="center"/>
      <protection hidden="1"/>
    </xf>
    <xf numFmtId="0" fontId="4" fillId="13" borderId="15" xfId="0" applyFont="1" applyFill="1" applyBorder="1" applyProtection="1">
      <protection hidden="1"/>
    </xf>
    <xf numFmtId="0" fontId="0" fillId="0" borderId="15" xfId="0" applyBorder="1" applyAlignment="1" applyProtection="1">
      <alignment horizontal="left" wrapText="1"/>
      <protection hidden="1"/>
    </xf>
    <xf numFmtId="0" fontId="9" fillId="0" borderId="0" xfId="0" applyFont="1" applyAlignment="1" applyProtection="1">
      <alignment vertical="center"/>
      <protection hidden="1"/>
    </xf>
    <xf numFmtId="44" fontId="18" fillId="0" borderId="2" xfId="2" applyFont="1" applyBorder="1" applyAlignment="1" applyProtection="1">
      <alignment horizontal="center" vertical="center"/>
      <protection locked="0"/>
    </xf>
    <xf numFmtId="44" fontId="18" fillId="0" borderId="2" xfId="0" applyNumberFormat="1" applyFont="1" applyBorder="1" applyAlignment="1" applyProtection="1">
      <alignment vertical="center"/>
      <protection hidden="1"/>
    </xf>
    <xf numFmtId="44" fontId="18" fillId="0" borderId="2" xfId="0" applyNumberFormat="1" applyFont="1" applyBorder="1" applyAlignment="1" applyProtection="1">
      <alignment horizontal="centerContinuous" vertical="center"/>
      <protection locked="0"/>
    </xf>
    <xf numFmtId="44" fontId="18" fillId="0" borderId="2" xfId="0" applyNumberFormat="1" applyFont="1" applyBorder="1" applyAlignment="1" applyProtection="1">
      <alignment horizontal="center" vertical="center"/>
      <protection locked="0"/>
    </xf>
    <xf numFmtId="44" fontId="18" fillId="0" borderId="2" xfId="0" applyNumberFormat="1" applyFont="1" applyBorder="1" applyAlignment="1" applyProtection="1">
      <alignment horizontal="center" vertical="center"/>
      <protection hidden="1"/>
    </xf>
    <xf numFmtId="0" fontId="4" fillId="0" borderId="14" xfId="0" applyFont="1" applyBorder="1" applyProtection="1">
      <protection hidden="1"/>
    </xf>
    <xf numFmtId="0" fontId="53" fillId="0" borderId="0" xfId="0" applyFont="1" applyAlignment="1" applyProtection="1">
      <alignment vertical="top"/>
      <protection hidden="1"/>
    </xf>
    <xf numFmtId="0" fontId="4" fillId="0" borderId="15" xfId="0" applyFont="1" applyBorder="1" applyProtection="1">
      <protection hidden="1"/>
    </xf>
    <xf numFmtId="44" fontId="6" fillId="0" borderId="12" xfId="0" applyNumberFormat="1" applyFont="1" applyBorder="1" applyAlignment="1" applyProtection="1">
      <alignment horizontal="center" vertical="center"/>
      <protection hidden="1"/>
    </xf>
    <xf numFmtId="0" fontId="0" fillId="0" borderId="18" xfId="0" applyBorder="1" applyAlignment="1" applyProtection="1">
      <alignment horizontal="left" wrapText="1"/>
      <protection hidden="1"/>
    </xf>
    <xf numFmtId="0" fontId="4" fillId="0" borderId="0" xfId="0" applyFont="1" applyAlignment="1" applyProtection="1">
      <alignment horizontal="left" vertical="center"/>
      <protection hidden="1"/>
    </xf>
    <xf numFmtId="0" fontId="4" fillId="14" borderId="14" xfId="0" applyFont="1" applyFill="1" applyBorder="1" applyProtection="1">
      <protection hidden="1"/>
    </xf>
    <xf numFmtId="0" fontId="44" fillId="14" borderId="16" xfId="0" applyFont="1" applyFill="1" applyBorder="1" applyAlignment="1" applyProtection="1">
      <alignment horizontal="center" vertical="center"/>
      <protection locked="0"/>
    </xf>
    <xf numFmtId="44" fontId="4" fillId="14" borderId="0" xfId="0" applyNumberFormat="1" applyFont="1" applyFill="1" applyAlignment="1" applyProtection="1">
      <alignment horizontal="left"/>
      <protection hidden="1"/>
    </xf>
    <xf numFmtId="44" fontId="4" fillId="14" borderId="0" xfId="0" applyNumberFormat="1" applyFont="1" applyFill="1" applyAlignment="1" applyProtection="1">
      <alignment horizontal="left" vertical="center"/>
      <protection hidden="1"/>
    </xf>
    <xf numFmtId="0" fontId="4" fillId="14" borderId="15" xfId="0" applyFont="1" applyFill="1" applyBorder="1" applyProtection="1">
      <protection hidden="1"/>
    </xf>
    <xf numFmtId="44" fontId="18" fillId="0" borderId="2" xfId="0" applyNumberFormat="1" applyFont="1" applyBorder="1" applyAlignment="1" applyProtection="1">
      <alignment vertical="center"/>
      <protection locked="0" hidden="1"/>
    </xf>
    <xf numFmtId="0" fontId="48" fillId="0" borderId="0" xfId="0" applyFont="1" applyAlignment="1" applyProtection="1">
      <alignment horizontal="justify"/>
      <protection hidden="1"/>
    </xf>
    <xf numFmtId="0" fontId="6" fillId="0" borderId="40" xfId="0" applyFont="1" applyBorder="1" applyAlignment="1" applyProtection="1">
      <alignment horizontal="center"/>
      <protection hidden="1"/>
    </xf>
    <xf numFmtId="0" fontId="6" fillId="0" borderId="2" xfId="0" applyFont="1" applyBorder="1" applyAlignment="1" applyProtection="1">
      <alignment horizontal="center" vertical="center"/>
      <protection hidden="1"/>
    </xf>
    <xf numFmtId="0" fontId="4" fillId="0" borderId="2" xfId="0" applyFont="1" applyBorder="1" applyAlignment="1" applyProtection="1">
      <alignment vertical="center"/>
      <protection hidden="1"/>
    </xf>
    <xf numFmtId="9" fontId="6" fillId="0" borderId="2" xfId="7" applyFont="1" applyBorder="1" applyAlignment="1" applyProtection="1">
      <alignment horizontal="right"/>
      <protection hidden="1"/>
    </xf>
    <xf numFmtId="0" fontId="30" fillId="0" borderId="0" xfId="8" applyFont="1"/>
    <xf numFmtId="0" fontId="4" fillId="0" borderId="0" xfId="8" applyAlignment="1">
      <alignment horizontal="center"/>
    </xf>
    <xf numFmtId="0" fontId="55" fillId="0" borderId="0" xfId="8" applyFont="1" applyAlignment="1">
      <alignment horizontal="left"/>
    </xf>
    <xf numFmtId="0" fontId="4" fillId="0" borderId="0" xfId="8" applyAlignment="1">
      <alignment vertical="top" wrapText="1"/>
    </xf>
    <xf numFmtId="0" fontId="4" fillId="0" borderId="0" xfId="8" applyAlignment="1">
      <alignment horizontal="center" vertical="top"/>
    </xf>
    <xf numFmtId="0" fontId="4" fillId="0" borderId="0" xfId="8" applyAlignment="1">
      <alignment horizontal="left" vertical="top" wrapText="1"/>
    </xf>
    <xf numFmtId="0" fontId="4" fillId="0" borderId="0" xfId="8" applyAlignment="1">
      <alignment horizontal="left"/>
    </xf>
    <xf numFmtId="0" fontId="4" fillId="0" borderId="0" xfId="8" applyAlignment="1" applyProtection="1">
      <alignment horizontal="justify"/>
      <protection hidden="1"/>
    </xf>
    <xf numFmtId="0" fontId="55" fillId="0" borderId="0" xfId="8" applyFont="1"/>
    <xf numFmtId="0" fontId="9" fillId="0" borderId="0" xfId="8" applyFont="1"/>
    <xf numFmtId="0" fontId="4" fillId="0" borderId="0" xfId="8" applyAlignment="1">
      <alignment wrapText="1"/>
    </xf>
    <xf numFmtId="0" fontId="15" fillId="0" borderId="0" xfId="0" applyFont="1" applyProtection="1">
      <protection locked="0"/>
    </xf>
    <xf numFmtId="0" fontId="57" fillId="0" borderId="0" xfId="10" applyFont="1" applyProtection="1">
      <protection locked="0"/>
    </xf>
    <xf numFmtId="0" fontId="56" fillId="0" borderId="0" xfId="10" applyFont="1" applyAlignment="1" applyProtection="1">
      <alignment horizontal="center"/>
      <protection locked="0"/>
    </xf>
    <xf numFmtId="0" fontId="62" fillId="0" borderId="0" xfId="10" applyFont="1" applyProtection="1">
      <protection locked="0"/>
    </xf>
    <xf numFmtId="0" fontId="64" fillId="0" borderId="0" xfId="8" applyFont="1" applyAlignment="1" applyProtection="1">
      <alignment horizontal="center"/>
      <protection locked="0"/>
    </xf>
    <xf numFmtId="0" fontId="66" fillId="0" borderId="0" xfId="8" applyFont="1" applyAlignment="1" applyProtection="1">
      <alignment horizontal="center" wrapText="1"/>
      <protection locked="0"/>
    </xf>
    <xf numFmtId="0" fontId="57" fillId="0" borderId="0" xfId="10" applyFont="1"/>
    <xf numFmtId="0" fontId="62" fillId="0" borderId="0" xfId="10" applyFont="1"/>
    <xf numFmtId="0" fontId="62" fillId="0" borderId="0" xfId="10" applyFont="1" applyAlignment="1">
      <alignment vertical="top" wrapText="1"/>
    </xf>
    <xf numFmtId="0" fontId="62" fillId="0" borderId="0" xfId="10" applyFont="1" applyAlignment="1">
      <alignment wrapText="1"/>
    </xf>
    <xf numFmtId="0" fontId="67" fillId="0" borderId="0" xfId="10" applyFont="1"/>
    <xf numFmtId="0" fontId="61" fillId="0" borderId="0" xfId="8" applyFont="1" applyAlignment="1" applyProtection="1">
      <alignment horizontal="center" vertical="center" wrapText="1"/>
      <protection locked="0"/>
    </xf>
    <xf numFmtId="0" fontId="57" fillId="0" borderId="0" xfId="10" applyFont="1" applyAlignment="1">
      <alignment horizontal="center"/>
    </xf>
    <xf numFmtId="44" fontId="71" fillId="0" borderId="31" xfId="11" applyFont="1" applyFill="1" applyBorder="1" applyAlignment="1" applyProtection="1"/>
    <xf numFmtId="0" fontId="57" fillId="0" borderId="0" xfId="10" applyFont="1" applyAlignment="1" applyProtection="1">
      <alignment horizontal="center" wrapText="1"/>
      <protection locked="0"/>
    </xf>
    <xf numFmtId="0" fontId="72" fillId="0" borderId="1" xfId="10" applyFont="1" applyBorder="1"/>
    <xf numFmtId="44" fontId="57" fillId="0" borderId="42" xfId="10" applyNumberFormat="1" applyFont="1" applyBorder="1"/>
    <xf numFmtId="0" fontId="72" fillId="0" borderId="19" xfId="10" applyFont="1" applyBorder="1"/>
    <xf numFmtId="44" fontId="57" fillId="0" borderId="16" xfId="10" applyNumberFormat="1" applyFont="1" applyBorder="1"/>
    <xf numFmtId="44" fontId="57" fillId="0" borderId="44" xfId="10" applyNumberFormat="1" applyFont="1" applyBorder="1"/>
    <xf numFmtId="44" fontId="62" fillId="0" borderId="0" xfId="11" applyFont="1" applyFill="1" applyBorder="1" applyAlignment="1" applyProtection="1">
      <protection locked="0"/>
    </xf>
    <xf numFmtId="44" fontId="62" fillId="0" borderId="0" xfId="11" applyFont="1" applyBorder="1" applyAlignment="1" applyProtection="1">
      <protection locked="0"/>
    </xf>
    <xf numFmtId="44" fontId="76" fillId="0" borderId="16" xfId="11" applyFont="1" applyFill="1" applyBorder="1" applyAlignment="1" applyProtection="1">
      <alignment horizontal="right"/>
    </xf>
    <xf numFmtId="0" fontId="9" fillId="0" borderId="0" xfId="0" applyFont="1" applyAlignment="1" applyProtection="1">
      <alignment horizontal="left" wrapText="1"/>
      <protection hidden="1"/>
    </xf>
    <xf numFmtId="0" fontId="34" fillId="0" borderId="0" xfId="0" applyFont="1" applyAlignment="1" applyProtection="1">
      <alignment horizontal="center"/>
      <protection hidden="1"/>
    </xf>
    <xf numFmtId="0" fontId="4" fillId="0" borderId="1" xfId="0" applyFont="1" applyBorder="1" applyProtection="1">
      <protection locked="0"/>
    </xf>
    <xf numFmtId="37" fontId="4" fillId="0" borderId="1" xfId="1" applyFont="1" applyBorder="1" applyProtection="1">
      <protection locked="0"/>
    </xf>
    <xf numFmtId="0" fontId="4" fillId="0" borderId="19" xfId="0" applyFont="1" applyBorder="1" applyProtection="1">
      <protection locked="0"/>
    </xf>
    <xf numFmtId="37" fontId="4" fillId="0" borderId="19" xfId="1" applyFont="1" applyBorder="1" applyProtection="1">
      <protection locked="0"/>
    </xf>
    <xf numFmtId="37" fontId="4" fillId="0" borderId="0" xfId="1" applyFont="1" applyProtection="1">
      <protection locked="0"/>
    </xf>
    <xf numFmtId="0" fontId="4" fillId="0" borderId="0" xfId="0" applyFont="1" applyAlignment="1" applyProtection="1">
      <alignment horizontal="right"/>
      <protection hidden="1"/>
    </xf>
    <xf numFmtId="0" fontId="4" fillId="0" borderId="12" xfId="0" applyFont="1" applyBorder="1" applyAlignment="1" applyProtection="1">
      <alignment horizontal="right"/>
      <protection hidden="1"/>
    </xf>
    <xf numFmtId="0" fontId="6" fillId="0" borderId="12" xfId="0" applyFont="1" applyBorder="1" applyProtection="1">
      <protection locked="0"/>
    </xf>
    <xf numFmtId="0" fontId="4" fillId="0" borderId="0" xfId="0" quotePrefix="1" applyFont="1" applyAlignment="1">
      <alignment horizontal="center" wrapText="1"/>
    </xf>
    <xf numFmtId="0" fontId="15" fillId="0" borderId="0" xfId="0" applyFont="1" applyProtection="1">
      <protection locked="0" hidden="1"/>
    </xf>
    <xf numFmtId="0" fontId="64" fillId="0" borderId="0" xfId="8" applyFont="1" applyAlignment="1">
      <alignment horizontal="center"/>
    </xf>
    <xf numFmtId="0" fontId="57" fillId="0" borderId="44" xfId="8" applyFont="1" applyBorder="1" applyAlignment="1">
      <alignment horizontal="center" vertical="center" wrapText="1"/>
    </xf>
    <xf numFmtId="0" fontId="57" fillId="0" borderId="18" xfId="8" applyFont="1" applyBorder="1" applyAlignment="1">
      <alignment horizontal="left" vertical="center" wrapText="1"/>
    </xf>
    <xf numFmtId="0" fontId="57" fillId="0" borderId="18" xfId="8" applyFont="1" applyBorder="1" applyAlignment="1">
      <alignment vertical="center" wrapText="1"/>
    </xf>
    <xf numFmtId="0" fontId="57" fillId="0" borderId="0" xfId="10" applyFont="1" applyAlignment="1">
      <alignment horizontal="center" wrapText="1"/>
    </xf>
    <xf numFmtId="0" fontId="57" fillId="0" borderId="0" xfId="10" applyFont="1" applyAlignment="1">
      <alignment horizontal="left" wrapText="1"/>
    </xf>
    <xf numFmtId="0" fontId="57" fillId="0" borderId="16" xfId="8" applyFont="1" applyBorder="1" applyAlignment="1">
      <alignment horizontal="center" vertical="center" wrapText="1"/>
    </xf>
    <xf numFmtId="0" fontId="57" fillId="0" borderId="16" xfId="8" applyFont="1" applyBorder="1" applyAlignment="1">
      <alignment horizontal="left" vertical="center" wrapText="1"/>
    </xf>
    <xf numFmtId="0" fontId="57" fillId="0" borderId="16" xfId="8" applyFont="1" applyBorder="1" applyAlignment="1">
      <alignment vertical="center" wrapText="1"/>
    </xf>
    <xf numFmtId="0" fontId="62" fillId="0" borderId="16" xfId="10" applyFont="1" applyBorder="1"/>
    <xf numFmtId="0" fontId="62" fillId="0" borderId="16" xfId="10" applyFont="1" applyBorder="1" applyAlignment="1">
      <alignment horizontal="left"/>
    </xf>
    <xf numFmtId="0" fontId="57" fillId="0" borderId="16" xfId="10" applyFont="1" applyBorder="1"/>
    <xf numFmtId="0" fontId="57" fillId="0" borderId="16" xfId="10" applyFont="1" applyBorder="1" applyAlignment="1">
      <alignment horizontal="left"/>
    </xf>
    <xf numFmtId="37" fontId="4" fillId="0" borderId="1" xfId="1" applyFont="1" applyBorder="1" applyProtection="1"/>
    <xf numFmtId="44" fontId="4" fillId="0" borderId="0" xfId="0" applyNumberFormat="1" applyFont="1"/>
    <xf numFmtId="9" fontId="4" fillId="0" borderId="0" xfId="7" applyFont="1" applyProtection="1"/>
    <xf numFmtId="0" fontId="14" fillId="0" borderId="16" xfId="0" applyFont="1" applyBorder="1" applyAlignment="1" applyProtection="1">
      <alignment horizontal="center" vertical="center"/>
      <protection locked="0"/>
    </xf>
    <xf numFmtId="44" fontId="6" fillId="0" borderId="3" xfId="0" applyNumberFormat="1" applyFont="1" applyBorder="1"/>
    <xf numFmtId="0" fontId="18" fillId="0" borderId="37" xfId="0" applyFont="1" applyBorder="1" applyAlignment="1" applyProtection="1">
      <alignment horizontal="left"/>
      <protection hidden="1"/>
    </xf>
    <xf numFmtId="0" fontId="4" fillId="0" borderId="38" xfId="0" applyFont="1" applyBorder="1" applyProtection="1">
      <protection hidden="1"/>
    </xf>
    <xf numFmtId="0" fontId="4" fillId="0" borderId="38" xfId="0" applyFont="1" applyBorder="1" applyAlignment="1" applyProtection="1">
      <alignment horizontal="center"/>
      <protection hidden="1"/>
    </xf>
    <xf numFmtId="0" fontId="4" fillId="0" borderId="53" xfId="0" applyFont="1" applyBorder="1" applyProtection="1">
      <protection hidden="1"/>
    </xf>
    <xf numFmtId="0" fontId="18" fillId="0" borderId="0" xfId="0" applyFont="1" applyAlignment="1" applyProtection="1">
      <alignment vertical="top" wrapText="1"/>
      <protection hidden="1"/>
    </xf>
    <xf numFmtId="0" fontId="18" fillId="0" borderId="0" xfId="0" applyFont="1" applyProtection="1">
      <protection locked="0"/>
    </xf>
    <xf numFmtId="0" fontId="23" fillId="0" borderId="0" xfId="0" applyFont="1" applyAlignment="1">
      <alignment horizontal="left" vertical="top" wrapText="1"/>
    </xf>
    <xf numFmtId="44" fontId="6" fillId="0" borderId="54" xfId="2" applyFont="1" applyBorder="1" applyProtection="1">
      <protection hidden="1"/>
    </xf>
    <xf numFmtId="0" fontId="9" fillId="0" borderId="58" xfId="0" applyFont="1" applyBorder="1" applyProtection="1">
      <protection hidden="1"/>
    </xf>
    <xf numFmtId="0" fontId="6" fillId="0" borderId="57" xfId="0" applyFont="1" applyBorder="1" applyAlignment="1" applyProtection="1">
      <alignment horizontal="center"/>
      <protection hidden="1"/>
    </xf>
    <xf numFmtId="0" fontId="6" fillId="0" borderId="33" xfId="0" applyFont="1" applyBorder="1" applyAlignment="1" applyProtection="1">
      <alignment horizontal="center"/>
      <protection hidden="1"/>
    </xf>
    <xf numFmtId="0" fontId="4" fillId="0" borderId="58" xfId="0" applyFont="1" applyBorder="1" applyProtection="1">
      <protection hidden="1"/>
    </xf>
    <xf numFmtId="0" fontId="9" fillId="0" borderId="56" xfId="0" applyFont="1" applyBorder="1" applyProtection="1">
      <protection hidden="1"/>
    </xf>
    <xf numFmtId="0" fontId="9" fillId="0" borderId="4" xfId="0" applyFont="1" applyBorder="1" applyAlignment="1" applyProtection="1">
      <alignment horizontal="left"/>
      <protection hidden="1"/>
    </xf>
    <xf numFmtId="0" fontId="53" fillId="0" borderId="0" xfId="0" applyFont="1" applyProtection="1">
      <protection hidden="1"/>
    </xf>
    <xf numFmtId="0" fontId="4" fillId="0" borderId="0" xfId="0" applyFont="1" applyAlignment="1" applyProtection="1">
      <alignment horizontal="left" vertical="center" wrapText="1"/>
      <protection hidden="1"/>
    </xf>
    <xf numFmtId="0" fontId="6" fillId="0" borderId="0" xfId="0" applyFont="1" applyAlignment="1" applyProtection="1">
      <alignment vertical="center"/>
      <protection locked="0"/>
    </xf>
    <xf numFmtId="0" fontId="16" fillId="0" borderId="5" xfId="0" applyFont="1" applyBorder="1" applyAlignment="1">
      <alignment horizontal="center" wrapText="1"/>
    </xf>
    <xf numFmtId="0" fontId="8" fillId="0" borderId="6" xfId="0" applyFont="1" applyBorder="1" applyAlignment="1">
      <alignment horizontal="center" vertical="center" wrapText="1"/>
    </xf>
    <xf numFmtId="0" fontId="6" fillId="0" borderId="8" xfId="0" applyFont="1" applyBorder="1" applyAlignment="1">
      <alignment horizontal="center"/>
    </xf>
    <xf numFmtId="0" fontId="9" fillId="0" borderId="0" xfId="0" applyFont="1" applyAlignment="1">
      <alignment horizontal="left"/>
    </xf>
    <xf numFmtId="0" fontId="6" fillId="0" borderId="2" xfId="0" applyFont="1" applyBorder="1" applyAlignment="1">
      <alignment horizontal="left"/>
    </xf>
    <xf numFmtId="0" fontId="6" fillId="0" borderId="2" xfId="0" applyFont="1" applyBorder="1"/>
    <xf numFmtId="0" fontId="9" fillId="0" borderId="2" xfId="0" applyFont="1" applyBorder="1"/>
    <xf numFmtId="0" fontId="6" fillId="0" borderId="8" xfId="0" applyFont="1" applyBorder="1" applyAlignment="1">
      <alignment horizontal="center" vertical="center"/>
    </xf>
    <xf numFmtId="0" fontId="4" fillId="0" borderId="2" xfId="0" applyFont="1" applyBorder="1"/>
    <xf numFmtId="0" fontId="6" fillId="0" borderId="1" xfId="0" applyFont="1" applyBorder="1"/>
    <xf numFmtId="0" fontId="9" fillId="0" borderId="2" xfId="0" applyFont="1" applyBorder="1" applyAlignment="1">
      <alignment horizontal="left"/>
    </xf>
    <xf numFmtId="0" fontId="6" fillId="0" borderId="9" xfId="0" applyFont="1" applyBorder="1" applyAlignment="1">
      <alignment horizontal="center"/>
    </xf>
    <xf numFmtId="0" fontId="9" fillId="0" borderId="4" xfId="0" applyFont="1" applyBorder="1"/>
    <xf numFmtId="44" fontId="6" fillId="2" borderId="2" xfId="0" applyNumberFormat="1" applyFont="1" applyFill="1" applyBorder="1"/>
    <xf numFmtId="44" fontId="6" fillId="2" borderId="3" xfId="0" applyNumberFormat="1" applyFont="1" applyFill="1" applyBorder="1"/>
    <xf numFmtId="44" fontId="6" fillId="0" borderId="2" xfId="0" applyNumberFormat="1" applyFont="1" applyBorder="1"/>
    <xf numFmtId="0" fontId="6" fillId="2" borderId="2" xfId="0" applyFont="1" applyFill="1" applyBorder="1"/>
    <xf numFmtId="44" fontId="6" fillId="0" borderId="4" xfId="0" applyNumberFormat="1" applyFont="1" applyBorder="1"/>
    <xf numFmtId="0" fontId="9" fillId="0" borderId="7" xfId="0" applyFont="1" applyBorder="1" applyAlignment="1">
      <alignment horizontal="center" vertical="center" wrapText="1"/>
    </xf>
    <xf numFmtId="0" fontId="6" fillId="2" borderId="3" xfId="0" applyFont="1" applyFill="1" applyBorder="1"/>
    <xf numFmtId="44" fontId="6" fillId="0" borderId="10" xfId="0" applyNumberFormat="1" applyFont="1" applyBorder="1"/>
    <xf numFmtId="0" fontId="6" fillId="0" borderId="23" xfId="0" applyFont="1" applyBorder="1"/>
    <xf numFmtId="0" fontId="22" fillId="0" borderId="24" xfId="0" applyFont="1" applyBorder="1" applyAlignment="1">
      <alignment horizontal="center" vertical="center"/>
    </xf>
    <xf numFmtId="44" fontId="6" fillId="0" borderId="32" xfId="0" applyNumberFormat="1" applyFont="1" applyBorder="1"/>
    <xf numFmtId="44" fontId="6" fillId="0" borderId="6" xfId="0" applyNumberFormat="1" applyFont="1" applyBorder="1"/>
    <xf numFmtId="44" fontId="6" fillId="0" borderId="7" xfId="0" applyNumberFormat="1" applyFont="1" applyBorder="1"/>
    <xf numFmtId="0" fontId="6" fillId="0" borderId="25" xfId="0" applyFont="1" applyBorder="1"/>
    <xf numFmtId="0" fontId="22" fillId="0" borderId="26" xfId="0" applyFont="1" applyBorder="1" applyAlignment="1">
      <alignment horizontal="center" vertical="center"/>
    </xf>
    <xf numFmtId="44" fontId="6" fillId="0" borderId="8" xfId="0" applyNumberFormat="1" applyFont="1" applyBorder="1"/>
    <xf numFmtId="0" fontId="9" fillId="0" borderId="27" xfId="0" applyFont="1" applyBorder="1"/>
    <xf numFmtId="0" fontId="22" fillId="0" borderId="28" xfId="0" applyFont="1" applyBorder="1" applyAlignment="1">
      <alignment horizontal="center" vertical="center"/>
    </xf>
    <xf numFmtId="44" fontId="6" fillId="0" borderId="33" xfId="0" applyNumberFormat="1" applyFont="1" applyBorder="1"/>
    <xf numFmtId="0" fontId="82" fillId="0" borderId="0" xfId="15" applyFont="1" applyAlignment="1" applyProtection="1">
      <alignment horizontal="center"/>
      <protection locked="0"/>
    </xf>
    <xf numFmtId="0" fontId="15" fillId="0" borderId="0" xfId="15" applyFont="1" applyProtection="1">
      <protection locked="0"/>
    </xf>
    <xf numFmtId="0" fontId="18" fillId="0" borderId="0" xfId="15" applyFont="1" applyAlignment="1" applyProtection="1">
      <alignment horizontal="center"/>
      <protection locked="0"/>
    </xf>
    <xf numFmtId="44" fontId="15" fillId="0" borderId="2" xfId="2" applyFont="1" applyBorder="1" applyAlignment="1" applyProtection="1">
      <alignment horizontal="right"/>
      <protection locked="0"/>
    </xf>
    <xf numFmtId="0" fontId="15" fillId="0" borderId="2" xfId="15" applyFont="1" applyBorder="1" applyAlignment="1" applyProtection="1">
      <alignment horizontal="left" vertical="top" wrapText="1"/>
      <protection locked="0"/>
    </xf>
    <xf numFmtId="44" fontId="15" fillId="0" borderId="2" xfId="2" applyFont="1" applyBorder="1" applyAlignment="1" applyProtection="1">
      <alignment horizontal="left"/>
      <protection locked="0"/>
    </xf>
    <xf numFmtId="0" fontId="8" fillId="0" borderId="0" xfId="15" applyFont="1" applyProtection="1">
      <protection locked="0"/>
    </xf>
    <xf numFmtId="0" fontId="15" fillId="0" borderId="0" xfId="15" applyFont="1" applyAlignment="1" applyProtection="1">
      <alignment horizontal="center" wrapText="1"/>
      <protection locked="0"/>
    </xf>
    <xf numFmtId="0" fontId="15" fillId="0" borderId="2" xfId="15" applyFont="1" applyBorder="1" applyProtection="1">
      <protection locked="0"/>
    </xf>
    <xf numFmtId="44" fontId="15" fillId="0" borderId="2" xfId="2" applyFont="1" applyBorder="1" applyProtection="1">
      <protection locked="0"/>
    </xf>
    <xf numFmtId="44" fontId="15" fillId="0" borderId="54" xfId="15" applyNumberFormat="1" applyFont="1" applyBorder="1" applyProtection="1">
      <protection locked="0"/>
    </xf>
    <xf numFmtId="0" fontId="82" fillId="0" borderId="0" xfId="8" applyFont="1" applyAlignment="1" applyProtection="1">
      <alignment horizontal="center"/>
      <protection locked="0"/>
    </xf>
    <xf numFmtId="0" fontId="15" fillId="0" borderId="0" xfId="8" applyFont="1" applyProtection="1">
      <protection locked="0"/>
    </xf>
    <xf numFmtId="0" fontId="18" fillId="0" borderId="0" xfId="8" applyFont="1" applyAlignment="1" applyProtection="1">
      <alignment horizontal="center"/>
      <protection locked="0"/>
    </xf>
    <xf numFmtId="0" fontId="79" fillId="0" borderId="0" xfId="8" applyFont="1" applyProtection="1">
      <protection locked="0"/>
    </xf>
    <xf numFmtId="0" fontId="8" fillId="0" borderId="0" xfId="15" applyFont="1" applyAlignment="1" applyProtection="1">
      <alignment vertical="top"/>
      <protection locked="0"/>
    </xf>
    <xf numFmtId="44" fontId="0" fillId="0" borderId="1" xfId="0" applyNumberFormat="1" applyBorder="1"/>
    <xf numFmtId="0" fontId="53" fillId="0" borderId="0" xfId="0" applyFont="1" applyAlignment="1" applyProtection="1">
      <alignment wrapText="1"/>
      <protection hidden="1"/>
    </xf>
    <xf numFmtId="0" fontId="14" fillId="0" borderId="0" xfId="8" applyFont="1" applyAlignment="1" applyProtection="1">
      <alignment horizontal="center" vertical="center"/>
      <protection locked="0"/>
    </xf>
    <xf numFmtId="0" fontId="4" fillId="0" borderId="0" xfId="0" applyFont="1"/>
    <xf numFmtId="0" fontId="8" fillId="0" borderId="0" xfId="15" applyFont="1" applyAlignment="1" applyProtection="1">
      <alignment horizontal="left" vertical="top" wrapText="1"/>
      <protection locked="0"/>
    </xf>
    <xf numFmtId="37" fontId="6" fillId="0" borderId="0" xfId="1" applyFont="1" applyProtection="1">
      <protection locked="0"/>
    </xf>
    <xf numFmtId="0" fontId="10" fillId="0" borderId="0" xfId="0" applyFont="1" applyAlignment="1" applyProtection="1">
      <alignment vertical="center" wrapText="1"/>
      <protection locked="0"/>
    </xf>
    <xf numFmtId="0" fontId="4" fillId="0" borderId="0" xfId="8" applyProtection="1">
      <protection locked="0"/>
    </xf>
    <xf numFmtId="0" fontId="7" fillId="0" borderId="0" xfId="8" applyFont="1" applyProtection="1">
      <protection locked="0"/>
    </xf>
    <xf numFmtId="0" fontId="7" fillId="0" borderId="0" xfId="8" applyFont="1" applyAlignment="1" applyProtection="1">
      <alignment horizontal="center" vertical="center"/>
      <protection locked="0"/>
    </xf>
    <xf numFmtId="0" fontId="4" fillId="0" borderId="0" xfId="8" applyAlignment="1" applyProtection="1">
      <alignment horizontal="left" vertical="top" wrapText="1"/>
      <protection locked="0"/>
    </xf>
    <xf numFmtId="0" fontId="4" fillId="0" borderId="0" xfId="8" applyAlignment="1" applyProtection="1">
      <alignment horizontal="left" wrapText="1"/>
      <protection locked="0"/>
    </xf>
    <xf numFmtId="44" fontId="4" fillId="0" borderId="0" xfId="8" applyNumberFormat="1" applyProtection="1">
      <protection locked="0"/>
    </xf>
    <xf numFmtId="0" fontId="4" fillId="0" borderId="38" xfId="8" applyBorder="1" applyAlignment="1">
      <alignment horizontal="center"/>
    </xf>
    <xf numFmtId="44" fontId="4" fillId="0" borderId="54" xfId="8" applyNumberFormat="1" applyBorder="1"/>
    <xf numFmtId="0" fontId="80" fillId="0" borderId="0" xfId="8" applyFont="1" applyAlignment="1">
      <alignment horizontal="center"/>
    </xf>
    <xf numFmtId="0" fontId="15" fillId="0" borderId="1" xfId="0" applyFont="1" applyBorder="1" applyAlignment="1" applyProtection="1">
      <alignment horizontal="center"/>
      <protection hidden="1"/>
    </xf>
    <xf numFmtId="44" fontId="15" fillId="0" borderId="1" xfId="0" applyNumberFormat="1" applyFont="1" applyBorder="1" applyAlignment="1" applyProtection="1">
      <alignment horizontal="center"/>
      <protection hidden="1"/>
    </xf>
    <xf numFmtId="43" fontId="4" fillId="0" borderId="19" xfId="0" applyNumberFormat="1" applyFont="1" applyBorder="1" applyProtection="1">
      <protection locked="0"/>
    </xf>
    <xf numFmtId="9" fontId="4" fillId="0" borderId="19" xfId="7" applyFont="1" applyFill="1" applyBorder="1" applyProtection="1"/>
    <xf numFmtId="44" fontId="4" fillId="0" borderId="1" xfId="0" applyNumberFormat="1" applyFont="1" applyBorder="1" applyProtection="1">
      <protection hidden="1"/>
    </xf>
    <xf numFmtId="37" fontId="4" fillId="0" borderId="0" xfId="0" applyNumberFormat="1" applyFont="1" applyProtection="1">
      <protection hidden="1"/>
    </xf>
    <xf numFmtId="37" fontId="4" fillId="0" borderId="19" xfId="0" applyNumberFormat="1" applyFont="1" applyBorder="1" applyProtection="1">
      <protection hidden="1"/>
    </xf>
    <xf numFmtId="166" fontId="4" fillId="0" borderId="19" xfId="0" applyNumberFormat="1" applyFont="1" applyBorder="1" applyProtection="1">
      <protection locked="0"/>
    </xf>
    <xf numFmtId="166" fontId="4" fillId="0" borderId="1" xfId="0" applyNumberFormat="1" applyFont="1" applyBorder="1" applyProtection="1">
      <protection locked="0"/>
    </xf>
    <xf numFmtId="44" fontId="15" fillId="0" borderId="54" xfId="15" applyNumberFormat="1" applyFont="1" applyBorder="1"/>
    <xf numFmtId="0" fontId="77" fillId="0" borderId="0" xfId="0" applyFont="1" applyProtection="1">
      <protection hidden="1"/>
    </xf>
    <xf numFmtId="0" fontId="77" fillId="0" borderId="0" xfId="0" applyFont="1"/>
    <xf numFmtId="0" fontId="83" fillId="0" borderId="0" xfId="0" applyFont="1" applyAlignment="1">
      <alignment horizontal="centerContinuous"/>
    </xf>
    <xf numFmtId="0" fontId="63" fillId="0" borderId="0" xfId="0" applyFont="1" applyAlignment="1" applyProtection="1">
      <alignment horizontal="centerContinuous"/>
      <protection hidden="1"/>
    </xf>
    <xf numFmtId="0" fontId="77" fillId="0" borderId="0" xfId="0" applyFont="1" applyAlignment="1">
      <alignment wrapText="1"/>
    </xf>
    <xf numFmtId="0" fontId="77" fillId="0" borderId="2" xfId="0" applyFont="1" applyBorder="1" applyAlignment="1" applyProtection="1">
      <alignment horizontal="left"/>
      <protection locked="0"/>
    </xf>
    <xf numFmtId="0" fontId="84" fillId="0" borderId="0" xfId="0" applyFont="1"/>
    <xf numFmtId="49" fontId="77" fillId="0" borderId="2" xfId="0" applyNumberFormat="1" applyFont="1" applyBorder="1" applyProtection="1">
      <protection locked="0"/>
    </xf>
    <xf numFmtId="37" fontId="77" fillId="0" borderId="2" xfId="1" applyFont="1" applyFill="1" applyBorder="1" applyProtection="1">
      <protection locked="0"/>
    </xf>
    <xf numFmtId="0" fontId="77" fillId="0" borderId="39" xfId="0" applyFont="1" applyBorder="1" applyProtection="1">
      <protection hidden="1"/>
    </xf>
    <xf numFmtId="39" fontId="77" fillId="0" borderId="2" xfId="1" applyNumberFormat="1" applyFont="1" applyFill="1" applyBorder="1" applyProtection="1">
      <protection locked="0"/>
    </xf>
    <xf numFmtId="0" fontId="84" fillId="0" borderId="0" xfId="0" applyFont="1" applyAlignment="1">
      <alignment wrapText="1"/>
    </xf>
    <xf numFmtId="0" fontId="77" fillId="0" borderId="37" xfId="0" applyFont="1" applyBorder="1" applyProtection="1">
      <protection hidden="1"/>
    </xf>
    <xf numFmtId="165" fontId="77" fillId="0" borderId="2" xfId="0" applyNumberFormat="1" applyFont="1" applyBorder="1" applyProtection="1">
      <protection locked="0"/>
    </xf>
    <xf numFmtId="0" fontId="77" fillId="0" borderId="2" xfId="0" applyFont="1" applyBorder="1" applyAlignment="1">
      <alignment horizontal="center"/>
    </xf>
    <xf numFmtId="0" fontId="77" fillId="0" borderId="36" xfId="0" applyFont="1" applyBorder="1" applyProtection="1">
      <protection hidden="1"/>
    </xf>
    <xf numFmtId="0" fontId="77" fillId="0" borderId="0" xfId="0" applyFont="1" applyAlignment="1">
      <alignment horizontal="right"/>
    </xf>
    <xf numFmtId="49" fontId="77" fillId="0" borderId="2" xfId="0" applyNumberFormat="1" applyFont="1" applyBorder="1" applyAlignment="1" applyProtection="1">
      <alignment horizontal="left"/>
      <protection locked="0"/>
    </xf>
    <xf numFmtId="0" fontId="23" fillId="0" borderId="0" xfId="8" applyFont="1" applyAlignment="1" applyProtection="1">
      <alignment horizontal="left" vertical="top" wrapText="1"/>
      <protection hidden="1"/>
    </xf>
    <xf numFmtId="0" fontId="4" fillId="0" borderId="1" xfId="0" applyFont="1" applyBorder="1"/>
    <xf numFmtId="0" fontId="8" fillId="0" borderId="0" xfId="0" applyFont="1" applyAlignment="1" applyProtection="1">
      <alignment horizontal="centerContinuous" vertical="center"/>
      <protection hidden="1"/>
    </xf>
    <xf numFmtId="0" fontId="4" fillId="0" borderId="0" xfId="0" applyFont="1" applyAlignment="1" applyProtection="1">
      <alignment horizontal="centerContinuous"/>
      <protection hidden="1"/>
    </xf>
    <xf numFmtId="43" fontId="4" fillId="0" borderId="1" xfId="0" quotePrefix="1" applyNumberFormat="1" applyFont="1" applyBorder="1" applyAlignment="1" applyProtection="1">
      <alignment horizontal="center"/>
      <protection locked="0"/>
    </xf>
    <xf numFmtId="43" fontId="4" fillId="0" borderId="0" xfId="0" quotePrefix="1" applyNumberFormat="1" applyFont="1" applyAlignment="1" applyProtection="1">
      <alignment horizontal="center"/>
      <protection locked="0"/>
    </xf>
    <xf numFmtId="43" fontId="4" fillId="0" borderId="0" xfId="0" applyNumberFormat="1" applyFont="1" applyProtection="1">
      <protection hidden="1"/>
    </xf>
    <xf numFmtId="0" fontId="4" fillId="0" borderId="16" xfId="0" applyFont="1" applyBorder="1" applyAlignment="1" applyProtection="1">
      <alignment horizontal="center"/>
      <protection hidden="1"/>
    </xf>
    <xf numFmtId="43" fontId="4" fillId="0" borderId="1" xfId="0" applyNumberFormat="1" applyFont="1" applyBorder="1" applyAlignment="1" applyProtection="1">
      <alignment horizontal="right"/>
      <protection locked="0"/>
    </xf>
    <xf numFmtId="0" fontId="30" fillId="0" borderId="0" xfId="0" applyFont="1" applyProtection="1">
      <protection hidden="1"/>
    </xf>
    <xf numFmtId="41" fontId="16" fillId="0" borderId="0" xfId="0" quotePrefix="1" applyNumberFormat="1" applyFont="1" applyAlignment="1" applyProtection="1">
      <alignment horizontal="center" vertical="top"/>
      <protection hidden="1"/>
    </xf>
    <xf numFmtId="0" fontId="4" fillId="0" borderId="0" xfId="0" applyFont="1" applyAlignment="1" applyProtection="1">
      <alignment horizontal="center"/>
      <protection hidden="1"/>
    </xf>
    <xf numFmtId="43" fontId="4" fillId="0" borderId="1" xfId="7" applyNumberFormat="1" applyFont="1" applyBorder="1" applyAlignment="1" applyProtection="1">
      <alignment horizontal="right"/>
      <protection hidden="1"/>
    </xf>
    <xf numFmtId="0" fontId="4" fillId="0" borderId="0" xfId="0" applyFont="1" applyAlignment="1" applyProtection="1">
      <alignment horizontal="center" vertical="top" wrapText="1"/>
      <protection hidden="1"/>
    </xf>
    <xf numFmtId="0" fontId="4" fillId="0" borderId="0" xfId="0" applyFont="1" applyAlignment="1" applyProtection="1">
      <alignment horizontal="center" vertical="top"/>
      <protection hidden="1"/>
    </xf>
    <xf numFmtId="41" fontId="4" fillId="0" borderId="0" xfId="0" applyNumberFormat="1" applyFont="1" applyAlignment="1" applyProtection="1">
      <alignment horizontal="center" vertical="top" wrapText="1"/>
      <protection hidden="1"/>
    </xf>
    <xf numFmtId="43" fontId="4" fillId="0" borderId="1" xfId="0" applyNumberFormat="1" applyFont="1" applyBorder="1" applyAlignment="1" applyProtection="1">
      <alignment horizontal="right"/>
      <protection hidden="1"/>
    </xf>
    <xf numFmtId="41" fontId="16" fillId="0" borderId="0" xfId="0" applyNumberFormat="1" applyFont="1" applyAlignment="1" applyProtection="1">
      <alignment horizontal="center" vertical="top"/>
      <protection hidden="1"/>
    </xf>
    <xf numFmtId="43" fontId="4" fillId="0" borderId="1" xfId="7" applyNumberFormat="1" applyFont="1" applyBorder="1" applyAlignment="1" applyProtection="1">
      <alignment horizontal="right"/>
    </xf>
    <xf numFmtId="0" fontId="4" fillId="0" borderId="1" xfId="0" applyFont="1" applyBorder="1" applyAlignment="1" applyProtection="1">
      <alignment horizontal="center"/>
      <protection locked="0"/>
    </xf>
    <xf numFmtId="167" fontId="4" fillId="0" borderId="1" xfId="0" quotePrefix="1" applyNumberFormat="1" applyFont="1" applyBorder="1" applyAlignment="1" applyProtection="1">
      <alignment horizontal="center"/>
      <protection hidden="1"/>
    </xf>
    <xf numFmtId="0" fontId="28" fillId="0" borderId="0" xfId="0" applyFont="1" applyAlignment="1">
      <alignment horizontal="left" vertical="top" wrapText="1"/>
    </xf>
    <xf numFmtId="0" fontId="88" fillId="0" borderId="0" xfId="0" applyFont="1" applyAlignment="1">
      <alignment horizontal="left" vertical="top" wrapText="1"/>
    </xf>
    <xf numFmtId="0" fontId="4" fillId="0" borderId="0" xfId="0" applyFont="1" applyAlignment="1" applyProtection="1">
      <alignment horizontal="center" wrapText="1"/>
      <protection hidden="1"/>
    </xf>
    <xf numFmtId="41" fontId="4" fillId="0" borderId="0" xfId="0" quotePrefix="1" applyNumberFormat="1" applyFont="1" applyAlignment="1" applyProtection="1">
      <alignment horizontal="center"/>
      <protection hidden="1"/>
    </xf>
    <xf numFmtId="0" fontId="4" fillId="0" borderId="16" xfId="0" applyFont="1" applyBorder="1" applyAlignment="1" applyProtection="1">
      <alignment horizontal="center" vertical="center"/>
      <protection hidden="1"/>
    </xf>
    <xf numFmtId="43" fontId="16" fillId="0" borderId="0" xfId="0" quotePrefix="1" applyNumberFormat="1" applyFont="1" applyAlignment="1" applyProtection="1">
      <alignment horizontal="center" vertical="top"/>
      <protection hidden="1"/>
    </xf>
    <xf numFmtId="43" fontId="4" fillId="0" borderId="1" xfId="0" applyNumberFormat="1" applyFont="1" applyBorder="1" applyProtection="1">
      <protection hidden="1"/>
    </xf>
    <xf numFmtId="0" fontId="9" fillId="0" borderId="30" xfId="0" applyFont="1" applyBorder="1" applyAlignment="1" applyProtection="1">
      <alignment horizontal="centerContinuous"/>
      <protection hidden="1"/>
    </xf>
    <xf numFmtId="0" fontId="9" fillId="0" borderId="35" xfId="0" applyFont="1" applyBorder="1" applyAlignment="1" applyProtection="1">
      <alignment horizontal="centerContinuous"/>
      <protection hidden="1"/>
    </xf>
    <xf numFmtId="0" fontId="4" fillId="0" borderId="35" xfId="0" applyFont="1" applyBorder="1" applyAlignment="1" applyProtection="1">
      <alignment horizontal="centerContinuous"/>
      <protection hidden="1"/>
    </xf>
    <xf numFmtId="0" fontId="4" fillId="0" borderId="31" xfId="0" applyFont="1" applyBorder="1" applyAlignment="1" applyProtection="1">
      <alignment horizontal="centerContinuous"/>
      <protection hidden="1"/>
    </xf>
    <xf numFmtId="43" fontId="16" fillId="0" borderId="0" xfId="0" quotePrefix="1" applyNumberFormat="1" applyFont="1" applyAlignment="1" applyProtection="1">
      <alignment horizontal="center"/>
      <protection locked="0"/>
    </xf>
    <xf numFmtId="0" fontId="9" fillId="0" borderId="0" xfId="10" applyFont="1" applyProtection="1">
      <protection hidden="1"/>
    </xf>
    <xf numFmtId="0" fontId="15" fillId="0" borderId="12" xfId="15" applyFont="1" applyBorder="1" applyAlignment="1">
      <alignment horizontal="center" wrapText="1"/>
    </xf>
    <xf numFmtId="0" fontId="55" fillId="0" borderId="0" xfId="8" applyFont="1" applyProtection="1">
      <protection locked="0"/>
    </xf>
    <xf numFmtId="39" fontId="6" fillId="0" borderId="0" xfId="1" applyNumberFormat="1" applyFont="1" applyBorder="1" applyProtection="1">
      <protection locked="0"/>
    </xf>
    <xf numFmtId="39" fontId="6" fillId="0" borderId="0" xfId="1" applyNumberFormat="1" applyFont="1" applyProtection="1">
      <protection locked="0"/>
    </xf>
    <xf numFmtId="44" fontId="4" fillId="0" borderId="1" xfId="0" applyNumberFormat="1" applyFont="1" applyBorder="1" applyAlignment="1" applyProtection="1">
      <alignment horizontal="center"/>
      <protection locked="0"/>
    </xf>
    <xf numFmtId="0" fontId="89" fillId="0" borderId="0" xfId="16"/>
    <xf numFmtId="0" fontId="91" fillId="0" borderId="0" xfId="16" applyFont="1"/>
    <xf numFmtId="0" fontId="89" fillId="0" borderId="0" xfId="16" applyAlignment="1">
      <alignment vertical="top" wrapText="1"/>
    </xf>
    <xf numFmtId="0" fontId="89" fillId="0" borderId="0" xfId="16" quotePrefix="1" applyAlignment="1">
      <alignment horizontal="right"/>
    </xf>
    <xf numFmtId="0" fontId="89" fillId="0" borderId="0" xfId="16" applyAlignment="1" applyProtection="1">
      <alignment vertical="top"/>
      <protection locked="0"/>
    </xf>
    <xf numFmtId="0" fontId="89" fillId="0" borderId="0" xfId="16" applyAlignment="1" applyProtection="1">
      <alignment horizontal="right" vertical="top"/>
      <protection locked="0"/>
    </xf>
    <xf numFmtId="44" fontId="89" fillId="0" borderId="0" xfId="2" applyFont="1" applyAlignment="1" applyProtection="1">
      <alignment vertical="top"/>
      <protection locked="0"/>
    </xf>
    <xf numFmtId="0" fontId="89" fillId="0" borderId="0" xfId="16" applyAlignment="1" applyProtection="1">
      <alignment horizontal="right" vertical="top" wrapText="1"/>
      <protection locked="0"/>
    </xf>
    <xf numFmtId="0" fontId="89" fillId="0" borderId="0" xfId="16" applyAlignment="1">
      <alignment horizontal="right"/>
    </xf>
    <xf numFmtId="0" fontId="92" fillId="0" borderId="0" xfId="8" applyFont="1"/>
    <xf numFmtId="0" fontId="89" fillId="0" borderId="0" xfId="16" quotePrefix="1" applyAlignment="1">
      <alignment horizontal="right" vertical="top"/>
    </xf>
    <xf numFmtId="0" fontId="89" fillId="0" borderId="0" xfId="16" applyAlignment="1" applyProtection="1">
      <alignment horizontal="left"/>
      <protection locked="0"/>
    </xf>
    <xf numFmtId="0" fontId="89" fillId="0" borderId="0" xfId="16" applyProtection="1">
      <protection locked="0"/>
    </xf>
    <xf numFmtId="0" fontId="89" fillId="0" borderId="0" xfId="16" applyAlignment="1" applyProtection="1">
      <alignment horizontal="right"/>
      <protection locked="0"/>
    </xf>
    <xf numFmtId="44" fontId="57" fillId="0" borderId="30" xfId="10" applyNumberFormat="1" applyFont="1" applyBorder="1" applyAlignment="1" applyProtection="1">
      <alignment horizontal="center"/>
      <protection locked="0"/>
    </xf>
    <xf numFmtId="44" fontId="61" fillId="0" borderId="16" xfId="11" applyFont="1" applyFill="1" applyBorder="1" applyAlignment="1" applyProtection="1">
      <alignment horizontal="right"/>
      <protection locked="0"/>
    </xf>
    <xf numFmtId="44" fontId="57" fillId="0" borderId="16" xfId="10" applyNumberFormat="1" applyFont="1" applyBorder="1" applyProtection="1">
      <protection locked="0"/>
    </xf>
    <xf numFmtId="44" fontId="57" fillId="0" borderId="42" xfId="10" applyNumberFormat="1" applyFont="1" applyBorder="1" applyProtection="1">
      <protection locked="0"/>
    </xf>
    <xf numFmtId="44" fontId="57" fillId="0" borderId="43" xfId="10" applyNumberFormat="1" applyFont="1" applyBorder="1" applyProtection="1">
      <protection locked="0"/>
    </xf>
    <xf numFmtId="44" fontId="57" fillId="0" borderId="44" xfId="10" applyNumberFormat="1" applyFont="1" applyBorder="1" applyProtection="1">
      <protection locked="0"/>
    </xf>
    <xf numFmtId="0" fontId="57" fillId="16" borderId="12" xfId="10" applyFont="1" applyFill="1" applyBorder="1"/>
    <xf numFmtId="0" fontId="57" fillId="16" borderId="0" xfId="10" applyFont="1" applyFill="1"/>
    <xf numFmtId="44" fontId="57" fillId="16" borderId="0" xfId="10" applyNumberFormat="1" applyFont="1" applyFill="1"/>
    <xf numFmtId="0" fontId="57" fillId="16" borderId="12" xfId="10" applyFont="1" applyFill="1" applyBorder="1" applyAlignment="1">
      <alignment horizontal="center"/>
    </xf>
    <xf numFmtId="0" fontId="53" fillId="0" borderId="14" xfId="0" applyFont="1" applyBorder="1" applyAlignment="1" applyProtection="1">
      <alignment horizontal="center" vertical="top"/>
      <protection hidden="1"/>
    </xf>
    <xf numFmtId="0" fontId="53" fillId="0" borderId="0" xfId="0" applyFont="1" applyAlignment="1" applyProtection="1">
      <alignment horizontal="center" vertical="top"/>
      <protection hidden="1"/>
    </xf>
    <xf numFmtId="0" fontId="53" fillId="0" borderId="15" xfId="0" applyFont="1" applyBorder="1" applyAlignment="1" applyProtection="1">
      <alignment horizontal="center" vertical="top"/>
      <protection hidden="1"/>
    </xf>
    <xf numFmtId="0" fontId="4" fillId="0" borderId="0" xfId="0" applyFont="1" applyAlignment="1" applyProtection="1">
      <alignment vertical="top"/>
      <protection hidden="1"/>
    </xf>
    <xf numFmtId="0" fontId="97" fillId="0" borderId="0" xfId="12" applyFont="1" applyProtection="1">
      <protection locked="0"/>
    </xf>
    <xf numFmtId="0" fontId="98" fillId="0" borderId="0" xfId="12" applyFont="1" applyAlignment="1" applyProtection="1">
      <alignment horizontal="center"/>
      <protection locked="0"/>
    </xf>
    <xf numFmtId="0" fontId="100" fillId="0" borderId="0" xfId="12" applyFont="1" applyAlignment="1">
      <alignment horizontal="center"/>
    </xf>
    <xf numFmtId="0" fontId="97" fillId="0" borderId="0" xfId="12" applyFont="1"/>
    <xf numFmtId="0" fontId="98" fillId="0" borderId="1" xfId="12" applyFont="1" applyBorder="1" applyAlignment="1" applyProtection="1">
      <alignment horizontal="center"/>
      <protection locked="0"/>
    </xf>
    <xf numFmtId="0" fontId="98" fillId="0" borderId="19" xfId="12" applyFont="1" applyBorder="1" applyAlignment="1" applyProtection="1">
      <alignment horizontal="center"/>
      <protection locked="0"/>
    </xf>
    <xf numFmtId="0" fontId="97" fillId="0" borderId="1" xfId="12" applyFont="1" applyBorder="1" applyProtection="1">
      <protection locked="0"/>
    </xf>
    <xf numFmtId="0" fontId="97" fillId="0" borderId="16" xfId="12" applyFont="1" applyBorder="1" applyAlignment="1" applyProtection="1">
      <alignment horizontal="center"/>
      <protection locked="0"/>
    </xf>
    <xf numFmtId="0" fontId="101" fillId="0" borderId="0" xfId="12" applyFont="1" applyAlignment="1" applyProtection="1">
      <alignment horizontal="center"/>
      <protection locked="0"/>
    </xf>
    <xf numFmtId="0" fontId="97" fillId="0" borderId="0" xfId="12" applyFont="1" applyAlignment="1">
      <alignment horizontal="right"/>
    </xf>
    <xf numFmtId="0" fontId="96" fillId="0" borderId="0" xfId="12" applyFont="1" applyAlignment="1" applyProtection="1">
      <alignment horizontal="center"/>
      <protection locked="0"/>
    </xf>
    <xf numFmtId="0" fontId="96" fillId="0" borderId="12" xfId="12" applyFont="1" applyBorder="1" applyAlignment="1">
      <alignment horizontal="center"/>
    </xf>
    <xf numFmtId="0" fontId="52" fillId="0" borderId="0" xfId="10" applyFont="1" applyAlignment="1">
      <alignment horizontal="left"/>
    </xf>
    <xf numFmtId="0" fontId="14" fillId="0" borderId="0" xfId="10" applyFont="1" applyAlignment="1">
      <alignment horizontal="left"/>
    </xf>
    <xf numFmtId="0" fontId="18" fillId="0" borderId="0" xfId="10" applyFont="1" applyAlignment="1">
      <alignment horizontal="centerContinuous"/>
    </xf>
    <xf numFmtId="0" fontId="3" fillId="0" borderId="0" xfId="10" applyAlignment="1">
      <alignment horizontal="centerContinuous"/>
    </xf>
    <xf numFmtId="0" fontId="3" fillId="0" borderId="0" xfId="10" applyAlignment="1">
      <alignment horizontal="left" vertical="top" wrapText="1"/>
    </xf>
    <xf numFmtId="0" fontId="3" fillId="0" borderId="0" xfId="10" applyAlignment="1">
      <alignment vertical="top" wrapText="1"/>
    </xf>
    <xf numFmtId="0" fontId="85" fillId="0" borderId="0" xfId="0" applyFont="1" applyAlignment="1" applyProtection="1">
      <alignment horizontal="left" vertical="top" wrapText="1"/>
      <protection hidden="1"/>
    </xf>
    <xf numFmtId="0" fontId="102" fillId="0" borderId="0" xfId="0" applyFont="1"/>
    <xf numFmtId="43" fontId="6" fillId="0" borderId="2" xfId="0" applyNumberFormat="1" applyFont="1" applyBorder="1" applyProtection="1">
      <protection locked="0"/>
    </xf>
    <xf numFmtId="43" fontId="6" fillId="0" borderId="3" xfId="0" applyNumberFormat="1" applyFont="1" applyBorder="1" applyProtection="1">
      <protection locked="0"/>
    </xf>
    <xf numFmtId="43" fontId="9" fillId="0" borderId="4" xfId="0" applyNumberFormat="1" applyFont="1" applyBorder="1" applyProtection="1">
      <protection hidden="1"/>
    </xf>
    <xf numFmtId="43" fontId="9" fillId="0" borderId="10" xfId="0" applyNumberFormat="1" applyFont="1" applyBorder="1" applyProtection="1">
      <protection hidden="1"/>
    </xf>
    <xf numFmtId="43" fontId="6" fillId="0" borderId="58" xfId="0" applyNumberFormat="1" applyFont="1" applyBorder="1" applyProtection="1">
      <protection locked="0"/>
    </xf>
    <xf numFmtId="43" fontId="6" fillId="0" borderId="41" xfId="0" applyNumberFormat="1" applyFont="1" applyBorder="1" applyProtection="1">
      <protection locked="0"/>
    </xf>
    <xf numFmtId="43" fontId="6" fillId="2" borderId="3" xfId="0" applyNumberFormat="1" applyFont="1" applyFill="1" applyBorder="1" applyProtection="1">
      <protection hidden="1"/>
    </xf>
    <xf numFmtId="43" fontId="6" fillId="2" borderId="58" xfId="0" applyNumberFormat="1" applyFont="1" applyFill="1" applyBorder="1" applyProtection="1">
      <protection hidden="1"/>
    </xf>
    <xf numFmtId="43" fontId="6" fillId="2" borderId="41" xfId="0" applyNumberFormat="1" applyFont="1" applyFill="1" applyBorder="1" applyProtection="1">
      <protection hidden="1"/>
    </xf>
    <xf numFmtId="43" fontId="6" fillId="2" borderId="2" xfId="0" applyNumberFormat="1" applyFont="1" applyFill="1" applyBorder="1" applyProtection="1">
      <protection hidden="1"/>
    </xf>
    <xf numFmtId="43" fontId="9" fillId="0" borderId="56" xfId="0" applyNumberFormat="1" applyFont="1" applyBorder="1" applyProtection="1">
      <protection hidden="1"/>
    </xf>
    <xf numFmtId="43" fontId="9" fillId="0" borderId="55" xfId="0" applyNumberFormat="1" applyFont="1" applyBorder="1" applyProtection="1">
      <protection hidden="1"/>
    </xf>
    <xf numFmtId="43" fontId="6" fillId="0" borderId="41" xfId="0" applyNumberFormat="1" applyFont="1" applyBorder="1" applyProtection="1">
      <protection hidden="1"/>
    </xf>
    <xf numFmtId="43" fontId="6" fillId="0" borderId="3" xfId="0" applyNumberFormat="1" applyFont="1" applyBorder="1"/>
    <xf numFmtId="43" fontId="6" fillId="0" borderId="10" xfId="0" applyNumberFormat="1" applyFont="1" applyBorder="1" applyProtection="1">
      <protection hidden="1"/>
    </xf>
    <xf numFmtId="0" fontId="34" fillId="0" borderId="38" xfId="8" applyFont="1" applyBorder="1" applyAlignment="1" applyProtection="1">
      <alignment horizontal="center"/>
      <protection hidden="1"/>
    </xf>
    <xf numFmtId="0" fontId="31" fillId="4" borderId="0" xfId="8" applyFont="1" applyFill="1" applyAlignment="1">
      <alignment horizontal="center"/>
    </xf>
    <xf numFmtId="0" fontId="59" fillId="0" borderId="0" xfId="0" applyFont="1" applyAlignment="1">
      <alignment horizontal="center"/>
    </xf>
    <xf numFmtId="0" fontId="85" fillId="0" borderId="0" xfId="0" applyFont="1" applyAlignment="1" applyProtection="1">
      <alignment horizontal="left" vertical="top" wrapText="1"/>
      <protection hidden="1"/>
    </xf>
    <xf numFmtId="0" fontId="84" fillId="0" borderId="0" xfId="0" applyFont="1" applyAlignment="1">
      <alignment horizontal="left" vertical="top" wrapText="1"/>
    </xf>
    <xf numFmtId="0" fontId="77" fillId="0" borderId="0" xfId="0" applyFont="1" applyAlignment="1">
      <alignment horizontal="left" vertical="top" wrapText="1"/>
    </xf>
    <xf numFmtId="0" fontId="39" fillId="0" borderId="37" xfId="3" applyBorder="1" applyAlignment="1" applyProtection="1">
      <alignment horizontal="center"/>
      <protection hidden="1"/>
    </xf>
    <xf numFmtId="0" fontId="39" fillId="0" borderId="38" xfId="3" applyBorder="1" applyAlignment="1" applyProtection="1">
      <alignment horizontal="center"/>
      <protection hidden="1"/>
    </xf>
    <xf numFmtId="0" fontId="39" fillId="0" borderId="53" xfId="3" applyBorder="1" applyAlignment="1" applyProtection="1">
      <alignment horizontal="center"/>
      <protection hidden="1"/>
    </xf>
    <xf numFmtId="0" fontId="14" fillId="12" borderId="47" xfId="0" applyFont="1" applyFill="1" applyBorder="1" applyAlignment="1" applyProtection="1">
      <alignment horizontal="center"/>
      <protection hidden="1"/>
    </xf>
    <xf numFmtId="0" fontId="14" fillId="12" borderId="48" xfId="0" applyFont="1" applyFill="1" applyBorder="1" applyAlignment="1" applyProtection="1">
      <alignment horizontal="center"/>
      <protection hidden="1"/>
    </xf>
    <xf numFmtId="0" fontId="14" fillId="12" borderId="49" xfId="0" applyFont="1" applyFill="1" applyBorder="1" applyAlignment="1" applyProtection="1">
      <alignment horizontal="center"/>
      <protection hidden="1"/>
    </xf>
    <xf numFmtId="0" fontId="14" fillId="9" borderId="20" xfId="0" applyFont="1" applyFill="1" applyBorder="1" applyAlignment="1" applyProtection="1">
      <alignment horizontal="center"/>
      <protection hidden="1"/>
    </xf>
    <xf numFmtId="0" fontId="14" fillId="9" borderId="21" xfId="0" applyFont="1" applyFill="1" applyBorder="1" applyAlignment="1" applyProtection="1">
      <alignment horizontal="center"/>
      <protection hidden="1"/>
    </xf>
    <xf numFmtId="0" fontId="14" fillId="9" borderId="29" xfId="0" applyFont="1" applyFill="1" applyBorder="1" applyAlignment="1" applyProtection="1">
      <alignment horizontal="center"/>
      <protection hidden="1"/>
    </xf>
    <xf numFmtId="0" fontId="78" fillId="0" borderId="20" xfId="0" applyFont="1" applyBorder="1" applyAlignment="1" applyProtection="1">
      <alignment horizontal="center" vertical="center"/>
      <protection hidden="1"/>
    </xf>
    <xf numFmtId="0" fontId="78" fillId="0" borderId="21" xfId="0" applyFont="1" applyBorder="1" applyAlignment="1" applyProtection="1">
      <alignment horizontal="center" vertical="center"/>
      <protection hidden="1"/>
    </xf>
    <xf numFmtId="0" fontId="78" fillId="0" borderId="29" xfId="0" applyFont="1" applyBorder="1" applyAlignment="1" applyProtection="1">
      <alignment horizontal="center" vertical="center"/>
      <protection hidden="1"/>
    </xf>
    <xf numFmtId="0" fontId="18" fillId="0" borderId="36" xfId="0" applyFont="1" applyBorder="1" applyAlignment="1" applyProtection="1">
      <alignment horizontal="left" wrapText="1"/>
      <protection hidden="1"/>
    </xf>
    <xf numFmtId="0" fontId="18" fillId="0" borderId="0" xfId="0" applyFont="1" applyAlignment="1" applyProtection="1">
      <alignment horizontal="left"/>
      <protection hidden="1"/>
    </xf>
    <xf numFmtId="0" fontId="18" fillId="0" borderId="50" xfId="0" applyFont="1" applyBorder="1" applyAlignment="1" applyProtection="1">
      <alignment horizontal="left"/>
      <protection hidden="1"/>
    </xf>
    <xf numFmtId="0" fontId="18" fillId="0" borderId="36" xfId="0" applyFont="1" applyBorder="1" applyAlignment="1" applyProtection="1">
      <alignment horizontal="center" wrapText="1"/>
      <protection hidden="1"/>
    </xf>
    <xf numFmtId="0" fontId="18" fillId="0" borderId="0" xfId="0" applyFont="1" applyAlignment="1" applyProtection="1">
      <alignment horizontal="center" wrapText="1"/>
      <protection hidden="1"/>
    </xf>
    <xf numFmtId="0" fontId="18" fillId="0" borderId="50" xfId="0" applyFont="1" applyBorder="1" applyAlignment="1" applyProtection="1">
      <alignment horizontal="center" wrapText="1"/>
      <protection hidden="1"/>
    </xf>
    <xf numFmtId="0" fontId="14" fillId="0" borderId="36" xfId="0" applyFont="1" applyBorder="1" applyAlignment="1" applyProtection="1">
      <alignment horizontal="center"/>
      <protection hidden="1"/>
    </xf>
    <xf numFmtId="0" fontId="14" fillId="0" borderId="0" xfId="0" applyFont="1" applyAlignment="1" applyProtection="1">
      <alignment horizontal="center"/>
      <protection hidden="1"/>
    </xf>
    <xf numFmtId="0" fontId="14" fillId="0" borderId="50" xfId="0" applyFont="1" applyBorder="1" applyAlignment="1" applyProtection="1">
      <alignment horizontal="center"/>
      <protection hidden="1"/>
    </xf>
    <xf numFmtId="0" fontId="14" fillId="0" borderId="39" xfId="0" applyFont="1" applyBorder="1" applyAlignment="1" applyProtection="1">
      <alignment horizontal="left" wrapText="1"/>
      <protection hidden="1"/>
    </xf>
    <xf numFmtId="0" fontId="18" fillId="0" borderId="51" xfId="0" applyFont="1" applyBorder="1" applyAlignment="1" applyProtection="1">
      <alignment horizontal="left"/>
      <protection hidden="1"/>
    </xf>
    <xf numFmtId="0" fontId="18" fillId="0" borderId="52" xfId="0" applyFont="1" applyBorder="1" applyAlignment="1" applyProtection="1">
      <alignment horizontal="left"/>
      <protection hidden="1"/>
    </xf>
    <xf numFmtId="0" fontId="45" fillId="0" borderId="36" xfId="3" applyFont="1" applyBorder="1" applyAlignment="1" applyProtection="1">
      <alignment horizontal="center"/>
      <protection hidden="1"/>
    </xf>
    <xf numFmtId="0" fontId="45" fillId="0" borderId="0" xfId="3" applyFont="1" applyBorder="1" applyAlignment="1" applyProtection="1">
      <alignment horizontal="center"/>
      <protection hidden="1"/>
    </xf>
    <xf numFmtId="0" fontId="45" fillId="0" borderId="50" xfId="3" applyFont="1" applyBorder="1" applyAlignment="1" applyProtection="1">
      <alignment horizontal="center"/>
      <protection hidden="1"/>
    </xf>
    <xf numFmtId="0" fontId="53" fillId="14" borderId="17" xfId="0" applyFont="1" applyFill="1" applyBorder="1" applyAlignment="1" applyProtection="1">
      <alignment horizontal="center" vertical="center"/>
      <protection hidden="1"/>
    </xf>
    <xf numFmtId="0" fontId="53" fillId="14" borderId="12" xfId="0" applyFont="1" applyFill="1" applyBorder="1" applyAlignment="1" applyProtection="1">
      <alignment horizontal="center" vertical="center"/>
      <protection hidden="1"/>
    </xf>
    <xf numFmtId="0" fontId="53" fillId="14" borderId="18" xfId="0" applyFont="1" applyFill="1" applyBorder="1" applyAlignment="1" applyProtection="1">
      <alignment horizontal="center" vertical="center"/>
      <protection hidden="1"/>
    </xf>
    <xf numFmtId="0" fontId="6" fillId="0" borderId="13" xfId="0" applyFont="1" applyBorder="1" applyAlignment="1" applyProtection="1">
      <alignment horizontal="center" vertical="center" wrapText="1"/>
      <protection hidden="1"/>
    </xf>
    <xf numFmtId="0" fontId="6" fillId="0" borderId="11" xfId="0" applyFont="1" applyBorder="1" applyAlignment="1" applyProtection="1">
      <alignment horizontal="center" vertical="center" wrapText="1"/>
      <protection hidden="1"/>
    </xf>
    <xf numFmtId="0" fontId="6" fillId="0" borderId="22" xfId="0" applyFont="1" applyBorder="1" applyAlignment="1" applyProtection="1">
      <alignment horizontal="center" vertical="center" wrapText="1"/>
      <protection hidden="1"/>
    </xf>
    <xf numFmtId="0" fontId="6" fillId="0" borderId="14" xfId="0" applyFont="1" applyBorder="1" applyAlignment="1" applyProtection="1">
      <alignment horizontal="center" vertical="center" wrapText="1"/>
      <protection hidden="1"/>
    </xf>
    <xf numFmtId="0" fontId="6" fillId="0" borderId="0" xfId="0" applyFont="1" applyAlignment="1" applyProtection="1">
      <alignment horizontal="center" vertical="center" wrapText="1"/>
      <protection hidden="1"/>
    </xf>
    <xf numFmtId="0" fontId="6" fillId="0" borderId="15" xfId="0" applyFont="1" applyBorder="1" applyAlignment="1" applyProtection="1">
      <alignment horizontal="center" vertical="center" wrapText="1"/>
      <protection hidden="1"/>
    </xf>
    <xf numFmtId="0" fontId="4" fillId="13" borderId="13" xfId="0" applyFont="1" applyFill="1" applyBorder="1" applyAlignment="1" applyProtection="1">
      <alignment horizontal="center" vertical="center" wrapText="1"/>
      <protection hidden="1"/>
    </xf>
    <xf numFmtId="0" fontId="4" fillId="13" borderId="11" xfId="0" applyFont="1" applyFill="1" applyBorder="1" applyAlignment="1" applyProtection="1">
      <alignment horizontal="center" vertical="center" wrapText="1"/>
      <protection hidden="1"/>
    </xf>
    <xf numFmtId="0" fontId="4" fillId="13" borderId="22" xfId="0" applyFont="1" applyFill="1" applyBorder="1" applyAlignment="1" applyProtection="1">
      <alignment horizontal="center" vertical="center" wrapText="1"/>
      <protection hidden="1"/>
    </xf>
    <xf numFmtId="0" fontId="53" fillId="13" borderId="17" xfId="0" applyFont="1" applyFill="1" applyBorder="1" applyAlignment="1" applyProtection="1">
      <alignment horizontal="center" vertical="top"/>
      <protection hidden="1"/>
    </xf>
    <xf numFmtId="0" fontId="53" fillId="13" borderId="12" xfId="0" applyFont="1" applyFill="1" applyBorder="1" applyAlignment="1" applyProtection="1">
      <alignment horizontal="center" vertical="top"/>
      <protection hidden="1"/>
    </xf>
    <xf numFmtId="0" fontId="53" fillId="13" borderId="18" xfId="0" applyFont="1" applyFill="1" applyBorder="1" applyAlignment="1" applyProtection="1">
      <alignment horizontal="center" vertical="top"/>
      <protection hidden="1"/>
    </xf>
    <xf numFmtId="0" fontId="9" fillId="14" borderId="13" xfId="0" applyFont="1" applyFill="1" applyBorder="1" applyAlignment="1" applyProtection="1">
      <alignment horizontal="center" wrapText="1"/>
      <protection hidden="1"/>
    </xf>
    <xf numFmtId="0" fontId="9" fillId="14" borderId="11" xfId="0" applyFont="1" applyFill="1" applyBorder="1" applyAlignment="1" applyProtection="1">
      <alignment horizontal="center" wrapText="1"/>
      <protection hidden="1"/>
    </xf>
    <xf numFmtId="0" fontId="9" fillId="14" borderId="22" xfId="0" applyFont="1" applyFill="1" applyBorder="1" applyAlignment="1" applyProtection="1">
      <alignment horizontal="center" wrapText="1"/>
      <protection hidden="1"/>
    </xf>
    <xf numFmtId="0" fontId="4" fillId="14" borderId="13" xfId="0" applyFont="1" applyFill="1" applyBorder="1" applyAlignment="1" applyProtection="1">
      <alignment horizontal="center" vertical="center" wrapText="1"/>
      <protection hidden="1"/>
    </xf>
    <xf numFmtId="0" fontId="4" fillId="14" borderId="11" xfId="0" applyFont="1" applyFill="1" applyBorder="1" applyAlignment="1" applyProtection="1">
      <alignment horizontal="center" vertical="center" wrapText="1"/>
      <protection hidden="1"/>
    </xf>
    <xf numFmtId="0" fontId="4" fillId="14" borderId="22" xfId="0" applyFont="1" applyFill="1" applyBorder="1" applyAlignment="1" applyProtection="1">
      <alignment horizontal="center" vertical="center" wrapText="1"/>
      <protection hidden="1"/>
    </xf>
    <xf numFmtId="0" fontId="9" fillId="0" borderId="0" xfId="0" applyFont="1" applyAlignment="1" applyProtection="1">
      <alignment horizontal="center"/>
      <protection hidden="1"/>
    </xf>
    <xf numFmtId="0" fontId="8" fillId="3" borderId="30" xfId="0" applyFont="1" applyFill="1" applyBorder="1" applyAlignment="1" applyProtection="1">
      <alignment horizontal="center" vertical="center"/>
      <protection hidden="1"/>
    </xf>
    <xf numFmtId="0" fontId="8" fillId="3" borderId="35" xfId="0" applyFont="1" applyFill="1" applyBorder="1" applyAlignment="1" applyProtection="1">
      <alignment horizontal="center" vertical="center"/>
      <protection hidden="1"/>
    </xf>
    <xf numFmtId="0" fontId="8" fillId="3" borderId="31" xfId="0" applyFont="1" applyFill="1" applyBorder="1" applyAlignment="1" applyProtection="1">
      <alignment horizontal="center" vertical="center"/>
      <protection hidden="1"/>
    </xf>
    <xf numFmtId="0" fontId="15" fillId="0" borderId="11" xfId="0" applyFont="1" applyBorder="1" applyAlignment="1" applyProtection="1">
      <alignment horizontal="left" vertical="center"/>
      <protection hidden="1"/>
    </xf>
    <xf numFmtId="0" fontId="15" fillId="0" borderId="22" xfId="0" applyFont="1" applyBorder="1" applyAlignment="1" applyProtection="1">
      <alignment horizontal="left" vertical="center"/>
      <protection hidden="1"/>
    </xf>
    <xf numFmtId="0" fontId="9" fillId="13" borderId="30" xfId="0" applyFont="1" applyFill="1" applyBorder="1" applyAlignment="1" applyProtection="1">
      <alignment horizontal="center"/>
      <protection hidden="1"/>
    </xf>
    <xf numFmtId="0" fontId="9" fillId="13" borderId="35" xfId="0" applyFont="1" applyFill="1" applyBorder="1" applyAlignment="1" applyProtection="1">
      <alignment horizontal="center"/>
      <protection hidden="1"/>
    </xf>
    <xf numFmtId="0" fontId="9" fillId="13" borderId="31" xfId="0" applyFont="1" applyFill="1" applyBorder="1" applyAlignment="1" applyProtection="1">
      <alignment horizontal="center"/>
      <protection hidden="1"/>
    </xf>
    <xf numFmtId="0" fontId="15" fillId="0" borderId="13" xfId="0" applyFont="1" applyBorder="1" applyAlignment="1" applyProtection="1">
      <alignment horizontal="center" vertical="center" wrapText="1"/>
      <protection hidden="1"/>
    </xf>
    <xf numFmtId="0" fontId="15" fillId="0" borderId="11" xfId="0" applyFont="1" applyBorder="1" applyAlignment="1" applyProtection="1">
      <alignment horizontal="center" vertical="center"/>
      <protection hidden="1"/>
    </xf>
    <xf numFmtId="0" fontId="15" fillId="0" borderId="22" xfId="0" applyFont="1" applyBorder="1" applyAlignment="1" applyProtection="1">
      <alignment horizontal="center" vertical="center"/>
      <protection hidden="1"/>
    </xf>
    <xf numFmtId="0" fontId="38" fillId="5" borderId="13" xfId="0" applyFont="1" applyFill="1" applyBorder="1" applyAlignment="1" applyProtection="1">
      <alignment horizontal="center"/>
      <protection hidden="1"/>
    </xf>
    <xf numFmtId="0" fontId="38" fillId="5" borderId="11" xfId="0" applyFont="1" applyFill="1" applyBorder="1" applyAlignment="1" applyProtection="1">
      <alignment horizontal="center"/>
      <protection hidden="1"/>
    </xf>
    <xf numFmtId="0" fontId="38" fillId="5" borderId="22" xfId="0" applyFont="1" applyFill="1" applyBorder="1" applyAlignment="1" applyProtection="1">
      <alignment horizontal="center"/>
      <protection hidden="1"/>
    </xf>
    <xf numFmtId="0" fontId="22" fillId="3" borderId="14" xfId="0" applyFont="1" applyFill="1" applyBorder="1" applyAlignment="1" applyProtection="1">
      <alignment horizontal="center" vertical="center"/>
      <protection hidden="1"/>
    </xf>
    <xf numFmtId="0" fontId="22" fillId="3" borderId="15" xfId="0" applyFont="1" applyFill="1" applyBorder="1" applyAlignment="1" applyProtection="1">
      <alignment horizontal="center" vertical="center"/>
      <protection hidden="1"/>
    </xf>
    <xf numFmtId="0" fontId="22" fillId="3" borderId="17" xfId="0" applyFont="1" applyFill="1" applyBorder="1" applyAlignment="1" applyProtection="1">
      <alignment horizontal="center" vertical="center"/>
      <protection hidden="1"/>
    </xf>
    <xf numFmtId="0" fontId="22" fillId="3" borderId="18" xfId="0" applyFont="1" applyFill="1" applyBorder="1" applyAlignment="1" applyProtection="1">
      <alignment horizontal="center" vertical="center"/>
      <protection hidden="1"/>
    </xf>
    <xf numFmtId="0" fontId="10" fillId="0" borderId="12" xfId="0" applyFont="1" applyBorder="1" applyAlignment="1" applyProtection="1">
      <alignment horizontal="center" vertical="center" wrapText="1"/>
      <protection hidden="1"/>
    </xf>
    <xf numFmtId="0" fontId="4" fillId="0" borderId="0" xfId="0" applyFont="1" applyAlignment="1" applyProtection="1">
      <alignment horizontal="left" vertical="top" wrapText="1"/>
      <protection locked="0"/>
    </xf>
    <xf numFmtId="0" fontId="9" fillId="0" borderId="0" xfId="0" applyFont="1" applyAlignment="1" applyProtection="1">
      <alignment horizontal="left" wrapText="1"/>
      <protection hidden="1"/>
    </xf>
    <xf numFmtId="0" fontId="8" fillId="0" borderId="0" xfId="0" applyFont="1" applyAlignment="1" applyProtection="1">
      <alignment horizontal="center"/>
      <protection hidden="1"/>
    </xf>
    <xf numFmtId="0" fontId="8" fillId="0" borderId="0" xfId="0" applyFont="1" applyAlignment="1">
      <alignment horizontal="center"/>
    </xf>
    <xf numFmtId="0" fontId="4" fillId="0" borderId="0" xfId="0" applyFont="1" applyAlignment="1">
      <alignment horizontal="left" vertical="top" wrapText="1"/>
    </xf>
    <xf numFmtId="0" fontId="10" fillId="0" borderId="0" xfId="0" applyFont="1" applyAlignment="1" applyProtection="1">
      <alignment horizontal="center" vertical="center" wrapText="1"/>
      <protection hidden="1"/>
    </xf>
    <xf numFmtId="0" fontId="6" fillId="0" borderId="0" xfId="0" applyFont="1" applyAlignment="1" applyProtection="1">
      <alignment horizontal="left" vertical="center" wrapText="1"/>
      <protection hidden="1"/>
    </xf>
    <xf numFmtId="0" fontId="6" fillId="0" borderId="0" xfId="0" applyFont="1" applyAlignment="1" applyProtection="1">
      <alignment horizontal="center" wrapText="1"/>
      <protection hidden="1"/>
    </xf>
    <xf numFmtId="0" fontId="6" fillId="0" borderId="1" xfId="0" applyFont="1" applyBorder="1" applyAlignment="1" applyProtection="1">
      <alignment horizontal="center"/>
      <protection hidden="1"/>
    </xf>
    <xf numFmtId="0" fontId="97" fillId="0" borderId="19" xfId="12" applyFont="1" applyBorder="1" applyAlignment="1" applyProtection="1">
      <alignment horizontal="left"/>
      <protection locked="0"/>
    </xf>
    <xf numFmtId="0" fontId="97" fillId="0" borderId="0" xfId="12" applyFont="1" applyAlignment="1" applyProtection="1">
      <alignment horizontal="left" vertical="top" wrapText="1"/>
      <protection locked="0"/>
    </xf>
    <xf numFmtId="0" fontId="98" fillId="15" borderId="0" xfId="12" applyFont="1" applyFill="1" applyAlignment="1">
      <alignment horizontal="center"/>
    </xf>
    <xf numFmtId="0" fontId="99" fillId="0" borderId="12" xfId="12" applyFont="1" applyBorder="1" applyAlignment="1">
      <alignment horizontal="center"/>
    </xf>
    <xf numFmtId="0" fontId="96" fillId="0" borderId="12" xfId="12" applyFont="1" applyBorder="1" applyAlignment="1">
      <alignment horizontal="center"/>
    </xf>
    <xf numFmtId="0" fontId="97" fillId="0" borderId="1" xfId="12" applyFont="1" applyBorder="1" applyAlignment="1" applyProtection="1">
      <alignment horizontal="left"/>
      <protection locked="0"/>
    </xf>
    <xf numFmtId="0" fontId="35" fillId="0" borderId="0" xfId="0" applyFont="1" applyAlignment="1">
      <alignment horizontal="left" wrapText="1"/>
    </xf>
    <xf numFmtId="0" fontId="0" fillId="0" borderId="0" xfId="0" applyAlignment="1" applyProtection="1">
      <alignment horizontal="left" vertical="center"/>
      <protection hidden="1"/>
    </xf>
    <xf numFmtId="0" fontId="6" fillId="0" borderId="0" xfId="0" applyFont="1" applyAlignment="1">
      <alignment horizontal="left" vertical="center" wrapText="1"/>
    </xf>
    <xf numFmtId="0" fontId="26" fillId="0" borderId="0" xfId="0" applyFont="1" applyAlignment="1" applyProtection="1">
      <alignment horizontal="left" vertical="center" wrapText="1"/>
      <protection hidden="1"/>
    </xf>
    <xf numFmtId="0" fontId="26" fillId="0" borderId="0" xfId="0" applyFont="1" applyAlignment="1" applyProtection="1">
      <alignment horizontal="left" vertical="center"/>
      <protection hidden="1"/>
    </xf>
    <xf numFmtId="0" fontId="8" fillId="6" borderId="30" xfId="0" applyFont="1" applyFill="1" applyBorder="1" applyAlignment="1" applyProtection="1">
      <alignment horizontal="center"/>
      <protection hidden="1"/>
    </xf>
    <xf numFmtId="0" fontId="8" fillId="6" borderId="35" xfId="0" applyFont="1" applyFill="1" applyBorder="1" applyAlignment="1" applyProtection="1">
      <alignment horizontal="center"/>
      <protection hidden="1"/>
    </xf>
    <xf numFmtId="0" fontId="8" fillId="6" borderId="31" xfId="0" applyFont="1" applyFill="1" applyBorder="1" applyAlignment="1" applyProtection="1">
      <alignment horizontal="center"/>
      <protection hidden="1"/>
    </xf>
    <xf numFmtId="0" fontId="0" fillId="0" borderId="0" xfId="0" applyAlignment="1" applyProtection="1">
      <alignment horizontal="left" vertical="center" wrapText="1"/>
      <protection hidden="1"/>
    </xf>
    <xf numFmtId="0" fontId="9" fillId="5" borderId="30" xfId="0" applyFont="1" applyFill="1" applyBorder="1" applyAlignment="1">
      <alignment horizontal="center" vertical="center" wrapText="1"/>
    </xf>
    <xf numFmtId="0" fontId="9" fillId="5" borderId="31" xfId="0" applyFont="1" applyFill="1" applyBorder="1" applyAlignment="1">
      <alignment horizontal="center" vertical="center" wrapText="1"/>
    </xf>
    <xf numFmtId="0" fontId="0" fillId="0" borderId="0" xfId="0" applyAlignment="1">
      <alignment horizontal="left" vertical="center" wrapText="1"/>
    </xf>
    <xf numFmtId="0" fontId="4" fillId="0" borderId="0" xfId="0" applyFont="1" applyAlignment="1" applyProtection="1">
      <alignment horizontal="left" vertical="center" wrapText="1"/>
      <protection hidden="1"/>
    </xf>
    <xf numFmtId="0" fontId="8" fillId="5" borderId="30" xfId="0" applyFont="1" applyFill="1" applyBorder="1" applyAlignment="1" applyProtection="1">
      <alignment horizontal="center"/>
      <protection hidden="1"/>
    </xf>
    <xf numFmtId="0" fontId="8" fillId="5" borderId="35" xfId="0" applyFont="1" applyFill="1" applyBorder="1" applyAlignment="1" applyProtection="1">
      <alignment horizontal="center"/>
      <protection hidden="1"/>
    </xf>
    <xf numFmtId="0" fontId="8" fillId="5" borderId="31" xfId="0" applyFont="1" applyFill="1" applyBorder="1" applyAlignment="1" applyProtection="1">
      <alignment horizontal="center"/>
      <protection hidden="1"/>
    </xf>
    <xf numFmtId="0" fontId="7" fillId="0" borderId="0" xfId="0" applyFont="1" applyAlignment="1" applyProtection="1">
      <alignment horizontal="center" vertical="center"/>
      <protection hidden="1"/>
    </xf>
    <xf numFmtId="0" fontId="15" fillId="0" borderId="0" xfId="0" applyFont="1" applyAlignment="1">
      <alignment horizontal="left" vertical="top" wrapText="1"/>
    </xf>
    <xf numFmtId="0" fontId="9" fillId="0" borderId="11" xfId="0" applyFont="1" applyBorder="1" applyAlignment="1" applyProtection="1">
      <alignment horizontal="center"/>
      <protection hidden="1"/>
    </xf>
    <xf numFmtId="0" fontId="23" fillId="0" borderId="0" xfId="0" applyFont="1" applyAlignment="1" applyProtection="1">
      <alignment horizontal="left" vertical="top" wrapText="1"/>
      <protection hidden="1"/>
    </xf>
    <xf numFmtId="0" fontId="4" fillId="0" borderId="14" xfId="0" applyFont="1" applyBorder="1" applyAlignment="1" applyProtection="1">
      <alignment wrapText="1"/>
      <protection hidden="1"/>
    </xf>
    <xf numFmtId="0" fontId="4" fillId="0" borderId="0" xfId="0" applyFont="1" applyAlignment="1" applyProtection="1">
      <alignment wrapText="1"/>
      <protection hidden="1"/>
    </xf>
    <xf numFmtId="0" fontId="4" fillId="0" borderId="0" xfId="0" applyFont="1" applyProtection="1">
      <protection hidden="1"/>
    </xf>
    <xf numFmtId="0" fontId="7" fillId="11" borderId="20" xfId="0" applyFont="1" applyFill="1" applyBorder="1" applyAlignment="1" applyProtection="1">
      <alignment horizontal="center"/>
      <protection hidden="1"/>
    </xf>
    <xf numFmtId="0" fontId="7" fillId="11" borderId="21" xfId="0" applyFont="1" applyFill="1" applyBorder="1" applyAlignment="1" applyProtection="1">
      <alignment horizontal="center"/>
      <protection hidden="1"/>
    </xf>
    <xf numFmtId="0" fontId="7" fillId="11" borderId="29" xfId="0" applyFont="1" applyFill="1" applyBorder="1" applyAlignment="1" applyProtection="1">
      <alignment horizontal="center"/>
      <protection hidden="1"/>
    </xf>
    <xf numFmtId="0" fontId="9" fillId="0" borderId="0" xfId="0" applyFont="1" applyAlignment="1" applyProtection="1">
      <alignment horizontal="left"/>
      <protection hidden="1"/>
    </xf>
    <xf numFmtId="0" fontId="8" fillId="10" borderId="30" xfId="0" applyFont="1" applyFill="1" applyBorder="1" applyAlignment="1" applyProtection="1">
      <alignment horizontal="center"/>
      <protection hidden="1"/>
    </xf>
    <xf numFmtId="0" fontId="8" fillId="10" borderId="35" xfId="0" applyFont="1" applyFill="1" applyBorder="1" applyAlignment="1" applyProtection="1">
      <alignment horizontal="center"/>
      <protection hidden="1"/>
    </xf>
    <xf numFmtId="0" fontId="8" fillId="10" borderId="31" xfId="0" applyFont="1" applyFill="1" applyBorder="1" applyAlignment="1" applyProtection="1">
      <alignment horizontal="center"/>
      <protection hidden="1"/>
    </xf>
    <xf numFmtId="0" fontId="10" fillId="0" borderId="0" xfId="0" applyFont="1" applyAlignment="1">
      <alignment horizontal="center" vertical="center" wrapText="1"/>
    </xf>
    <xf numFmtId="0" fontId="7" fillId="0" borderId="0" xfId="8" applyFont="1" applyAlignment="1">
      <alignment horizontal="center" vertical="center"/>
    </xf>
    <xf numFmtId="0" fontId="4" fillId="0" borderId="0" xfId="0" applyFont="1" applyAlignment="1" applyProtection="1">
      <alignment horizontal="left" wrapText="1"/>
      <protection locked="0"/>
    </xf>
    <xf numFmtId="0" fontId="33" fillId="0" borderId="0" xfId="0" applyFont="1" applyAlignment="1" applyProtection="1">
      <alignment horizontal="center" vertical="center"/>
      <protection hidden="1"/>
    </xf>
    <xf numFmtId="0" fontId="23" fillId="0" borderId="0" xfId="0" applyFont="1" applyAlignment="1">
      <alignment horizontal="left" vertical="top" wrapText="1"/>
    </xf>
    <xf numFmtId="0" fontId="58" fillId="0" borderId="0" xfId="10" applyFont="1" applyAlignment="1" applyProtection="1">
      <alignment horizontal="center"/>
      <protection locked="0"/>
    </xf>
    <xf numFmtId="0" fontId="72" fillId="0" borderId="19" xfId="10" applyFont="1" applyBorder="1"/>
    <xf numFmtId="0" fontId="72" fillId="0" borderId="26" xfId="10" applyFont="1" applyBorder="1"/>
    <xf numFmtId="0" fontId="72" fillId="0" borderId="19" xfId="10" applyFont="1" applyBorder="1" applyAlignment="1">
      <alignment horizontal="left"/>
    </xf>
    <xf numFmtId="0" fontId="72" fillId="0" borderId="26" xfId="10" applyFont="1" applyBorder="1" applyAlignment="1">
      <alignment horizontal="left"/>
    </xf>
    <xf numFmtId="0" fontId="73" fillId="0" borderId="19" xfId="10" applyFont="1" applyBorder="1"/>
    <xf numFmtId="0" fontId="73" fillId="0" borderId="26" xfId="10" applyFont="1" applyBorder="1"/>
    <xf numFmtId="0" fontId="69" fillId="0" borderId="13" xfId="10" applyFont="1" applyBorder="1" applyAlignment="1">
      <alignment horizontal="center" vertical="center" wrapText="1"/>
    </xf>
    <xf numFmtId="0" fontId="69" fillId="0" borderId="14" xfId="10" applyFont="1" applyBorder="1" applyAlignment="1">
      <alignment horizontal="center" vertical="center" wrapText="1"/>
    </xf>
    <xf numFmtId="0" fontId="69" fillId="0" borderId="17" xfId="10" applyFont="1" applyBorder="1" applyAlignment="1">
      <alignment horizontal="center" vertical="center" wrapText="1"/>
    </xf>
    <xf numFmtId="0" fontId="69" fillId="0" borderId="42" xfId="10" applyFont="1" applyBorder="1" applyAlignment="1">
      <alignment horizontal="center" wrapText="1"/>
    </xf>
    <xf numFmtId="0" fontId="69" fillId="0" borderId="43" xfId="10" applyFont="1" applyBorder="1" applyAlignment="1">
      <alignment horizontal="center" wrapText="1"/>
    </xf>
    <xf numFmtId="0" fontId="69" fillId="0" borderId="44" xfId="10" applyFont="1" applyBorder="1" applyAlignment="1">
      <alignment horizontal="center" wrapText="1"/>
    </xf>
    <xf numFmtId="0" fontId="64" fillId="0" borderId="22" xfId="10" applyFont="1" applyBorder="1" applyAlignment="1">
      <alignment horizontal="center" vertical="center" wrapText="1"/>
    </xf>
    <xf numFmtId="0" fontId="64" fillId="0" borderId="15" xfId="10" applyFont="1" applyBorder="1" applyAlignment="1">
      <alignment horizontal="center" vertical="center" wrapText="1"/>
    </xf>
    <xf numFmtId="0" fontId="64" fillId="0" borderId="18" xfId="10" applyFont="1" applyBorder="1" applyAlignment="1">
      <alignment horizontal="center" vertical="center" wrapText="1"/>
    </xf>
    <xf numFmtId="0" fontId="71" fillId="0" borderId="0" xfId="10" applyFont="1" applyAlignment="1">
      <alignment horizontal="left" wrapText="1"/>
    </xf>
    <xf numFmtId="0" fontId="57" fillId="0" borderId="0" xfId="10" applyFont="1"/>
    <xf numFmtId="0" fontId="73" fillId="0" borderId="1" xfId="10" applyFont="1" applyBorder="1"/>
    <xf numFmtId="0" fontId="73" fillId="0" borderId="45" xfId="10" applyFont="1" applyBorder="1"/>
    <xf numFmtId="0" fontId="72" fillId="0" borderId="34" xfId="10" applyFont="1" applyBorder="1" applyAlignment="1">
      <alignment horizontal="left" wrapText="1"/>
    </xf>
    <xf numFmtId="0" fontId="72" fillId="0" borderId="1" xfId="10" applyFont="1" applyBorder="1" applyAlignment="1">
      <alignment horizontal="left" wrapText="1"/>
    </xf>
    <xf numFmtId="0" fontId="72" fillId="0" borderId="19" xfId="10" applyFont="1" applyBorder="1" applyAlignment="1">
      <alignment horizontal="left" wrapText="1"/>
    </xf>
    <xf numFmtId="0" fontId="73" fillId="0" borderId="26" xfId="10" applyFont="1" applyBorder="1" applyAlignment="1">
      <alignment horizontal="left" wrapText="1"/>
    </xf>
    <xf numFmtId="0" fontId="71" fillId="0" borderId="34" xfId="10" applyFont="1" applyBorder="1" applyAlignment="1">
      <alignment horizontal="right"/>
    </xf>
    <xf numFmtId="0" fontId="71" fillId="0" borderId="46" xfId="10" applyFont="1" applyBorder="1" applyAlignment="1">
      <alignment horizontal="right"/>
    </xf>
    <xf numFmtId="0" fontId="71" fillId="0" borderId="0" xfId="10" applyFont="1"/>
    <xf numFmtId="0" fontId="71" fillId="0" borderId="0" xfId="10" applyFont="1" applyAlignment="1">
      <alignment wrapText="1"/>
    </xf>
    <xf numFmtId="0" fontId="73" fillId="0" borderId="34" xfId="10" applyFont="1" applyBorder="1"/>
    <xf numFmtId="0" fontId="70" fillId="0" borderId="12" xfId="8" applyFont="1" applyBorder="1" applyAlignment="1">
      <alignment horizontal="left" vertical="top" wrapText="1"/>
    </xf>
    <xf numFmtId="0" fontId="70" fillId="0" borderId="42" xfId="8" applyFont="1" applyBorder="1" applyAlignment="1">
      <alignment horizontal="center" vertical="center" wrapText="1"/>
    </xf>
    <xf numFmtId="0" fontId="70" fillId="0" borderId="44" xfId="8" applyFont="1" applyBorder="1" applyAlignment="1">
      <alignment horizontal="center" vertical="center" wrapText="1"/>
    </xf>
    <xf numFmtId="0" fontId="70" fillId="0" borderId="42" xfId="8" applyFont="1" applyBorder="1" applyAlignment="1">
      <alignment horizontal="center" wrapText="1"/>
    </xf>
    <xf numFmtId="0" fontId="70" fillId="0" borderId="44" xfId="8" applyFont="1" applyBorder="1" applyAlignment="1">
      <alignment horizontal="center" wrapText="1"/>
    </xf>
    <xf numFmtId="0" fontId="61" fillId="0" borderId="0" xfId="10" applyFont="1" applyAlignment="1" applyProtection="1">
      <alignment horizontal="center" wrapText="1"/>
      <protection locked="0"/>
    </xf>
    <xf numFmtId="0" fontId="3" fillId="0" borderId="0" xfId="10" applyAlignment="1" applyProtection="1">
      <alignment horizontal="center" wrapText="1"/>
      <protection locked="0"/>
    </xf>
    <xf numFmtId="0" fontId="63" fillId="0" borderId="42" xfId="8" applyFont="1" applyBorder="1" applyAlignment="1" applyProtection="1">
      <alignment horizontal="center" vertical="center" wrapText="1"/>
      <protection locked="0"/>
    </xf>
    <xf numFmtId="0" fontId="63" fillId="0" borderId="43" xfId="8" applyFont="1" applyBorder="1" applyAlignment="1" applyProtection="1">
      <alignment horizontal="center" vertical="center" wrapText="1"/>
      <protection locked="0"/>
    </xf>
    <xf numFmtId="0" fontId="63" fillId="0" borderId="44" xfId="8" applyFont="1" applyBorder="1" applyAlignment="1" applyProtection="1">
      <alignment horizontal="center" vertical="center" wrapText="1"/>
      <protection locked="0"/>
    </xf>
    <xf numFmtId="0" fontId="62" fillId="0" borderId="0" xfId="10" applyFont="1" applyProtection="1">
      <protection locked="0"/>
    </xf>
    <xf numFmtId="0" fontId="65" fillId="0" borderId="0" xfId="10" applyFont="1" applyAlignment="1">
      <alignment horizontal="right" vertical="top" wrapText="1"/>
    </xf>
    <xf numFmtId="0" fontId="65" fillId="0" borderId="15" xfId="10" applyFont="1" applyBorder="1" applyAlignment="1">
      <alignment horizontal="right" vertical="top" wrapText="1"/>
    </xf>
    <xf numFmtId="0" fontId="64" fillId="0" borderId="0" xfId="8" applyFont="1" applyAlignment="1">
      <alignment horizontal="center"/>
    </xf>
    <xf numFmtId="0" fontId="61" fillId="0" borderId="0" xfId="8" applyFont="1" applyAlignment="1">
      <alignment horizontal="center" vertical="center" wrapText="1"/>
    </xf>
    <xf numFmtId="0" fontId="18" fillId="0" borderId="0" xfId="0" applyFont="1" applyAlignment="1" applyProtection="1">
      <alignment horizontal="center"/>
      <protection hidden="1"/>
    </xf>
    <xf numFmtId="0" fontId="6" fillId="0" borderId="0" xfId="0" applyFont="1" applyAlignment="1" applyProtection="1">
      <alignment horizontal="center"/>
      <protection hidden="1"/>
    </xf>
    <xf numFmtId="0" fontId="8" fillId="0" borderId="30" xfId="0" applyFont="1" applyBorder="1" applyAlignment="1" applyProtection="1">
      <alignment horizontal="center" vertical="center" wrapText="1"/>
      <protection hidden="1"/>
    </xf>
    <xf numFmtId="0" fontId="8" fillId="0" borderId="35" xfId="0" applyFont="1" applyBorder="1" applyAlignment="1" applyProtection="1">
      <alignment horizontal="center" vertical="center" wrapText="1"/>
      <protection hidden="1"/>
    </xf>
    <xf numFmtId="0" fontId="8" fillId="0" borderId="31" xfId="0" applyFont="1" applyBorder="1" applyAlignment="1" applyProtection="1">
      <alignment horizontal="center" vertical="center" wrapText="1"/>
      <protection hidden="1"/>
    </xf>
    <xf numFmtId="0" fontId="18" fillId="0" borderId="0" xfId="0" applyFont="1" applyAlignment="1" applyProtection="1">
      <alignment horizontal="center" vertical="center"/>
      <protection hidden="1"/>
    </xf>
    <xf numFmtId="0" fontId="6" fillId="0" borderId="0" xfId="0" quotePrefix="1" applyFont="1" applyAlignment="1">
      <alignment horizontal="center" vertical="center" textRotation="90"/>
    </xf>
    <xf numFmtId="0" fontId="6" fillId="0" borderId="0" xfId="0" applyFont="1" applyAlignment="1">
      <alignment horizontal="center" vertical="center" textRotation="90"/>
    </xf>
    <xf numFmtId="0" fontId="15" fillId="0" borderId="0" xfId="0" applyFont="1" applyAlignment="1" applyProtection="1">
      <alignment horizontal="left" vertical="center" wrapText="1"/>
      <protection hidden="1"/>
    </xf>
    <xf numFmtId="0" fontId="34" fillId="0" borderId="31" xfId="0" applyFont="1" applyBorder="1" applyAlignment="1" applyProtection="1">
      <alignment horizontal="center" vertical="center" wrapText="1"/>
      <protection hidden="1"/>
    </xf>
    <xf numFmtId="0" fontId="15" fillId="0" borderId="0" xfId="0" applyFont="1" applyAlignment="1" applyProtection="1">
      <alignment vertical="center" wrapText="1"/>
      <protection hidden="1"/>
    </xf>
    <xf numFmtId="0" fontId="97" fillId="0" borderId="0" xfId="10" applyFont="1" applyAlignment="1">
      <alignment horizontal="left" vertical="top" wrapText="1"/>
    </xf>
    <xf numFmtId="0" fontId="23" fillId="0" borderId="0" xfId="8" applyFont="1" applyAlignment="1" applyProtection="1">
      <alignment horizontal="left" vertical="top" wrapText="1"/>
      <protection hidden="1"/>
    </xf>
    <xf numFmtId="0" fontId="89" fillId="0" borderId="0" xfId="16" applyAlignment="1" applyProtection="1">
      <alignment horizontal="left" vertical="top" wrapText="1"/>
      <protection locked="0"/>
    </xf>
    <xf numFmtId="0" fontId="95" fillId="0" borderId="0" xfId="16" applyFont="1" applyAlignment="1">
      <alignment horizontal="left" vertical="top" wrapText="1"/>
    </xf>
    <xf numFmtId="0" fontId="89" fillId="0" borderId="1" xfId="16" applyBorder="1" applyAlignment="1" applyProtection="1">
      <alignment horizontal="center"/>
      <protection locked="0"/>
    </xf>
    <xf numFmtId="0" fontId="89" fillId="0" borderId="0" xfId="16" applyAlignment="1">
      <alignment horizontal="left" vertical="top" wrapText="1"/>
    </xf>
    <xf numFmtId="0" fontId="93" fillId="0" borderId="0" xfId="16" applyFont="1" applyAlignment="1" applyProtection="1">
      <alignment horizontal="center"/>
      <protection locked="0"/>
    </xf>
    <xf numFmtId="0" fontId="94" fillId="0" borderId="0" xfId="16" applyFont="1" applyAlignment="1" applyProtection="1">
      <alignment horizontal="center"/>
      <protection locked="0"/>
    </xf>
    <xf numFmtId="0" fontId="90" fillId="0" borderId="0" xfId="16" applyFont="1" applyAlignment="1">
      <alignment horizontal="center"/>
    </xf>
    <xf numFmtId="0" fontId="90" fillId="0" borderId="0" xfId="16" applyFont="1" applyAlignment="1" applyProtection="1">
      <alignment horizontal="center"/>
      <protection locked="0"/>
    </xf>
    <xf numFmtId="0" fontId="8" fillId="0" borderId="0" xfId="15" applyFont="1" applyAlignment="1" applyProtection="1">
      <alignment horizontal="left" vertical="top" wrapText="1"/>
      <protection locked="0"/>
    </xf>
    <xf numFmtId="0" fontId="4" fillId="0" borderId="0" xfId="15" applyAlignment="1" applyProtection="1">
      <alignment horizontal="left" vertical="top" wrapText="1"/>
      <protection locked="0"/>
    </xf>
    <xf numFmtId="0" fontId="82" fillId="0" borderId="0" xfId="15" applyFont="1" applyAlignment="1">
      <alignment horizontal="center"/>
    </xf>
    <xf numFmtId="0" fontId="81" fillId="11" borderId="0" xfId="15" applyFont="1" applyFill="1" applyAlignment="1">
      <alignment horizontal="center"/>
    </xf>
    <xf numFmtId="0" fontId="34" fillId="0" borderId="0" xfId="15" applyFont="1" applyAlignment="1" applyProtection="1">
      <alignment horizontal="center" vertical="top" wrapText="1"/>
      <protection locked="0"/>
    </xf>
    <xf numFmtId="0" fontId="7" fillId="0" borderId="1" xfId="15" applyFont="1" applyBorder="1" applyAlignment="1">
      <alignment horizontal="center"/>
    </xf>
    <xf numFmtId="0" fontId="4" fillId="0" borderId="0" xfId="15" applyAlignment="1">
      <alignment horizontal="center" vertical="top"/>
    </xf>
    <xf numFmtId="0" fontId="15" fillId="0" borderId="1" xfId="8" applyFont="1" applyBorder="1" applyAlignment="1" applyProtection="1">
      <alignment horizontal="center"/>
      <protection locked="0"/>
    </xf>
    <xf numFmtId="0" fontId="79" fillId="0" borderId="0" xfId="8" applyFont="1" applyAlignment="1" applyProtection="1">
      <alignment horizontal="center"/>
      <protection locked="0"/>
    </xf>
    <xf numFmtId="0" fontId="82" fillId="0" borderId="0" xfId="8" applyFont="1" applyAlignment="1">
      <alignment horizontal="center"/>
    </xf>
    <xf numFmtId="0" fontId="81" fillId="11" borderId="0" xfId="8" applyFont="1" applyFill="1" applyAlignment="1">
      <alignment horizontal="center"/>
    </xf>
    <xf numFmtId="0" fontId="18" fillId="0" borderId="0" xfId="8" applyFont="1" applyAlignment="1">
      <alignment horizontal="left" vertical="top" wrapText="1"/>
    </xf>
    <xf numFmtId="0" fontId="7" fillId="0" borderId="12" xfId="8" applyFont="1" applyBorder="1" applyAlignment="1">
      <alignment horizontal="center"/>
    </xf>
    <xf numFmtId="0" fontId="4" fillId="0" borderId="11" xfId="8" applyBorder="1" applyAlignment="1">
      <alignment horizontal="center"/>
    </xf>
    <xf numFmtId="49" fontId="10" fillId="0" borderId="12" xfId="0" applyNumberFormat="1" applyFont="1" applyBorder="1" applyAlignment="1">
      <alignment horizontal="center" vertical="center" wrapText="1"/>
    </xf>
    <xf numFmtId="0" fontId="29" fillId="3" borderId="30" xfId="0" applyFont="1" applyFill="1" applyBorder="1" applyAlignment="1">
      <alignment horizontal="center" vertical="center"/>
    </xf>
    <xf numFmtId="0" fontId="29" fillId="3" borderId="35" xfId="0" applyFont="1" applyFill="1" applyBorder="1" applyAlignment="1">
      <alignment horizontal="center" vertical="center"/>
    </xf>
    <xf numFmtId="0" fontId="29" fillId="3" borderId="31" xfId="0" applyFont="1" applyFill="1" applyBorder="1" applyAlignment="1">
      <alignment horizontal="center" vertical="center"/>
    </xf>
    <xf numFmtId="0" fontId="4" fillId="11" borderId="0" xfId="0" applyFont="1" applyFill="1" applyAlignment="1">
      <alignment horizontal="center"/>
    </xf>
    <xf numFmtId="0" fontId="0" fillId="11" borderId="0" xfId="0" applyFill="1" applyAlignment="1" applyProtection="1">
      <alignment horizontal="center"/>
      <protection hidden="1"/>
    </xf>
    <xf numFmtId="0" fontId="4" fillId="10" borderId="0" xfId="0" applyFont="1" applyFill="1" applyAlignment="1" applyProtection="1">
      <alignment horizontal="center"/>
      <protection hidden="1"/>
    </xf>
    <xf numFmtId="0" fontId="0" fillId="10" borderId="0" xfId="0" applyFill="1" applyAlignment="1" applyProtection="1">
      <alignment horizontal="center"/>
      <protection hidden="1"/>
    </xf>
  </cellXfs>
  <cellStyles count="17">
    <cellStyle name="Comma" xfId="1" builtinId="3"/>
    <cellStyle name="Comma 2" xfId="13" xr:uid="{00000000-0005-0000-0000-000001000000}"/>
    <cellStyle name="Currency" xfId="2" builtinId="4"/>
    <cellStyle name="Currency 2" xfId="9" xr:uid="{00000000-0005-0000-0000-000003000000}"/>
    <cellStyle name="Currency 2 2" xfId="11" xr:uid="{00000000-0005-0000-0000-000004000000}"/>
    <cellStyle name="Hyperlink" xfId="3" builtinId="8"/>
    <cellStyle name="Normal" xfId="0" builtinId="0"/>
    <cellStyle name="Normal 2" xfId="8" xr:uid="{00000000-0005-0000-0000-000007000000}"/>
    <cellStyle name="Normal 2 2" xfId="10" xr:uid="{00000000-0005-0000-0000-000008000000}"/>
    <cellStyle name="Normal 2 3" xfId="14" xr:uid="{00000000-0005-0000-0000-000009000000}"/>
    <cellStyle name="Normal 3" xfId="12" xr:uid="{00000000-0005-0000-0000-00000A000000}"/>
    <cellStyle name="Normal 3 2" xfId="15" xr:uid="{00000000-0005-0000-0000-00000B000000}"/>
    <cellStyle name="Normal 4" xfId="16" xr:uid="{32B2790B-6D70-4797-880C-6FCEFDC3D95F}"/>
    <cellStyle name="Normal_For Upload" xfId="4" xr:uid="{00000000-0005-0000-0000-00000C000000}"/>
    <cellStyle name="Normal_For Upload_1" xfId="5" xr:uid="{00000000-0005-0000-0000-00000D000000}"/>
    <cellStyle name="Normal_FUNDSUM.XLS" xfId="6" xr:uid="{00000000-0005-0000-0000-00000E000000}"/>
    <cellStyle name="Percent" xfId="7" builtinId="5"/>
  </cellStyles>
  <dxfs count="0"/>
  <tableStyles count="0" defaultTableStyle="TableStyleMedium9" defaultPivotStyle="PivotStyleLight16"/>
  <colors>
    <mruColors>
      <color rgb="FFFF7C80"/>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7</xdr:col>
      <xdr:colOff>0</xdr:colOff>
      <xdr:row>5</xdr:row>
      <xdr:rowOff>228600</xdr:rowOff>
    </xdr:from>
    <xdr:to>
      <xdr:col>7</xdr:col>
      <xdr:colOff>0</xdr:colOff>
      <xdr:row>35</xdr:row>
      <xdr:rowOff>238125</xdr:rowOff>
    </xdr:to>
    <xdr:cxnSp macro="">
      <xdr:nvCxnSpPr>
        <xdr:cNvPr id="2" name="Straight Connector 1">
          <a:extLst>
            <a:ext uri="{FF2B5EF4-FFF2-40B4-BE49-F238E27FC236}">
              <a16:creationId xmlns:a16="http://schemas.microsoft.com/office/drawing/2014/main" id="{00000000-0008-0000-0B00-000002000000}"/>
            </a:ext>
          </a:extLst>
        </xdr:cNvPr>
        <xdr:cNvCxnSpPr/>
      </xdr:nvCxnSpPr>
      <xdr:spPr>
        <a:xfrm>
          <a:off x="9334500" y="1651000"/>
          <a:ext cx="0" cy="6207125"/>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xdr:row>
      <xdr:rowOff>228600</xdr:rowOff>
    </xdr:from>
    <xdr:to>
      <xdr:col>4</xdr:col>
      <xdr:colOff>0</xdr:colOff>
      <xdr:row>35</xdr:row>
      <xdr:rowOff>238125</xdr:rowOff>
    </xdr:to>
    <xdr:cxnSp macro="">
      <xdr:nvCxnSpPr>
        <xdr:cNvPr id="3" name="Straight Connector 2">
          <a:extLst>
            <a:ext uri="{FF2B5EF4-FFF2-40B4-BE49-F238E27FC236}">
              <a16:creationId xmlns:a16="http://schemas.microsoft.com/office/drawing/2014/main" id="{00000000-0008-0000-0B00-000003000000}"/>
            </a:ext>
          </a:extLst>
        </xdr:cNvPr>
        <xdr:cNvCxnSpPr/>
      </xdr:nvCxnSpPr>
      <xdr:spPr>
        <a:xfrm>
          <a:off x="4152900" y="1657350"/>
          <a:ext cx="0" cy="5867400"/>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mailto:jeff.schreier@nebraska.gov" TargetMode="External"/><Relationship Id="rId7" Type="http://schemas.openxmlformats.org/officeDocument/2006/relationships/comments" Target="../comments1.xml"/><Relationship Id="rId2" Type="http://schemas.openxmlformats.org/officeDocument/2006/relationships/hyperlink" Target="mailto:Deann.Haeffner@nebraska.gov" TargetMode="External"/><Relationship Id="rId1" Type="http://schemas.openxmlformats.org/officeDocument/2006/relationships/hyperlink" Target="http://www.auditors.nebraska.gov/" TargetMode="External"/><Relationship Id="rId6" Type="http://schemas.openxmlformats.org/officeDocument/2006/relationships/vmlDrawing" Target="../drawings/vmlDrawing1.vml"/><Relationship Id="rId5" Type="http://schemas.openxmlformats.org/officeDocument/2006/relationships/customProperty" Target="../customProperty4.bin"/><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customProperty" Target="../customProperty21.bin"/><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D41"/>
  <sheetViews>
    <sheetView zoomScaleNormal="100" workbookViewId="0">
      <selection activeCell="C26" sqref="C26"/>
    </sheetView>
  </sheetViews>
  <sheetFormatPr defaultColWidth="9.140625" defaultRowHeight="12.75" x14ac:dyDescent="0.2"/>
  <cols>
    <col min="1" max="1" width="3.5703125" style="136" customWidth="1"/>
    <col min="2" max="2" width="5.5703125" style="136" customWidth="1"/>
    <col min="3" max="3" width="100.5703125" style="136" customWidth="1"/>
    <col min="4" max="5" width="50.5703125" style="136" customWidth="1"/>
    <col min="6" max="16384" width="9.140625" style="136"/>
  </cols>
  <sheetData>
    <row r="1" spans="1:4" ht="21" thickBot="1" x14ac:dyDescent="0.35">
      <c r="A1" s="456" t="s">
        <v>328</v>
      </c>
      <c r="B1" s="456"/>
      <c r="C1" s="456"/>
    </row>
    <row r="2" spans="1:4" ht="24.95" customHeight="1" thickTop="1" thickBot="1" x14ac:dyDescent="0.3">
      <c r="A2" s="137" t="s">
        <v>329</v>
      </c>
      <c r="B2" s="138"/>
      <c r="C2" s="139"/>
      <c r="D2" s="140"/>
    </row>
    <row r="3" spans="1:4" ht="30.75" thickBot="1" x14ac:dyDescent="0.3">
      <c r="A3" s="138"/>
      <c r="B3" s="141"/>
      <c r="C3" s="142" t="s">
        <v>330</v>
      </c>
      <c r="D3" s="143"/>
    </row>
    <row r="4" spans="1:4" ht="15.75" thickBot="1" x14ac:dyDescent="0.3">
      <c r="A4" s="138"/>
      <c r="B4" s="141"/>
      <c r="C4" s="139" t="s">
        <v>331</v>
      </c>
      <c r="D4" s="144"/>
    </row>
    <row r="5" spans="1:4" ht="15.75" thickBot="1" x14ac:dyDescent="0.3">
      <c r="A5" s="138"/>
      <c r="B5" s="141"/>
      <c r="C5" s="139" t="s">
        <v>332</v>
      </c>
      <c r="D5" s="144"/>
    </row>
    <row r="6" spans="1:4" ht="15.75" thickBot="1" x14ac:dyDescent="0.3">
      <c r="A6" s="138"/>
      <c r="B6" s="141"/>
      <c r="C6" s="139" t="s">
        <v>684</v>
      </c>
      <c r="D6" s="144"/>
    </row>
    <row r="7" spans="1:4" ht="15.75" thickBot="1" x14ac:dyDescent="0.3">
      <c r="A7" s="138"/>
      <c r="B7" s="141"/>
      <c r="C7" s="176" t="s">
        <v>363</v>
      </c>
      <c r="D7" s="144"/>
    </row>
    <row r="8" spans="1:4" ht="24.95" customHeight="1" thickBot="1" x14ac:dyDescent="0.3">
      <c r="A8" s="137" t="s">
        <v>333</v>
      </c>
      <c r="B8" s="138"/>
      <c r="C8" s="145"/>
      <c r="D8" s="140"/>
    </row>
    <row r="9" spans="1:4" ht="15.75" thickBot="1" x14ac:dyDescent="0.3">
      <c r="A9" s="138"/>
      <c r="B9" s="141"/>
      <c r="C9" s="139" t="s">
        <v>334</v>
      </c>
    </row>
    <row r="10" spans="1:4" ht="15.75" thickBot="1" x14ac:dyDescent="0.3">
      <c r="A10" s="138"/>
      <c r="B10" s="141"/>
      <c r="C10" s="139" t="s">
        <v>335</v>
      </c>
    </row>
    <row r="11" spans="1:4" ht="15.75" thickBot="1" x14ac:dyDescent="0.3">
      <c r="A11" s="138"/>
      <c r="B11" s="141"/>
      <c r="C11" s="139" t="s">
        <v>336</v>
      </c>
    </row>
    <row r="12" spans="1:4" ht="15.75" thickBot="1" x14ac:dyDescent="0.3">
      <c r="A12" s="138"/>
      <c r="B12" s="141"/>
      <c r="C12" s="139" t="s">
        <v>337</v>
      </c>
    </row>
    <row r="13" spans="1:4" ht="15.75" thickBot="1" x14ac:dyDescent="0.3">
      <c r="A13" s="138"/>
      <c r="B13" s="141"/>
      <c r="C13" s="139" t="s">
        <v>338</v>
      </c>
    </row>
    <row r="14" spans="1:4" ht="15.75" thickBot="1" x14ac:dyDescent="0.3">
      <c r="A14" s="138"/>
      <c r="B14" s="243"/>
      <c r="C14" s="176" t="s">
        <v>560</v>
      </c>
    </row>
    <row r="15" spans="1:4" ht="24.95" customHeight="1" thickBot="1" x14ac:dyDescent="0.3">
      <c r="A15" s="137" t="s">
        <v>339</v>
      </c>
      <c r="B15" s="138"/>
      <c r="C15" s="145"/>
      <c r="D15" s="140"/>
    </row>
    <row r="16" spans="1:4" ht="15.75" thickBot="1" x14ac:dyDescent="0.3">
      <c r="A16" s="138"/>
      <c r="B16" s="141"/>
      <c r="C16" s="139" t="s">
        <v>340</v>
      </c>
    </row>
    <row r="17" spans="1:4" ht="24.95" customHeight="1" thickBot="1" x14ac:dyDescent="0.3">
      <c r="A17" s="137" t="s">
        <v>618</v>
      </c>
      <c r="B17" s="138"/>
      <c r="C17" s="145"/>
      <c r="D17" s="140"/>
    </row>
    <row r="18" spans="1:4" ht="30.75" thickBot="1" x14ac:dyDescent="0.3">
      <c r="A18" s="138"/>
      <c r="B18" s="141"/>
      <c r="C18" s="139" t="s">
        <v>597</v>
      </c>
    </row>
    <row r="19" spans="1:4" ht="15.75" thickBot="1" x14ac:dyDescent="0.3">
      <c r="A19" s="138"/>
      <c r="B19" s="141"/>
      <c r="C19" s="139" t="s">
        <v>341</v>
      </c>
    </row>
    <row r="20" spans="1:4" ht="15.75" thickBot="1" x14ac:dyDescent="0.3">
      <c r="A20" s="138"/>
      <c r="B20" s="141"/>
      <c r="C20" s="139" t="s">
        <v>592</v>
      </c>
    </row>
    <row r="21" spans="1:4" ht="15.75" thickBot="1" x14ac:dyDescent="0.3">
      <c r="A21" s="138"/>
      <c r="B21" s="141"/>
      <c r="C21" s="139" t="s">
        <v>593</v>
      </c>
    </row>
    <row r="22" spans="1:4" ht="15.75" thickBot="1" x14ac:dyDescent="0.3">
      <c r="A22" s="138"/>
      <c r="B22" s="141"/>
      <c r="C22" s="176" t="s">
        <v>594</v>
      </c>
    </row>
    <row r="23" spans="1:4" ht="24.95" customHeight="1" thickBot="1" x14ac:dyDescent="0.3">
      <c r="A23" s="137" t="s">
        <v>639</v>
      </c>
      <c r="B23" s="138"/>
      <c r="C23" s="145"/>
      <c r="D23" s="140"/>
    </row>
    <row r="24" spans="1:4" ht="15.75" thickBot="1" x14ac:dyDescent="0.3">
      <c r="A24" s="138"/>
      <c r="B24" s="141"/>
      <c r="C24" s="139" t="s">
        <v>640</v>
      </c>
    </row>
    <row r="25" spans="1:4" ht="15.75" thickBot="1" x14ac:dyDescent="0.3">
      <c r="A25" s="138"/>
      <c r="B25" s="141"/>
      <c r="C25" s="139" t="s">
        <v>342</v>
      </c>
    </row>
    <row r="26" spans="1:4" ht="24" customHeight="1" thickBot="1" x14ac:dyDescent="0.3">
      <c r="A26" s="137" t="s">
        <v>641</v>
      </c>
      <c r="B26" s="312"/>
      <c r="C26" s="139"/>
    </row>
    <row r="27" spans="1:4" ht="15.75" thickBot="1" x14ac:dyDescent="0.3">
      <c r="A27" s="138"/>
      <c r="B27" s="141"/>
      <c r="C27" s="139" t="s">
        <v>617</v>
      </c>
    </row>
    <row r="28" spans="1:4" ht="24.95" customHeight="1" thickBot="1" x14ac:dyDescent="0.3">
      <c r="A28" s="137" t="s">
        <v>619</v>
      </c>
      <c r="B28" s="138"/>
      <c r="C28" s="145"/>
      <c r="D28" s="140"/>
    </row>
    <row r="29" spans="1:4" ht="30.75" thickBot="1" x14ac:dyDescent="0.3">
      <c r="A29" s="138"/>
      <c r="B29" s="141"/>
      <c r="C29" s="139" t="s">
        <v>598</v>
      </c>
    </row>
    <row r="30" spans="1:4" ht="24.95" customHeight="1" thickBot="1" x14ac:dyDescent="0.3">
      <c r="A30" s="137" t="s">
        <v>343</v>
      </c>
      <c r="B30" s="138"/>
      <c r="C30" s="145"/>
      <c r="D30" s="140"/>
    </row>
    <row r="31" spans="1:4" ht="15.75" thickBot="1" x14ac:dyDescent="0.3">
      <c r="A31" s="138"/>
      <c r="B31" s="141"/>
      <c r="C31" s="139" t="s">
        <v>344</v>
      </c>
    </row>
    <row r="32" spans="1:4" ht="15.75" thickBot="1" x14ac:dyDescent="0.3">
      <c r="A32" s="138"/>
      <c r="B32" s="141"/>
      <c r="C32" s="139" t="s">
        <v>345</v>
      </c>
    </row>
    <row r="33" spans="1:3" ht="15.75" thickBot="1" x14ac:dyDescent="0.3">
      <c r="A33" s="138"/>
      <c r="B33" s="141"/>
      <c r="C33" s="139" t="s">
        <v>346</v>
      </c>
    </row>
    <row r="34" spans="1:3" ht="30.75" thickBot="1" x14ac:dyDescent="0.3">
      <c r="A34" s="138"/>
      <c r="B34" s="141"/>
      <c r="C34" s="139" t="s">
        <v>347</v>
      </c>
    </row>
    <row r="35" spans="1:3" ht="15.75" thickBot="1" x14ac:dyDescent="0.3">
      <c r="A35" s="138"/>
      <c r="B35" s="141"/>
      <c r="C35" s="139" t="s">
        <v>638</v>
      </c>
    </row>
    <row r="36" spans="1:3" ht="15.75" thickBot="1" x14ac:dyDescent="0.3">
      <c r="A36" s="138"/>
      <c r="B36" s="141"/>
      <c r="C36" s="139" t="s">
        <v>348</v>
      </c>
    </row>
    <row r="37" spans="1:3" ht="15.75" thickBot="1" x14ac:dyDescent="0.3">
      <c r="A37" s="138"/>
      <c r="B37" s="141"/>
      <c r="C37" s="139" t="s">
        <v>349</v>
      </c>
    </row>
    <row r="38" spans="1:3" ht="15.75" thickBot="1" x14ac:dyDescent="0.3">
      <c r="A38" s="138"/>
      <c r="B38" s="141"/>
      <c r="C38" s="139" t="s">
        <v>688</v>
      </c>
    </row>
    <row r="39" spans="1:3" ht="15.75" thickBot="1" x14ac:dyDescent="0.3">
      <c r="A39" s="138"/>
      <c r="B39" s="141"/>
      <c r="C39" s="142" t="s">
        <v>620</v>
      </c>
    </row>
    <row r="40" spans="1:3" x14ac:dyDescent="0.2">
      <c r="A40" s="138"/>
      <c r="B40" s="138"/>
      <c r="C40" s="146"/>
    </row>
    <row r="41" spans="1:3" x14ac:dyDescent="0.2">
      <c r="A41" s="138"/>
      <c r="B41" s="138"/>
      <c r="C41" s="138"/>
    </row>
  </sheetData>
  <mergeCells count="1">
    <mergeCell ref="A1:C1"/>
  </mergeCells>
  <printOptions horizontalCentered="1" verticalCentered="1"/>
  <pageMargins left="0.2" right="0.2" top="0.25" bottom="0.25" header="0.3" footer="0.3"/>
  <pageSetup scale="94" orientation="portrait" r:id="rId1"/>
  <customProperties>
    <customPr name="OrphanNamesChecke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B75"/>
  <sheetViews>
    <sheetView zoomScale="93" workbookViewId="0">
      <selection activeCell="D68" sqref="D68"/>
    </sheetView>
  </sheetViews>
  <sheetFormatPr defaultColWidth="9.140625" defaultRowHeight="12.75" x14ac:dyDescent="0.2"/>
  <cols>
    <col min="1" max="1" width="3.42578125" style="136" customWidth="1"/>
    <col min="2" max="2" width="133.42578125" style="136" customWidth="1"/>
    <col min="3" max="16384" width="9.140625" style="136"/>
  </cols>
  <sheetData>
    <row r="1" spans="1:2" ht="15.75" x14ac:dyDescent="0.25">
      <c r="A1" s="457" t="s">
        <v>379</v>
      </c>
      <c r="B1" s="457"/>
    </row>
    <row r="3" spans="1:2" x14ac:dyDescent="0.2">
      <c r="A3" s="181" t="s">
        <v>380</v>
      </c>
    </row>
    <row r="4" spans="1:2" x14ac:dyDescent="0.2">
      <c r="A4" s="182">
        <v>1</v>
      </c>
      <c r="B4" s="136" t="s">
        <v>381</v>
      </c>
    </row>
    <row r="6" spans="1:2" x14ac:dyDescent="0.2">
      <c r="A6" s="183" t="s">
        <v>75</v>
      </c>
    </row>
    <row r="7" spans="1:2" ht="38.25" customHeight="1" x14ac:dyDescent="0.2">
      <c r="A7" s="183"/>
      <c r="B7" s="184" t="s">
        <v>382</v>
      </c>
    </row>
    <row r="8" spans="1:2" ht="31.5" customHeight="1" x14ac:dyDescent="0.2">
      <c r="A8" s="185">
        <v>2</v>
      </c>
      <c r="B8" s="186" t="s">
        <v>566</v>
      </c>
    </row>
    <row r="9" spans="1:2" x14ac:dyDescent="0.2">
      <c r="A9" s="182">
        <v>3</v>
      </c>
      <c r="B9" s="136" t="s">
        <v>383</v>
      </c>
    </row>
    <row r="10" spans="1:2" x14ac:dyDescent="0.2">
      <c r="A10" s="182"/>
    </row>
    <row r="11" spans="1:2" x14ac:dyDescent="0.2">
      <c r="A11" s="183" t="s">
        <v>642</v>
      </c>
    </row>
    <row r="12" spans="1:2" x14ac:dyDescent="0.2">
      <c r="A12" s="182">
        <v>4</v>
      </c>
      <c r="B12" s="136" t="s">
        <v>413</v>
      </c>
    </row>
    <row r="13" spans="1:2" x14ac:dyDescent="0.2">
      <c r="A13" s="182">
        <v>5</v>
      </c>
      <c r="B13" s="136" t="s">
        <v>384</v>
      </c>
    </row>
    <row r="14" spans="1:2" x14ac:dyDescent="0.2">
      <c r="A14" s="182">
        <v>6</v>
      </c>
      <c r="B14" s="136" t="s">
        <v>385</v>
      </c>
    </row>
    <row r="15" spans="1:2" x14ac:dyDescent="0.2">
      <c r="A15" s="182"/>
    </row>
    <row r="16" spans="1:2" x14ac:dyDescent="0.2">
      <c r="A16" s="183" t="s">
        <v>386</v>
      </c>
    </row>
    <row r="17" spans="1:2" x14ac:dyDescent="0.2">
      <c r="A17" s="182">
        <v>7</v>
      </c>
      <c r="B17" s="136" t="s">
        <v>643</v>
      </c>
    </row>
    <row r="18" spans="1:2" x14ac:dyDescent="0.2">
      <c r="A18" s="182"/>
      <c r="B18" s="313" t="s">
        <v>644</v>
      </c>
    </row>
    <row r="19" spans="1:2" x14ac:dyDescent="0.2">
      <c r="A19" s="182"/>
    </row>
    <row r="20" spans="1:2" x14ac:dyDescent="0.2">
      <c r="A20" s="183" t="s">
        <v>387</v>
      </c>
    </row>
    <row r="21" spans="1:2" x14ac:dyDescent="0.2">
      <c r="A21" s="182">
        <v>8</v>
      </c>
      <c r="B21" s="136" t="s">
        <v>414</v>
      </c>
    </row>
    <row r="22" spans="1:2" x14ac:dyDescent="0.2">
      <c r="A22" s="183"/>
    </row>
    <row r="23" spans="1:2" x14ac:dyDescent="0.2">
      <c r="A23" s="181" t="s">
        <v>388</v>
      </c>
    </row>
    <row r="24" spans="1:2" x14ac:dyDescent="0.2">
      <c r="A24" s="182">
        <v>9</v>
      </c>
      <c r="B24" s="136" t="s">
        <v>389</v>
      </c>
    </row>
    <row r="25" spans="1:2" x14ac:dyDescent="0.2">
      <c r="A25" s="182">
        <v>10</v>
      </c>
      <c r="B25" s="136" t="s">
        <v>390</v>
      </c>
    </row>
    <row r="26" spans="1:2" x14ac:dyDescent="0.2">
      <c r="A26" s="182">
        <v>11</v>
      </c>
      <c r="B26" s="136" t="s">
        <v>554</v>
      </c>
    </row>
    <row r="27" spans="1:2" x14ac:dyDescent="0.2">
      <c r="A27" s="182"/>
    </row>
    <row r="28" spans="1:2" x14ac:dyDescent="0.2">
      <c r="A28" s="183" t="s">
        <v>391</v>
      </c>
    </row>
    <row r="29" spans="1:2" ht="32.25" customHeight="1" x14ac:dyDescent="0.2">
      <c r="A29" s="185">
        <v>12</v>
      </c>
      <c r="B29" s="184" t="s">
        <v>392</v>
      </c>
    </row>
    <row r="30" spans="1:2" x14ac:dyDescent="0.2">
      <c r="A30" s="182"/>
    </row>
    <row r="31" spans="1:2" x14ac:dyDescent="0.2">
      <c r="A31" s="183" t="s">
        <v>393</v>
      </c>
    </row>
    <row r="32" spans="1:2" x14ac:dyDescent="0.2">
      <c r="A32" s="182">
        <v>13</v>
      </c>
      <c r="B32" s="136" t="s">
        <v>394</v>
      </c>
    </row>
    <row r="33" spans="1:2" x14ac:dyDescent="0.2">
      <c r="A33" s="182"/>
    </row>
    <row r="34" spans="1:2" x14ac:dyDescent="0.2">
      <c r="A34" s="183" t="s">
        <v>516</v>
      </c>
    </row>
    <row r="35" spans="1:2" x14ac:dyDescent="0.2">
      <c r="A35" s="187">
        <v>14</v>
      </c>
      <c r="B35" s="136" t="s">
        <v>517</v>
      </c>
    </row>
    <row r="36" spans="1:2" x14ac:dyDescent="0.2">
      <c r="A36" s="187"/>
    </row>
    <row r="37" spans="1:2" x14ac:dyDescent="0.2">
      <c r="A37" s="183" t="s">
        <v>591</v>
      </c>
    </row>
    <row r="38" spans="1:2" x14ac:dyDescent="0.2">
      <c r="A38" s="187">
        <v>15</v>
      </c>
      <c r="B38" s="136" t="s">
        <v>689</v>
      </c>
    </row>
    <row r="39" spans="1:2" x14ac:dyDescent="0.2">
      <c r="A39" s="181"/>
    </row>
    <row r="40" spans="1:2" x14ac:dyDescent="0.2">
      <c r="A40" s="183" t="s">
        <v>395</v>
      </c>
    </row>
    <row r="41" spans="1:2" x14ac:dyDescent="0.2">
      <c r="A41" s="182">
        <v>16</v>
      </c>
      <c r="B41" s="136" t="s">
        <v>396</v>
      </c>
    </row>
    <row r="42" spans="1:2" x14ac:dyDescent="0.2">
      <c r="A42" s="182"/>
    </row>
    <row r="43" spans="1:2" x14ac:dyDescent="0.2">
      <c r="A43" s="183" t="s">
        <v>397</v>
      </c>
    </row>
    <row r="44" spans="1:2" x14ac:dyDescent="0.2">
      <c r="A44" s="187">
        <v>17</v>
      </c>
      <c r="B44" s="136" t="s">
        <v>573</v>
      </c>
    </row>
    <row r="45" spans="1:2" x14ac:dyDescent="0.2">
      <c r="A45" s="187">
        <v>18</v>
      </c>
      <c r="B45" s="136" t="s">
        <v>398</v>
      </c>
    </row>
    <row r="46" spans="1:2" x14ac:dyDescent="0.2">
      <c r="A46" s="182">
        <v>19</v>
      </c>
      <c r="B46" s="136" t="s">
        <v>399</v>
      </c>
    </row>
    <row r="47" spans="1:2" x14ac:dyDescent="0.2">
      <c r="A47" s="182"/>
    </row>
    <row r="48" spans="1:2" x14ac:dyDescent="0.2">
      <c r="A48" s="183" t="s">
        <v>400</v>
      </c>
    </row>
    <row r="49" spans="1:2" x14ac:dyDescent="0.2">
      <c r="A49" s="182">
        <v>20</v>
      </c>
      <c r="B49" s="136" t="s">
        <v>401</v>
      </c>
    </row>
    <row r="50" spans="1:2" x14ac:dyDescent="0.2">
      <c r="A50" s="182">
        <v>21</v>
      </c>
      <c r="B50" s="136" t="s">
        <v>402</v>
      </c>
    </row>
    <row r="51" spans="1:2" x14ac:dyDescent="0.2">
      <c r="A51" s="182">
        <v>22</v>
      </c>
      <c r="B51" s="136" t="s">
        <v>343</v>
      </c>
    </row>
    <row r="52" spans="1:2" x14ac:dyDescent="0.2">
      <c r="B52" s="188" t="s">
        <v>403</v>
      </c>
    </row>
    <row r="53" spans="1:2" x14ac:dyDescent="0.2">
      <c r="B53" s="188" t="s">
        <v>404</v>
      </c>
    </row>
    <row r="54" spans="1:2" x14ac:dyDescent="0.2">
      <c r="B54" s="188" t="s">
        <v>405</v>
      </c>
    </row>
    <row r="55" spans="1:2" x14ac:dyDescent="0.2">
      <c r="B55" s="188" t="s">
        <v>406</v>
      </c>
    </row>
    <row r="56" spans="1:2" x14ac:dyDescent="0.2">
      <c r="B56" s="188" t="s">
        <v>407</v>
      </c>
    </row>
    <row r="57" spans="1:2" x14ac:dyDescent="0.2">
      <c r="B57" s="136" t="s">
        <v>590</v>
      </c>
    </row>
    <row r="58" spans="1:2" x14ac:dyDescent="0.2">
      <c r="B58" s="188" t="s">
        <v>599</v>
      </c>
    </row>
    <row r="59" spans="1:2" x14ac:dyDescent="0.2">
      <c r="B59" s="188" t="s">
        <v>621</v>
      </c>
    </row>
    <row r="60" spans="1:2" x14ac:dyDescent="0.2">
      <c r="B60" s="188" t="s">
        <v>650</v>
      </c>
    </row>
    <row r="61" spans="1:2" x14ac:dyDescent="0.2">
      <c r="B61" s="188"/>
    </row>
    <row r="62" spans="1:2" x14ac:dyDescent="0.2">
      <c r="A62" s="189" t="s">
        <v>408</v>
      </c>
    </row>
    <row r="64" spans="1:2" x14ac:dyDescent="0.2">
      <c r="A64" s="190" t="s">
        <v>73</v>
      </c>
    </row>
    <row r="65" spans="1:2" ht="25.5" x14ac:dyDescent="0.2">
      <c r="B65" s="191" t="s">
        <v>409</v>
      </c>
    </row>
    <row r="66" spans="1:2" x14ac:dyDescent="0.2">
      <c r="A66" s="136" t="s">
        <v>410</v>
      </c>
    </row>
    <row r="67" spans="1:2" x14ac:dyDescent="0.2">
      <c r="A67" s="190" t="s">
        <v>74</v>
      </c>
    </row>
    <row r="68" spans="1:2" ht="45.75" customHeight="1" x14ac:dyDescent="0.2">
      <c r="B68" s="186" t="s">
        <v>411</v>
      </c>
    </row>
    <row r="69" spans="1:2" ht="28.5" customHeight="1" x14ac:dyDescent="0.2">
      <c r="A69" s="136" t="s">
        <v>25</v>
      </c>
      <c r="B69" s="191" t="s">
        <v>412</v>
      </c>
    </row>
    <row r="70" spans="1:2" x14ac:dyDescent="0.2">
      <c r="A70" s="136" t="s">
        <v>25</v>
      </c>
    </row>
    <row r="71" spans="1:2" x14ac:dyDescent="0.2">
      <c r="A71" s="136" t="s">
        <v>410</v>
      </c>
    </row>
    <row r="72" spans="1:2" ht="9" customHeight="1" x14ac:dyDescent="0.2"/>
    <row r="74" spans="1:2" x14ac:dyDescent="0.2">
      <c r="A74" s="136" t="s">
        <v>25</v>
      </c>
    </row>
    <row r="75" spans="1:2" x14ac:dyDescent="0.2">
      <c r="A75" s="136" t="s">
        <v>410</v>
      </c>
    </row>
  </sheetData>
  <mergeCells count="1">
    <mergeCell ref="A1:B1"/>
  </mergeCells>
  <printOptions horizontalCentered="1"/>
  <pageMargins left="0.5" right="0.5" top="0.5" bottom="0.5" header="0.5" footer="0.5"/>
  <pageSetup orientation="portrait" r:id="rId1"/>
  <headerFooter alignWithMargins="0"/>
  <customProperties>
    <customPr name="OrphanNamesChecke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7C80"/>
  </sheetPr>
  <dimension ref="A2:C40"/>
  <sheetViews>
    <sheetView tabSelected="1" zoomScaleNormal="100" workbookViewId="0">
      <selection activeCell="B7" sqref="B7"/>
    </sheetView>
  </sheetViews>
  <sheetFormatPr defaultColWidth="9.140625" defaultRowHeight="12.75" x14ac:dyDescent="0.2"/>
  <cols>
    <col min="1" max="1" width="50.5703125" style="337" customWidth="1"/>
    <col min="2" max="2" width="32.42578125" style="337" customWidth="1"/>
    <col min="3" max="3" width="67.5703125" style="337" customWidth="1"/>
    <col min="4" max="16384" width="9.140625" style="337"/>
  </cols>
  <sheetData>
    <row r="2" spans="1:3" ht="47.45" customHeight="1" x14ac:dyDescent="0.2">
      <c r="A2" s="459" t="s">
        <v>690</v>
      </c>
      <c r="B2" s="459"/>
      <c r="C2" s="459"/>
    </row>
    <row r="3" spans="1:3" x14ac:dyDescent="0.2">
      <c r="A3" s="439"/>
      <c r="B3" s="439"/>
      <c r="C3" s="439"/>
    </row>
    <row r="4" spans="1:3" x14ac:dyDescent="0.2">
      <c r="A4" s="439"/>
      <c r="B4" s="439"/>
      <c r="C4" s="439"/>
    </row>
    <row r="5" spans="1:3" ht="23.45" customHeight="1" x14ac:dyDescent="0.3">
      <c r="A5" s="458" t="s">
        <v>649</v>
      </c>
      <c r="B5" s="458"/>
      <c r="C5" s="458"/>
    </row>
    <row r="6" spans="1:3" ht="15.75" x14ac:dyDescent="0.25">
      <c r="A6" s="338"/>
      <c r="B6" s="339" t="s">
        <v>648</v>
      </c>
    </row>
    <row r="7" spans="1:3" ht="18.75" customHeight="1" x14ac:dyDescent="0.2">
      <c r="A7" s="340" t="s">
        <v>106</v>
      </c>
      <c r="B7" s="341"/>
      <c r="C7" s="342" t="s">
        <v>417</v>
      </c>
    </row>
    <row r="8" spans="1:3" ht="18.75" customHeight="1" x14ac:dyDescent="0.2">
      <c r="A8" s="337" t="s">
        <v>366</v>
      </c>
      <c r="B8" s="343" t="s">
        <v>325</v>
      </c>
      <c r="C8" s="342" t="s">
        <v>701</v>
      </c>
    </row>
    <row r="9" spans="1:3" ht="18.75" customHeight="1" x14ac:dyDescent="0.2">
      <c r="A9" s="337" t="s">
        <v>367</v>
      </c>
      <c r="B9" s="343" t="s">
        <v>325</v>
      </c>
      <c r="C9" s="342" t="s">
        <v>702</v>
      </c>
    </row>
    <row r="10" spans="1:3" ht="18.75" customHeight="1" x14ac:dyDescent="0.2">
      <c r="A10" s="336" t="s">
        <v>630</v>
      </c>
      <c r="B10" s="344"/>
      <c r="C10" s="342" t="s">
        <v>373</v>
      </c>
    </row>
    <row r="11" spans="1:3" ht="18.75" customHeight="1" thickBot="1" x14ac:dyDescent="0.25">
      <c r="A11" s="336" t="s">
        <v>631</v>
      </c>
      <c r="B11" s="344"/>
      <c r="C11" s="342"/>
    </row>
    <row r="12" spans="1:3" ht="18.75" customHeight="1" thickTop="1" x14ac:dyDescent="0.2">
      <c r="A12" s="345" t="s">
        <v>371</v>
      </c>
      <c r="B12" s="346"/>
      <c r="C12" s="347" t="s">
        <v>375</v>
      </c>
    </row>
    <row r="13" spans="1:3" ht="18.75" customHeight="1" x14ac:dyDescent="0.2">
      <c r="A13" s="336" t="s">
        <v>632</v>
      </c>
      <c r="B13" s="344"/>
      <c r="C13" s="342" t="s">
        <v>707</v>
      </c>
    </row>
    <row r="14" spans="1:3" ht="18.75" customHeight="1" thickBot="1" x14ac:dyDescent="0.25">
      <c r="A14" s="348" t="s">
        <v>372</v>
      </c>
      <c r="B14" s="349"/>
      <c r="C14" s="347" t="s">
        <v>376</v>
      </c>
    </row>
    <row r="15" spans="1:3" ht="18.75" customHeight="1" thickTop="1" thickBot="1" x14ac:dyDescent="0.25">
      <c r="A15" s="337" t="s">
        <v>72</v>
      </c>
      <c r="B15" s="350">
        <v>1</v>
      </c>
      <c r="C15" s="342" t="s">
        <v>374</v>
      </c>
    </row>
    <row r="16" spans="1:3" ht="18.75" customHeight="1" thickTop="1" x14ac:dyDescent="0.2">
      <c r="A16" s="345" t="s">
        <v>418</v>
      </c>
      <c r="B16" s="346"/>
      <c r="C16" s="342" t="s">
        <v>685</v>
      </c>
    </row>
    <row r="17" spans="1:3" ht="18.75" customHeight="1" thickBot="1" x14ac:dyDescent="0.25">
      <c r="A17" s="348" t="s">
        <v>419</v>
      </c>
      <c r="B17" s="346"/>
      <c r="C17" s="342" t="s">
        <v>686</v>
      </c>
    </row>
    <row r="18" spans="1:3" ht="18.75" customHeight="1" thickTop="1" x14ac:dyDescent="0.2">
      <c r="A18" s="345" t="s">
        <v>368</v>
      </c>
      <c r="B18" s="346"/>
      <c r="C18" s="342" t="s">
        <v>525</v>
      </c>
    </row>
    <row r="19" spans="1:3" ht="18.75" customHeight="1" x14ac:dyDescent="0.2">
      <c r="A19" s="351" t="s">
        <v>369</v>
      </c>
      <c r="B19" s="346"/>
      <c r="C19" s="342" t="s">
        <v>415</v>
      </c>
    </row>
    <row r="20" spans="1:3" ht="18.75" customHeight="1" thickBot="1" x14ac:dyDescent="0.25">
      <c r="A20" s="348" t="s">
        <v>370</v>
      </c>
      <c r="B20" s="346"/>
      <c r="C20" s="342" t="s">
        <v>416</v>
      </c>
    </row>
    <row r="21" spans="1:3" ht="18.75" customHeight="1" thickTop="1" x14ac:dyDescent="0.2">
      <c r="A21" s="352" t="s">
        <v>377</v>
      </c>
      <c r="B21" s="343" t="s">
        <v>325</v>
      </c>
      <c r="C21" s="342" t="s">
        <v>561</v>
      </c>
    </row>
    <row r="22" spans="1:3" ht="18.75" customHeight="1" x14ac:dyDescent="0.2">
      <c r="A22" s="352" t="s">
        <v>67</v>
      </c>
      <c r="B22" s="343" t="s">
        <v>324</v>
      </c>
    </row>
    <row r="23" spans="1:3" ht="18.75" customHeight="1" x14ac:dyDescent="0.2">
      <c r="A23" s="352" t="s">
        <v>68</v>
      </c>
      <c r="B23" s="353" t="s">
        <v>710</v>
      </c>
    </row>
    <row r="24" spans="1:3" ht="18.75" customHeight="1" x14ac:dyDescent="0.2">
      <c r="A24" s="352" t="s">
        <v>69</v>
      </c>
      <c r="B24" s="353" t="s">
        <v>324</v>
      </c>
    </row>
    <row r="25" spans="1:3" ht="18.75" customHeight="1" x14ac:dyDescent="0.2">
      <c r="A25" s="352" t="s">
        <v>70</v>
      </c>
      <c r="B25" s="353"/>
    </row>
    <row r="26" spans="1:3" ht="18.75" customHeight="1" x14ac:dyDescent="0.2">
      <c r="A26" s="352" t="s">
        <v>71</v>
      </c>
      <c r="B26" s="343" t="s">
        <v>326</v>
      </c>
    </row>
    <row r="27" spans="1:3" ht="18.75" customHeight="1" x14ac:dyDescent="0.2">
      <c r="A27" s="352" t="s">
        <v>378</v>
      </c>
      <c r="B27" s="343" t="s">
        <v>325</v>
      </c>
    </row>
    <row r="28" spans="1:3" ht="18.75" customHeight="1" x14ac:dyDescent="0.2">
      <c r="A28" s="352" t="s">
        <v>67</v>
      </c>
      <c r="B28" s="343" t="s">
        <v>324</v>
      </c>
    </row>
    <row r="29" spans="1:3" ht="18.75" customHeight="1" x14ac:dyDescent="0.2">
      <c r="A29" s="352" t="s">
        <v>68</v>
      </c>
      <c r="B29" s="353" t="s">
        <v>710</v>
      </c>
    </row>
    <row r="30" spans="1:3" ht="18.75" customHeight="1" x14ac:dyDescent="0.2">
      <c r="A30" s="352" t="s">
        <v>69</v>
      </c>
      <c r="B30" s="353" t="s">
        <v>324</v>
      </c>
    </row>
    <row r="31" spans="1:3" ht="18.75" customHeight="1" x14ac:dyDescent="0.2">
      <c r="A31" s="352" t="s">
        <v>70</v>
      </c>
      <c r="B31" s="353"/>
    </row>
    <row r="32" spans="1:3" ht="18.75" customHeight="1" x14ac:dyDescent="0.2">
      <c r="A32" s="352" t="s">
        <v>71</v>
      </c>
      <c r="B32" s="343" t="s">
        <v>326</v>
      </c>
    </row>
    <row r="37" spans="1:3" ht="15.75" x14ac:dyDescent="0.25">
      <c r="A37" s="337" t="s">
        <v>708</v>
      </c>
      <c r="B37" s="440"/>
      <c r="C37" s="342"/>
    </row>
    <row r="38" spans="1:3" x14ac:dyDescent="0.2">
      <c r="A38" s="460" t="s">
        <v>709</v>
      </c>
      <c r="B38" s="461"/>
      <c r="C38" s="461"/>
    </row>
    <row r="39" spans="1:3" x14ac:dyDescent="0.2">
      <c r="A39" s="461"/>
      <c r="B39" s="461"/>
      <c r="C39" s="461"/>
    </row>
    <row r="40" spans="1:3" ht="33" customHeight="1" x14ac:dyDescent="0.2">
      <c r="A40" s="461"/>
      <c r="B40" s="461"/>
      <c r="C40" s="461"/>
    </row>
  </sheetData>
  <sheetProtection algorithmName="SHA-512" hashValue="2giBuF7TS/xvysiXc6l68Qb7fzIbwf0FvEQb2pI/N5QvszkhYDIGA1MGSTktYI7uq3+RBoynIr2fBNtt0SuJAw==" saltValue="hnO89Bn22eogSzYmOFgzBA==" spinCount="100000" sheet="1" objects="1" scenarios="1"/>
  <mergeCells count="3">
    <mergeCell ref="A5:C5"/>
    <mergeCell ref="A2:C2"/>
    <mergeCell ref="A38:C40"/>
  </mergeCells>
  <phoneticPr fontId="0" type="noConversion"/>
  <printOptions horizontalCentered="1"/>
  <pageMargins left="0.75" right="0.75" top="1" bottom="1" header="0.5" footer="0.5"/>
  <pageSetup orientation="landscape" r:id="rId1"/>
  <headerFooter alignWithMargins="0"/>
  <customProperties>
    <customPr name="OrphanNamesChecked" r:id="rId2"/>
  </customPropertie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32"/>
  <sheetViews>
    <sheetView workbookViewId="0">
      <selection activeCell="E21" sqref="E21:J21"/>
    </sheetView>
  </sheetViews>
  <sheetFormatPr defaultColWidth="9.140625" defaultRowHeight="12.75" x14ac:dyDescent="0.2"/>
  <cols>
    <col min="1" max="1" width="1.5703125" style="6" customWidth="1"/>
    <col min="2" max="2" width="20.5703125" style="6" customWidth="1"/>
    <col min="3" max="3" width="45.5703125" style="6" customWidth="1"/>
    <col min="4" max="4" width="3.5703125" style="6" customWidth="1"/>
    <col min="5" max="5" width="13.5703125" style="6" customWidth="1"/>
    <col min="6" max="6" width="4.42578125" style="6" customWidth="1"/>
    <col min="7" max="7" width="20.5703125" style="6" customWidth="1"/>
    <col min="8" max="8" width="4.42578125" style="6" customWidth="1"/>
    <col min="9" max="9" width="20.5703125" style="6" customWidth="1"/>
    <col min="10" max="11" width="1.5703125" style="6" customWidth="1"/>
    <col min="12" max="16384" width="9.140625" style="6"/>
  </cols>
  <sheetData>
    <row r="1" spans="1:18" ht="36" x14ac:dyDescent="0.25">
      <c r="B1" s="19" t="s">
        <v>714</v>
      </c>
      <c r="C1" s="20"/>
      <c r="D1" s="20"/>
      <c r="E1" s="70" t="str">
        <f>CONCATENATE("ESU # ",'Basic Data Input'!B7)</f>
        <v xml:space="preserve">ESU # </v>
      </c>
      <c r="F1" s="21"/>
      <c r="G1" s="22"/>
      <c r="H1" s="21"/>
      <c r="I1" s="23"/>
      <c r="K1" s="24"/>
    </row>
    <row r="2" spans="1:18" ht="18" x14ac:dyDescent="0.25">
      <c r="B2" s="25" t="s">
        <v>107</v>
      </c>
      <c r="C2" s="20"/>
      <c r="D2" s="26"/>
      <c r="E2" s="26" t="s">
        <v>25</v>
      </c>
      <c r="F2" s="27"/>
      <c r="G2" s="27"/>
      <c r="H2" s="27"/>
      <c r="I2" s="36"/>
      <c r="K2" s="24"/>
    </row>
    <row r="3" spans="1:18" ht="15" x14ac:dyDescent="0.2">
      <c r="B3" s="28"/>
      <c r="C3" s="20"/>
      <c r="D3" s="20"/>
      <c r="E3" s="29" t="s">
        <v>25</v>
      </c>
      <c r="F3" s="29"/>
      <c r="G3" s="29"/>
      <c r="H3" s="29"/>
      <c r="I3" s="30"/>
      <c r="K3" s="20"/>
    </row>
    <row r="4" spans="1:18" ht="24" customHeight="1" x14ac:dyDescent="0.25">
      <c r="B4" s="31" t="str">
        <f>CONCATENATE("This budget is for the Period ",'Basic Data Input'!B8,", 2025 through ",'Basic Data Input'!B9,", 2026")</f>
        <v>This budget is for the Period _______________, 2025 through _______________, 2026</v>
      </c>
      <c r="C4" s="20"/>
      <c r="D4" s="30"/>
      <c r="E4" s="32"/>
      <c r="F4" s="32"/>
      <c r="G4" s="32"/>
      <c r="H4" s="32"/>
      <c r="I4" s="30"/>
    </row>
    <row r="5" spans="1:18" ht="9" customHeight="1" thickBot="1" x14ac:dyDescent="0.25">
      <c r="C5" s="33"/>
      <c r="D5" s="20"/>
      <c r="E5" s="20"/>
      <c r="F5" s="20"/>
      <c r="G5" s="20"/>
      <c r="H5" s="20"/>
      <c r="I5" s="20"/>
    </row>
    <row r="6" spans="1:18" ht="39" hidden="1" thickBot="1" x14ac:dyDescent="0.25">
      <c r="C6" s="34"/>
      <c r="E6" s="28" t="s">
        <v>0</v>
      </c>
      <c r="F6" s="20"/>
      <c r="G6" s="20"/>
      <c r="H6" s="20"/>
      <c r="I6" s="20"/>
      <c r="J6" s="35"/>
    </row>
    <row r="7" spans="1:18" ht="24.95" customHeight="1" thickBot="1" x14ac:dyDescent="0.25">
      <c r="A7" s="511" t="s">
        <v>551</v>
      </c>
      <c r="B7" s="512"/>
      <c r="C7" s="512"/>
      <c r="D7" s="512"/>
      <c r="E7" s="512"/>
      <c r="F7" s="512"/>
      <c r="G7" s="512"/>
      <c r="H7" s="512"/>
      <c r="I7" s="512"/>
      <c r="J7" s="513"/>
      <c r="M7" s="420"/>
      <c r="N7" s="420"/>
      <c r="O7" s="420"/>
      <c r="P7" s="420"/>
      <c r="Q7" s="420"/>
      <c r="R7" s="420"/>
    </row>
    <row r="8" spans="1:18" ht="13.5" thickBot="1" x14ac:dyDescent="0.25">
      <c r="B8" s="37"/>
      <c r="M8" s="420"/>
      <c r="N8" s="420"/>
      <c r="O8" s="420"/>
      <c r="P8" s="420"/>
      <c r="Q8" s="420"/>
      <c r="R8" s="420"/>
    </row>
    <row r="9" spans="1:18" ht="20.100000000000001" customHeight="1" x14ac:dyDescent="0.2">
      <c r="A9" s="39"/>
      <c r="B9" s="514" t="s">
        <v>29</v>
      </c>
      <c r="C9" s="514"/>
      <c r="D9" s="515"/>
      <c r="E9" s="492" t="str">
        <f>CONCATENATE("Outstanding Bonded Indebtedness as of ",'Basic Data Input'!B8,", 2025")</f>
        <v>Outstanding Bonded Indebtedness as of _______________, 2025</v>
      </c>
      <c r="F9" s="493"/>
      <c r="G9" s="493"/>
      <c r="H9" s="493"/>
      <c r="I9" s="493"/>
      <c r="J9" s="494"/>
      <c r="M9" s="420"/>
      <c r="N9" s="420"/>
      <c r="O9" s="420"/>
      <c r="P9" s="420"/>
      <c r="Q9" s="420"/>
      <c r="R9" s="420"/>
    </row>
    <row r="10" spans="1:18" x14ac:dyDescent="0.2">
      <c r="A10" s="40"/>
      <c r="D10" s="41"/>
      <c r="E10" s="495"/>
      <c r="F10" s="496"/>
      <c r="G10" s="496"/>
      <c r="H10" s="496"/>
      <c r="I10" s="496"/>
      <c r="J10" s="497"/>
    </row>
    <row r="11" spans="1:18" ht="12.75" hidden="1" customHeight="1" x14ac:dyDescent="0.2">
      <c r="A11" s="40"/>
      <c r="D11" s="41"/>
      <c r="E11" s="110"/>
      <c r="F11" s="20"/>
      <c r="G11" s="20"/>
      <c r="H11" s="20"/>
      <c r="I11" s="20"/>
      <c r="J11" s="41"/>
    </row>
    <row r="12" spans="1:18" ht="18" customHeight="1" x14ac:dyDescent="0.2">
      <c r="A12" s="40"/>
      <c r="B12" s="160">
        <f>'Total All Funds - Page 2'!E36-B13</f>
        <v>0</v>
      </c>
      <c r="C12" s="169" t="s">
        <v>360</v>
      </c>
      <c r="D12" s="41"/>
      <c r="E12" s="111"/>
      <c r="F12" s="112" t="s">
        <v>115</v>
      </c>
      <c r="G12" s="20"/>
      <c r="H12" s="20"/>
      <c r="I12" s="161">
        <f>'Basic Data Input'!B16</f>
        <v>0</v>
      </c>
      <c r="J12" s="41"/>
    </row>
    <row r="13" spans="1:18" ht="18" customHeight="1" x14ac:dyDescent="0.2">
      <c r="A13" s="40"/>
      <c r="B13" s="175">
        <v>0</v>
      </c>
      <c r="C13" s="42" t="s">
        <v>1</v>
      </c>
      <c r="D13" s="41"/>
      <c r="E13" s="111"/>
      <c r="F13" s="42" t="s">
        <v>116</v>
      </c>
      <c r="G13" s="43"/>
      <c r="H13" s="43"/>
      <c r="I13" s="162">
        <f>'Basic Data Input'!B17</f>
        <v>0</v>
      </c>
      <c r="J13" s="41"/>
    </row>
    <row r="14" spans="1:18" ht="18" customHeight="1" x14ac:dyDescent="0.2">
      <c r="A14" s="40"/>
      <c r="B14" s="160">
        <f>IF(ROUND(SUM(B12:B13),2)&lt;&gt;'Total All Funds - Page 2'!E36,"Must = Pg 2 Recap",ROUND(SUM(B12:B13),2))</f>
        <v>0</v>
      </c>
      <c r="C14" s="44" t="s">
        <v>2</v>
      </c>
      <c r="D14" s="41"/>
      <c r="E14" s="113"/>
      <c r="F14" s="42" t="s">
        <v>117</v>
      </c>
      <c r="G14" s="114"/>
      <c r="H14" s="36"/>
      <c r="I14" s="163">
        <f>SUM(I12:I13)</f>
        <v>0</v>
      </c>
      <c r="J14" s="41"/>
    </row>
    <row r="15" spans="1:18" ht="5.0999999999999996" customHeight="1" thickBot="1" x14ac:dyDescent="0.25">
      <c r="A15" s="45"/>
      <c r="B15" s="18"/>
      <c r="C15" s="18"/>
      <c r="D15" s="46"/>
      <c r="E15" s="115"/>
      <c r="F15" s="116"/>
      <c r="G15" s="116"/>
      <c r="H15" s="116"/>
      <c r="I15" s="117"/>
      <c r="J15" s="46"/>
    </row>
    <row r="16" spans="1:18" s="71" customFormat="1" ht="17.100000000000001" customHeight="1" thickBot="1" x14ac:dyDescent="0.25">
      <c r="A16" s="519"/>
      <c r="B16" s="520"/>
      <c r="C16" s="520"/>
      <c r="D16" s="521"/>
      <c r="E16" s="516" t="s">
        <v>355</v>
      </c>
      <c r="F16" s="517"/>
      <c r="G16" s="517"/>
      <c r="H16" s="517"/>
      <c r="I16" s="517"/>
      <c r="J16" s="518"/>
    </row>
    <row r="17" spans="1:18" s="71" customFormat="1" ht="35.1" customHeight="1" thickBot="1" x14ac:dyDescent="0.25">
      <c r="A17" s="164"/>
      <c r="B17" s="159">
        <f>'Basic Data Input'!B10</f>
        <v>0</v>
      </c>
      <c r="C17" s="158" t="s">
        <v>358</v>
      </c>
      <c r="D17" s="157"/>
      <c r="E17" s="498" t="s">
        <v>711</v>
      </c>
      <c r="F17" s="499"/>
      <c r="G17" s="499"/>
      <c r="H17" s="499"/>
      <c r="I17" s="499"/>
      <c r="J17" s="500"/>
    </row>
    <row r="18" spans="1:18" s="71" customFormat="1" ht="18" customHeight="1" thickBot="1" x14ac:dyDescent="0.25">
      <c r="A18" s="164"/>
      <c r="B18" s="165" t="s">
        <v>359</v>
      </c>
      <c r="C18" s="165"/>
      <c r="D18" s="166"/>
      <c r="E18" s="152"/>
      <c r="F18" s="154"/>
      <c r="G18" s="153" t="s">
        <v>356</v>
      </c>
      <c r="H18" s="154"/>
      <c r="I18" s="155" t="s">
        <v>357</v>
      </c>
      <c r="J18" s="156"/>
    </row>
    <row r="19" spans="1:18" s="71" customFormat="1" ht="13.5" thickBot="1" x14ac:dyDescent="0.25">
      <c r="A19" s="45"/>
      <c r="B19" s="167"/>
      <c r="C19" s="18"/>
      <c r="D19" s="168"/>
      <c r="E19" s="501" t="s">
        <v>691</v>
      </c>
      <c r="F19" s="502"/>
      <c r="G19" s="502"/>
      <c r="H19" s="502"/>
      <c r="I19" s="502"/>
      <c r="J19" s="503"/>
    </row>
    <row r="20" spans="1:18" s="71" customFormat="1" ht="14.1" customHeight="1" thickBot="1" x14ac:dyDescent="0.25">
      <c r="A20" s="522" t="s">
        <v>3</v>
      </c>
      <c r="B20" s="523"/>
      <c r="C20" s="523"/>
      <c r="D20" s="524"/>
      <c r="E20" s="504" t="s">
        <v>362</v>
      </c>
      <c r="F20" s="505"/>
      <c r="G20" s="505"/>
      <c r="H20" s="505"/>
      <c r="I20" s="505"/>
      <c r="J20" s="506"/>
      <c r="K20" s="103"/>
    </row>
    <row r="21" spans="1:18" ht="27" customHeight="1" thickBot="1" x14ac:dyDescent="0.25">
      <c r="A21" s="40"/>
      <c r="D21" s="41"/>
      <c r="E21" s="507" t="s">
        <v>712</v>
      </c>
      <c r="F21" s="508"/>
      <c r="G21" s="508"/>
      <c r="H21" s="508"/>
      <c r="I21" s="508"/>
      <c r="J21" s="509"/>
    </row>
    <row r="22" spans="1:18" ht="18" customHeight="1" thickBot="1" x14ac:dyDescent="0.25">
      <c r="A22" s="40"/>
      <c r="B22" s="510"/>
      <c r="C22" s="510"/>
      <c r="D22" s="41"/>
      <c r="E22" s="170"/>
      <c r="F22" s="171"/>
      <c r="G22" s="172" t="s">
        <v>356</v>
      </c>
      <c r="H22" s="171"/>
      <c r="I22" s="173" t="s">
        <v>357</v>
      </c>
      <c r="J22" s="174"/>
    </row>
    <row r="23" spans="1:18" ht="18.75" customHeight="1" thickBot="1" x14ac:dyDescent="0.25">
      <c r="A23" s="40"/>
      <c r="B23" s="48"/>
      <c r="D23" s="41"/>
      <c r="E23" s="489" t="s">
        <v>692</v>
      </c>
      <c r="F23" s="490"/>
      <c r="G23" s="490"/>
      <c r="H23" s="490"/>
      <c r="I23" s="490"/>
      <c r="J23" s="491"/>
    </row>
    <row r="24" spans="1:18" ht="15" customHeight="1" x14ac:dyDescent="0.2">
      <c r="A24" s="40"/>
      <c r="B24" s="48"/>
      <c r="D24" s="41"/>
      <c r="E24" s="417"/>
      <c r="F24" s="418"/>
      <c r="G24" s="418"/>
      <c r="H24" s="418"/>
      <c r="I24" s="418"/>
      <c r="J24" s="419"/>
    </row>
    <row r="25" spans="1:18" ht="15" customHeight="1" x14ac:dyDescent="0.2">
      <c r="A25" s="40"/>
      <c r="B25" s="222"/>
      <c r="C25" s="91"/>
      <c r="D25" s="41"/>
      <c r="E25" s="49"/>
      <c r="F25" s="48"/>
      <c r="J25" s="41"/>
    </row>
    <row r="26" spans="1:18" ht="15" customHeight="1" thickBot="1" x14ac:dyDescent="0.25">
      <c r="A26" s="45"/>
      <c r="B26" s="223"/>
      <c r="C26" s="224"/>
      <c r="D26" s="46"/>
      <c r="E26" s="49"/>
      <c r="F26" s="48"/>
      <c r="J26" s="41"/>
    </row>
    <row r="27" spans="1:18" s="122" customFormat="1" ht="16.5" thickTop="1" thickBot="1" x14ac:dyDescent="0.3">
      <c r="A27" s="465" t="s">
        <v>553</v>
      </c>
      <c r="B27" s="466"/>
      <c r="C27" s="466"/>
      <c r="D27" s="467"/>
      <c r="E27" s="468" t="s">
        <v>563</v>
      </c>
      <c r="F27" s="469"/>
      <c r="G27" s="469"/>
      <c r="H27" s="469"/>
      <c r="I27" s="469"/>
      <c r="J27" s="470"/>
      <c r="K27" s="134"/>
    </row>
    <row r="28" spans="1:18" s="122" customFormat="1" ht="46.5" customHeight="1" thickTop="1" thickBot="1" x14ac:dyDescent="0.25">
      <c r="A28" s="477" t="s">
        <v>706</v>
      </c>
      <c r="B28" s="478"/>
      <c r="C28" s="478"/>
      <c r="D28" s="479"/>
      <c r="E28" s="471" t="s">
        <v>713</v>
      </c>
      <c r="F28" s="472"/>
      <c r="G28" s="472"/>
      <c r="H28" s="472"/>
      <c r="I28" s="472"/>
      <c r="J28" s="473"/>
      <c r="K28" s="134"/>
    </row>
    <row r="29" spans="1:18" s="122" customFormat="1" ht="15.75" thickTop="1" x14ac:dyDescent="0.25">
      <c r="A29" s="480" t="s">
        <v>350</v>
      </c>
      <c r="B29" s="481"/>
      <c r="C29" s="481"/>
      <c r="D29" s="482"/>
      <c r="E29" s="483" t="s">
        <v>564</v>
      </c>
      <c r="F29" s="484"/>
      <c r="G29" s="484"/>
      <c r="H29" s="484"/>
      <c r="I29" s="484"/>
      <c r="J29" s="485"/>
      <c r="K29" s="134"/>
    </row>
    <row r="30" spans="1:18" s="122" customFormat="1" ht="19.5" customHeight="1" x14ac:dyDescent="0.25">
      <c r="A30" s="486" t="s">
        <v>700</v>
      </c>
      <c r="B30" s="487"/>
      <c r="C30" s="487"/>
      <c r="D30" s="488"/>
      <c r="E30" s="474" t="s">
        <v>565</v>
      </c>
      <c r="F30" s="475"/>
      <c r="G30" s="475"/>
      <c r="H30" s="475"/>
      <c r="I30" s="475"/>
      <c r="J30" s="476"/>
      <c r="K30" s="134"/>
      <c r="M30" s="420"/>
      <c r="N30" s="420"/>
      <c r="O30" s="420"/>
      <c r="P30" s="420"/>
      <c r="Q30" s="420"/>
      <c r="R30" s="420"/>
    </row>
    <row r="31" spans="1:18" s="122" customFormat="1" ht="24" customHeight="1" thickBot="1" x14ac:dyDescent="0.3">
      <c r="A31" s="462" t="s">
        <v>666</v>
      </c>
      <c r="B31" s="463"/>
      <c r="C31" s="463"/>
      <c r="D31" s="464"/>
      <c r="E31" s="245" t="s">
        <v>351</v>
      </c>
      <c r="F31" s="246"/>
      <c r="G31" s="247"/>
      <c r="H31" s="246"/>
      <c r="I31" s="246"/>
      <c r="J31" s="248"/>
      <c r="K31" s="134"/>
      <c r="M31" s="420"/>
      <c r="N31" s="420"/>
      <c r="O31" s="420"/>
      <c r="P31" s="420"/>
      <c r="Q31" s="420"/>
      <c r="R31" s="420"/>
    </row>
    <row r="32" spans="1:18" ht="13.5" thickTop="1" x14ac:dyDescent="0.2"/>
  </sheetData>
  <sheetProtection algorithmName="SHA-512" hashValue="BA50mVoh3NEKMWm5AIDOm3QjhPWD0siitWGlrngjJWDGIcfia4waBFsu2yGxWIGjT4/RvJ8oQBZywm6giCNQjQ==" saltValue="3GW6IbuzjAlhduQQwe/gTA==" spinCount="100000" sheet="1" objects="1" scenarios="1"/>
  <mergeCells count="21">
    <mergeCell ref="B22:C22"/>
    <mergeCell ref="A7:J7"/>
    <mergeCell ref="B9:D9"/>
    <mergeCell ref="E16:J16"/>
    <mergeCell ref="A16:D16"/>
    <mergeCell ref="A20:D20"/>
    <mergeCell ref="E23:J23"/>
    <mergeCell ref="E9:J10"/>
    <mergeCell ref="E17:J17"/>
    <mergeCell ref="E19:J19"/>
    <mergeCell ref="E20:J20"/>
    <mergeCell ref="E21:J21"/>
    <mergeCell ref="A31:D31"/>
    <mergeCell ref="A27:D27"/>
    <mergeCell ref="E27:J27"/>
    <mergeCell ref="E28:J28"/>
    <mergeCell ref="E30:J30"/>
    <mergeCell ref="A28:D28"/>
    <mergeCell ref="A29:D29"/>
    <mergeCell ref="E29:J29"/>
    <mergeCell ref="A30:D30"/>
  </mergeCells>
  <phoneticPr fontId="0" type="noConversion"/>
  <hyperlinks>
    <hyperlink ref="A30" r:id="rId1" display="Website:  www.auditors.nebraska.gov" xr:uid="{00000000-0004-0000-0300-000000000000}"/>
    <hyperlink ref="A31" r:id="rId2" display="Questions - E-Mail:  Deann.Haeffner@nebraska.gov" xr:uid="{00000000-0004-0000-0300-000001000000}"/>
    <hyperlink ref="A31:D31" r:id="rId3" display="Questions - E-Mail:  Jeff.Schreier@nebraska.gov" xr:uid="{AFCA2366-EFE6-4964-AFAA-2FB335C053A9}"/>
  </hyperlinks>
  <printOptions horizontalCentered="1"/>
  <pageMargins left="0.25" right="0.25" top="0.35" bottom="0.35" header="0.35" footer="0.35"/>
  <pageSetup orientation="landscape" r:id="rId4"/>
  <headerFooter alignWithMargins="0">
    <oddFooter>&amp;R&amp;"Arial,Bold"Page 1</oddFooter>
  </headerFooter>
  <customProperties>
    <customPr name="OrphanNamesChecked" r:id="rId5"/>
  </customProperties>
  <legacyDrawing r:id="rId6"/>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36"/>
  <sheetViews>
    <sheetView workbookViewId="0">
      <selection activeCell="G6" sqref="G6"/>
    </sheetView>
  </sheetViews>
  <sheetFormatPr defaultColWidth="9.140625" defaultRowHeight="12.75" x14ac:dyDescent="0.2"/>
  <cols>
    <col min="1" max="1" width="3.5703125" style="6" customWidth="1"/>
    <col min="2" max="2" width="70.5703125" style="6" customWidth="1"/>
    <col min="3" max="5" width="25.5703125" style="6" customWidth="1"/>
    <col min="6" max="6" width="14.5703125" style="91" customWidth="1"/>
    <col min="7" max="7" width="81.5703125" style="91" customWidth="1"/>
    <col min="8" max="16384" width="9.140625" style="6"/>
  </cols>
  <sheetData>
    <row r="1" spans="1:7" ht="35.1" customHeight="1" thickBot="1" x14ac:dyDescent="0.25">
      <c r="A1" s="529" t="str">
        <f>CONCATENATE("ESU # ",'Basic Data Input'!B7)</f>
        <v xml:space="preserve">ESU # </v>
      </c>
      <c r="B1" s="529"/>
      <c r="C1" s="529"/>
      <c r="D1" s="529"/>
      <c r="E1" s="529"/>
    </row>
    <row r="2" spans="1:7" ht="42.95" customHeight="1" x14ac:dyDescent="0.2">
      <c r="A2" s="7" t="s">
        <v>4</v>
      </c>
      <c r="B2" s="8" t="s">
        <v>5</v>
      </c>
      <c r="C2" s="121" t="s">
        <v>715</v>
      </c>
      <c r="D2" s="121" t="s">
        <v>716</v>
      </c>
      <c r="E2" s="9" t="s">
        <v>717</v>
      </c>
    </row>
    <row r="3" spans="1:7" ht="17.45" customHeight="1" x14ac:dyDescent="0.2">
      <c r="A3" s="10">
        <v>1</v>
      </c>
      <c r="B3" s="11" t="s">
        <v>93</v>
      </c>
      <c r="C3" s="12"/>
      <c r="D3" s="12"/>
      <c r="E3" s="13"/>
    </row>
    <row r="4" spans="1:7" ht="17.45" customHeight="1" x14ac:dyDescent="0.2">
      <c r="A4" s="10">
        <v>2</v>
      </c>
      <c r="B4" s="14" t="s">
        <v>6</v>
      </c>
      <c r="C4" s="1">
        <f>'2023-2024 Worksheet'!G5</f>
        <v>0</v>
      </c>
      <c r="D4" s="1">
        <f>C32-D5-D6</f>
        <v>0</v>
      </c>
      <c r="E4" s="2">
        <f>D32-E5-E6</f>
        <v>0</v>
      </c>
      <c r="G4" s="134" t="s">
        <v>742</v>
      </c>
    </row>
    <row r="5" spans="1:7" ht="17.45" customHeight="1" x14ac:dyDescent="0.2">
      <c r="A5" s="10">
        <v>3</v>
      </c>
      <c r="B5" s="15" t="s">
        <v>7</v>
      </c>
      <c r="C5" s="441">
        <f>'2023-2024 Worksheet'!G6</f>
        <v>0</v>
      </c>
      <c r="D5" s="441">
        <f>'2024-2025 Worksheet'!G6</f>
        <v>0</v>
      </c>
      <c r="E5" s="442">
        <f>'2025-2026 Worksheet'!G6</f>
        <v>0</v>
      </c>
      <c r="G5" s="134" t="s">
        <v>743</v>
      </c>
    </row>
    <row r="6" spans="1:7" ht="17.45" customHeight="1" x14ac:dyDescent="0.2">
      <c r="A6" s="10">
        <v>4</v>
      </c>
      <c r="B6" s="3" t="s">
        <v>8</v>
      </c>
      <c r="C6" s="441">
        <f>'2023-2024 Worksheet'!G7</f>
        <v>0</v>
      </c>
      <c r="D6" s="441">
        <f>'2024-2025 Worksheet'!G7</f>
        <v>0</v>
      </c>
      <c r="E6" s="442">
        <f>'2025-2026 Worksheet'!G7</f>
        <v>0</v>
      </c>
    </row>
    <row r="7" spans="1:7" ht="17.45" customHeight="1" thickBot="1" x14ac:dyDescent="0.25">
      <c r="A7" s="255">
        <v>5</v>
      </c>
      <c r="B7" s="5" t="s">
        <v>123</v>
      </c>
      <c r="C7" s="443">
        <f>ROUND(SUM(C4:C6),2)</f>
        <v>0</v>
      </c>
      <c r="D7" s="443">
        <f>IF(SUM(D4:D6)&lt;&gt;C32,"Must = Column 1, Line 30",SUM(D4:D6))</f>
        <v>0</v>
      </c>
      <c r="E7" s="444">
        <f>IF(SUM(E4:E6)&lt;&gt;D32,"Must = Column 2, Line 30",SUM(E4:E6))</f>
        <v>0</v>
      </c>
    </row>
    <row r="8" spans="1:7" ht="17.45" customHeight="1" x14ac:dyDescent="0.2">
      <c r="A8" s="254">
        <v>6</v>
      </c>
      <c r="B8" s="256" t="s">
        <v>143</v>
      </c>
      <c r="C8" s="445">
        <f>'2023-2024 Worksheet'!G9</f>
        <v>0</v>
      </c>
      <c r="D8" s="445">
        <f>'2024-2025 Worksheet'!G9</f>
        <v>0</v>
      </c>
      <c r="E8" s="446">
        <f>'2025-2026 Worksheet'!G9</f>
        <v>0</v>
      </c>
    </row>
    <row r="9" spans="1:7" ht="17.45" customHeight="1" x14ac:dyDescent="0.2">
      <c r="A9" s="16">
        <v>7</v>
      </c>
      <c r="B9" s="3" t="s">
        <v>10</v>
      </c>
      <c r="C9" s="441">
        <f>'2023-2024 Worksheet'!G10</f>
        <v>0</v>
      </c>
      <c r="D9" s="441">
        <f>'2024-2025 Worksheet'!G10</f>
        <v>0</v>
      </c>
      <c r="E9" s="442">
        <f>'2025-2026 Worksheet'!G10</f>
        <v>0</v>
      </c>
    </row>
    <row r="10" spans="1:7" ht="17.45" customHeight="1" x14ac:dyDescent="0.2">
      <c r="A10" s="10">
        <v>8</v>
      </c>
      <c r="B10" s="3" t="s">
        <v>104</v>
      </c>
      <c r="C10" s="441">
        <f>'2023-2024 Worksheet'!G11</f>
        <v>0</v>
      </c>
      <c r="D10" s="441">
        <f>'2024-2025 Worksheet'!G11</f>
        <v>0</v>
      </c>
      <c r="E10" s="442">
        <f>'2025-2026 Worksheet'!G11</f>
        <v>0</v>
      </c>
      <c r="G10" s="389" t="s">
        <v>575</v>
      </c>
    </row>
    <row r="11" spans="1:7" ht="17.45" customHeight="1" x14ac:dyDescent="0.2">
      <c r="A11" s="10">
        <v>9</v>
      </c>
      <c r="B11" s="3" t="s">
        <v>108</v>
      </c>
      <c r="C11" s="441">
        <f>'2023-2024 Worksheet'!G12</f>
        <v>0</v>
      </c>
      <c r="D11" s="441">
        <f>'2024-2025 Worksheet'!G12</f>
        <v>0</v>
      </c>
      <c r="E11" s="442">
        <f>'2025-2026 Worksheet'!G12</f>
        <v>0</v>
      </c>
    </row>
    <row r="12" spans="1:7" ht="17.45" customHeight="1" x14ac:dyDescent="0.2">
      <c r="A12" s="10">
        <v>10</v>
      </c>
      <c r="B12" s="3" t="s">
        <v>11</v>
      </c>
      <c r="C12" s="441">
        <f>'2023-2024 Worksheet'!G13</f>
        <v>0</v>
      </c>
      <c r="D12" s="441">
        <f>'2024-2025 Worksheet'!G13</f>
        <v>0</v>
      </c>
      <c r="E12" s="442">
        <f>'2025-2026 Worksheet'!G13</f>
        <v>0</v>
      </c>
    </row>
    <row r="13" spans="1:7" ht="17.45" customHeight="1" x14ac:dyDescent="0.2">
      <c r="A13" s="10">
        <v>11</v>
      </c>
      <c r="B13" s="123" t="s">
        <v>310</v>
      </c>
      <c r="C13" s="441">
        <f>'2023-2024 Worksheet'!G14</f>
        <v>0</v>
      </c>
      <c r="D13" s="441">
        <f>'2024-2025 Worksheet'!G14</f>
        <v>0</v>
      </c>
      <c r="E13" s="447"/>
    </row>
    <row r="14" spans="1:7" ht="17.45" customHeight="1" x14ac:dyDescent="0.2">
      <c r="A14" s="10">
        <v>12</v>
      </c>
      <c r="B14" s="123" t="s">
        <v>311</v>
      </c>
      <c r="C14" s="441">
        <f>'2023-2024 Worksheet'!G15</f>
        <v>0</v>
      </c>
      <c r="D14" s="441">
        <f>'2024-2025 Worksheet'!G15</f>
        <v>0</v>
      </c>
      <c r="E14" s="442">
        <f>'2025-2026 Worksheet'!G15</f>
        <v>0</v>
      </c>
    </row>
    <row r="15" spans="1:7" ht="17.45" customHeight="1" x14ac:dyDescent="0.2">
      <c r="A15" s="10">
        <v>13</v>
      </c>
      <c r="B15" s="3" t="s">
        <v>105</v>
      </c>
      <c r="C15" s="441">
        <f>'2023-2024 Worksheet'!G16</f>
        <v>0</v>
      </c>
      <c r="D15" s="441">
        <f>'2024-2025 Worksheet'!G16</f>
        <v>0</v>
      </c>
      <c r="E15" s="442">
        <f>'2025-2026 Worksheet'!G16</f>
        <v>0</v>
      </c>
    </row>
    <row r="16" spans="1:7" ht="17.45" customHeight="1" x14ac:dyDescent="0.2">
      <c r="A16" s="10">
        <v>14</v>
      </c>
      <c r="B16" s="3" t="s">
        <v>12</v>
      </c>
      <c r="C16" s="441">
        <f>'2023-2024 Worksheet'!G17</f>
        <v>0</v>
      </c>
      <c r="D16" s="441">
        <f>'2024-2025 Worksheet'!G17</f>
        <v>0</v>
      </c>
      <c r="E16" s="442">
        <f>'2025-2026 Worksheet'!G17</f>
        <v>0</v>
      </c>
    </row>
    <row r="17" spans="1:7" ht="17.45" customHeight="1" x14ac:dyDescent="0.2">
      <c r="A17" s="10">
        <v>15</v>
      </c>
      <c r="B17" s="3" t="s">
        <v>13</v>
      </c>
      <c r="C17" s="441">
        <f>'2023-2024 Worksheet'!G18</f>
        <v>0</v>
      </c>
      <c r="D17" s="441">
        <f>'2024-2025 Worksheet'!G18</f>
        <v>0</v>
      </c>
      <c r="E17" s="442">
        <f>'2025-2026 Worksheet'!G18</f>
        <v>0</v>
      </c>
    </row>
    <row r="18" spans="1:7" ht="17.45" customHeight="1" x14ac:dyDescent="0.2">
      <c r="A18" s="10">
        <v>16</v>
      </c>
      <c r="B18" s="123" t="s">
        <v>312</v>
      </c>
      <c r="C18" s="441">
        <f>'2023-2024 Worksheet'!G19</f>
        <v>0</v>
      </c>
      <c r="D18" s="441">
        <f>'2024-2025 Worksheet'!G19</f>
        <v>0</v>
      </c>
      <c r="E18" s="442">
        <f>'2025-2026 Worksheet'!G19</f>
        <v>0</v>
      </c>
    </row>
    <row r="19" spans="1:7" ht="17.45" customHeight="1" thickBot="1" x14ac:dyDescent="0.25">
      <c r="A19" s="255">
        <v>17</v>
      </c>
      <c r="B19" s="5" t="s">
        <v>313</v>
      </c>
      <c r="C19" s="443">
        <f>SUM(C7:C18)</f>
        <v>0</v>
      </c>
      <c r="D19" s="443">
        <f>SUM(D7:D18)</f>
        <v>0</v>
      </c>
      <c r="E19" s="444">
        <f>SUM(E7:E18)</f>
        <v>0</v>
      </c>
    </row>
    <row r="20" spans="1:7" ht="17.45" customHeight="1" x14ac:dyDescent="0.2">
      <c r="A20" s="254">
        <v>18</v>
      </c>
      <c r="B20" s="253" t="s">
        <v>14</v>
      </c>
      <c r="C20" s="448"/>
      <c r="D20" s="448"/>
      <c r="E20" s="449"/>
    </row>
    <row r="21" spans="1:7" ht="17.45" customHeight="1" x14ac:dyDescent="0.2">
      <c r="A21" s="10">
        <v>19</v>
      </c>
      <c r="B21" s="3" t="s">
        <v>15</v>
      </c>
      <c r="C21" s="441">
        <f>'2023-2024 Worksheet'!G22</f>
        <v>0</v>
      </c>
      <c r="D21" s="441">
        <f>'2024-2025 Worksheet'!G22</f>
        <v>0</v>
      </c>
      <c r="E21" s="442">
        <f>'2025-2026 Worksheet'!G22</f>
        <v>0</v>
      </c>
    </row>
    <row r="22" spans="1:7" ht="17.45" customHeight="1" x14ac:dyDescent="0.2">
      <c r="A22" s="10">
        <v>20</v>
      </c>
      <c r="B22" s="3" t="s">
        <v>16</v>
      </c>
      <c r="C22" s="441">
        <f>'2023-2024 Worksheet'!G23</f>
        <v>0</v>
      </c>
      <c r="D22" s="441">
        <f>'2024-2025 Worksheet'!G23</f>
        <v>0</v>
      </c>
      <c r="E22" s="442">
        <f>'2025-2026 Worksheet'!G23</f>
        <v>0</v>
      </c>
    </row>
    <row r="23" spans="1:7" ht="17.45" customHeight="1" x14ac:dyDescent="0.2">
      <c r="A23" s="10">
        <v>21</v>
      </c>
      <c r="B23" s="3" t="s">
        <v>114</v>
      </c>
      <c r="C23" s="441">
        <f>'2023-2024 Worksheet'!G24</f>
        <v>0</v>
      </c>
      <c r="D23" s="441">
        <f>'2024-2025 Worksheet'!G24</f>
        <v>0</v>
      </c>
      <c r="E23" s="442">
        <f>'2025-2026 Worksheet'!G24</f>
        <v>0</v>
      </c>
    </row>
    <row r="24" spans="1:7" ht="17.45" customHeight="1" x14ac:dyDescent="0.2">
      <c r="A24" s="10">
        <v>22</v>
      </c>
      <c r="B24" s="3" t="s">
        <v>17</v>
      </c>
      <c r="C24" s="441">
        <f>'2023-2024 Worksheet'!G25</f>
        <v>0</v>
      </c>
      <c r="D24" s="441">
        <f>'2024-2025 Worksheet'!G25</f>
        <v>0</v>
      </c>
      <c r="E24" s="442">
        <f>'2025-2026 Worksheet'!G25</f>
        <v>0</v>
      </c>
    </row>
    <row r="25" spans="1:7" ht="17.45" customHeight="1" x14ac:dyDescent="0.2">
      <c r="A25" s="10">
        <v>23</v>
      </c>
      <c r="B25" s="3" t="s">
        <v>96</v>
      </c>
      <c r="C25" s="450"/>
      <c r="D25" s="450"/>
      <c r="E25" s="447"/>
    </row>
    <row r="26" spans="1:7" ht="17.45" customHeight="1" x14ac:dyDescent="0.2">
      <c r="A26" s="10">
        <v>24</v>
      </c>
      <c r="B26" s="3" t="s">
        <v>97</v>
      </c>
      <c r="C26" s="450"/>
      <c r="D26" s="450"/>
      <c r="E26" s="447"/>
    </row>
    <row r="27" spans="1:7" ht="17.45" customHeight="1" x14ac:dyDescent="0.2">
      <c r="A27" s="10">
        <v>25</v>
      </c>
      <c r="B27" s="3" t="s">
        <v>18</v>
      </c>
      <c r="C27" s="441">
        <f>'2023-2024 Worksheet'!G28</f>
        <v>0</v>
      </c>
      <c r="D27" s="441">
        <f>'2024-2025 Worksheet'!G28</f>
        <v>0</v>
      </c>
      <c r="E27" s="442">
        <f>'2025-2026 Worksheet'!G28</f>
        <v>0</v>
      </c>
    </row>
    <row r="28" spans="1:7" ht="17.45" customHeight="1" x14ac:dyDescent="0.2">
      <c r="A28" s="10">
        <v>26</v>
      </c>
      <c r="B28" s="4" t="s">
        <v>19</v>
      </c>
      <c r="C28" s="441">
        <f>'2023-2024 Worksheet'!G29</f>
        <v>0</v>
      </c>
      <c r="D28" s="441">
        <f>'2024-2025 Worksheet'!G29</f>
        <v>0</v>
      </c>
      <c r="E28" s="442">
        <f>'2025-2026 Worksheet'!G29</f>
        <v>0</v>
      </c>
    </row>
    <row r="29" spans="1:7" ht="17.45" customHeight="1" x14ac:dyDescent="0.2">
      <c r="A29" s="10">
        <v>27</v>
      </c>
      <c r="B29" s="4" t="s">
        <v>124</v>
      </c>
      <c r="C29" s="441">
        <f>'2023-2024 Worksheet'!G30</f>
        <v>0</v>
      </c>
      <c r="D29" s="441">
        <f>'2024-2025 Worksheet'!G30</f>
        <v>0</v>
      </c>
      <c r="E29" s="442">
        <f>'2025-2026 Worksheet'!G30</f>
        <v>0</v>
      </c>
      <c r="G29" s="530" t="s">
        <v>530</v>
      </c>
    </row>
    <row r="30" spans="1:7" ht="17.45" customHeight="1" x14ac:dyDescent="0.2">
      <c r="A30" s="10">
        <v>28</v>
      </c>
      <c r="B30" s="133" t="s">
        <v>314</v>
      </c>
      <c r="C30" s="441">
        <f>'2023-2024 Worksheet'!G31</f>
        <v>0</v>
      </c>
      <c r="D30" s="441">
        <f>'2024-2025 Worksheet'!G31</f>
        <v>0</v>
      </c>
      <c r="E30" s="442">
        <f>'2025-2026 Worksheet'!G31</f>
        <v>0</v>
      </c>
      <c r="G30" s="530"/>
    </row>
    <row r="31" spans="1:7" ht="17.45" customHeight="1" thickBot="1" x14ac:dyDescent="0.25">
      <c r="A31" s="255">
        <v>29</v>
      </c>
      <c r="B31" s="258" t="s">
        <v>322</v>
      </c>
      <c r="C31" s="443">
        <f>SUM(C21:C30)</f>
        <v>0</v>
      </c>
      <c r="D31" s="443">
        <f>SUM(D21:D30)</f>
        <v>0</v>
      </c>
      <c r="E31" s="443">
        <f>SUM(E21:E30)</f>
        <v>0</v>
      </c>
      <c r="G31" s="530"/>
    </row>
    <row r="32" spans="1:7" ht="17.45" customHeight="1" x14ac:dyDescent="0.2">
      <c r="A32" s="177">
        <v>30</v>
      </c>
      <c r="B32" s="257" t="s">
        <v>315</v>
      </c>
      <c r="C32" s="451">
        <f>ROUND(C19-C31,2)</f>
        <v>0</v>
      </c>
      <c r="D32" s="451">
        <f>ROUND(D19-D31,2)</f>
        <v>0</v>
      </c>
      <c r="E32" s="452">
        <f>IF(ROUND(E19-E31,2)&lt;0,"ERROR Can't be below $0",ROUND(E19-E31,2))</f>
        <v>0</v>
      </c>
      <c r="G32" s="134" t="s">
        <v>555</v>
      </c>
    </row>
    <row r="33" spans="1:7" x14ac:dyDescent="0.2">
      <c r="A33" s="178">
        <v>31</v>
      </c>
      <c r="B33" s="179" t="s">
        <v>365</v>
      </c>
      <c r="C33" s="14"/>
      <c r="D33" s="14"/>
      <c r="E33" s="180" t="e">
        <f>E32/(E31-E30-E29-E23-E22)</f>
        <v>#DIV/0!</v>
      </c>
      <c r="F33" s="134" t="e">
        <f>IF(E33&lt;50%,0,"Cash reserve cannot exceed 50%")</f>
        <v>#DIV/0!</v>
      </c>
    </row>
    <row r="34" spans="1:7" ht="17.45" customHeight="1" x14ac:dyDescent="0.2">
      <c r="A34" s="525" t="s">
        <v>22</v>
      </c>
      <c r="B34" s="526"/>
      <c r="C34" s="6" t="s">
        <v>23</v>
      </c>
      <c r="E34" s="453">
        <f>E8</f>
        <v>0</v>
      </c>
    </row>
    <row r="35" spans="1:7" ht="17.45" customHeight="1" x14ac:dyDescent="0.2">
      <c r="A35" s="525"/>
      <c r="B35" s="526"/>
      <c r="C35" s="6" t="str">
        <f>CONCATENATE("     County Treasurer's Commission at ",'Basic Data Input'!B15,"% of Line 6")</f>
        <v xml:space="preserve">     County Treasurer's Commission at 1% of Line 6</v>
      </c>
      <c r="E35" s="454">
        <f>ROUND((E34*0.01),2)</f>
        <v>0</v>
      </c>
      <c r="G35" s="530" t="s">
        <v>589</v>
      </c>
    </row>
    <row r="36" spans="1:7" ht="17.45" customHeight="1" thickBot="1" x14ac:dyDescent="0.25">
      <c r="A36" s="527"/>
      <c r="B36" s="528"/>
      <c r="C36" s="17" t="s">
        <v>24</v>
      </c>
      <c r="D36" s="18"/>
      <c r="E36" s="455">
        <f>ROUND(SUM(E34:E35),2)</f>
        <v>0</v>
      </c>
      <c r="G36" s="530"/>
    </row>
  </sheetData>
  <sheetProtection algorithmName="SHA-512" hashValue="8YOBwJsXS8MasDAFGLITAkAIZFG6OODqdrRv4fBduEBePdpp9Ez7Yeh86j5c9fFimzWhla1aC5rctswDq/oY4w==" saltValue="VrqBwpZFXOlCKJTXdIOTKg==" spinCount="100000" sheet="1" objects="1" scenarios="1"/>
  <sortState xmlns:xlrd2="http://schemas.microsoft.com/office/spreadsheetml/2017/richdata2" ref="A3:E32">
    <sortCondition ref="A3:A32"/>
  </sortState>
  <mergeCells count="4">
    <mergeCell ref="A34:B36"/>
    <mergeCell ref="A1:E1"/>
    <mergeCell ref="G29:G31"/>
    <mergeCell ref="G35:G36"/>
  </mergeCells>
  <phoneticPr fontId="0" type="noConversion"/>
  <printOptions horizontalCentered="1"/>
  <pageMargins left="0.25" right="0.25" top="0.35" bottom="0.45" header="0.35" footer="0.3"/>
  <pageSetup scale="84" orientation="landscape" r:id="rId1"/>
  <headerFooter alignWithMargins="0">
    <oddFooter>&amp;R&amp;"Arial,Bold"Page 2</oddFooter>
  </headerFooter>
  <customProperties>
    <customPr name="OrphanNamesChecke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7"/>
  <sheetViews>
    <sheetView workbookViewId="0">
      <selection activeCell="E24" sqref="E24"/>
    </sheetView>
  </sheetViews>
  <sheetFormatPr defaultColWidth="9.140625" defaultRowHeight="12.75" x14ac:dyDescent="0.2"/>
  <cols>
    <col min="1" max="1" width="27.5703125" style="71" customWidth="1"/>
    <col min="2" max="2" width="4.42578125" style="71" customWidth="1"/>
    <col min="3" max="3" width="30.5703125" style="71" customWidth="1"/>
    <col min="4" max="4" width="7.42578125" style="71" customWidth="1"/>
    <col min="5" max="5" width="34.5703125" style="71" customWidth="1"/>
    <col min="6" max="6" width="2.5703125" style="71" customWidth="1"/>
    <col min="7" max="7" width="27.140625" style="71" customWidth="1"/>
    <col min="8" max="16384" width="9.140625" style="71"/>
  </cols>
  <sheetData>
    <row r="1" spans="1:7" ht="18" x14ac:dyDescent="0.2">
      <c r="A1" s="535" t="str">
        <f>CONCATENATE("ESU # ",'Basic Data Input'!B7)</f>
        <v xml:space="preserve">ESU # </v>
      </c>
      <c r="B1" s="535"/>
      <c r="C1" s="535"/>
      <c r="D1" s="535"/>
      <c r="E1" s="535"/>
      <c r="F1" s="535"/>
      <c r="G1" s="535"/>
    </row>
    <row r="2" spans="1:7" x14ac:dyDescent="0.2">
      <c r="A2" s="6"/>
      <c r="B2" s="6"/>
      <c r="C2" s="6"/>
    </row>
    <row r="3" spans="1:7" ht="15.75" x14ac:dyDescent="0.25">
      <c r="A3" s="532" t="s">
        <v>76</v>
      </c>
      <c r="B3" s="532"/>
      <c r="C3" s="532"/>
      <c r="E3" s="533" t="s">
        <v>531</v>
      </c>
      <c r="F3" s="533"/>
      <c r="G3" s="533"/>
    </row>
    <row r="4" spans="1:7" ht="12.75" customHeight="1" x14ac:dyDescent="0.2">
      <c r="A4" s="6"/>
      <c r="B4" s="6"/>
      <c r="C4" s="6"/>
      <c r="E4" s="134"/>
      <c r="F4" s="134"/>
      <c r="G4" s="134"/>
    </row>
    <row r="5" spans="1:7" x14ac:dyDescent="0.2">
      <c r="A5" s="536" t="s">
        <v>109</v>
      </c>
      <c r="B5" s="536"/>
      <c r="C5" s="536"/>
      <c r="E5" s="134"/>
      <c r="F5" s="134"/>
      <c r="G5" s="134"/>
    </row>
    <row r="6" spans="1:7" ht="12.75" customHeight="1" x14ac:dyDescent="0.2">
      <c r="A6" s="536"/>
      <c r="B6" s="536"/>
      <c r="C6" s="536"/>
      <c r="E6" s="534" t="s">
        <v>532</v>
      </c>
      <c r="F6" s="534"/>
      <c r="G6" s="534"/>
    </row>
    <row r="7" spans="1:7" x14ac:dyDescent="0.2">
      <c r="A7" s="536"/>
      <c r="B7" s="536"/>
      <c r="C7" s="536"/>
      <c r="E7" s="534"/>
      <c r="F7" s="534"/>
      <c r="G7" s="534"/>
    </row>
    <row r="8" spans="1:7" x14ac:dyDescent="0.2">
      <c r="A8" s="536"/>
      <c r="B8" s="536"/>
      <c r="C8" s="536"/>
      <c r="E8" s="534"/>
      <c r="F8" s="534"/>
      <c r="G8" s="534"/>
    </row>
    <row r="9" spans="1:7" x14ac:dyDescent="0.2">
      <c r="A9" s="536"/>
      <c r="B9" s="536"/>
      <c r="C9" s="536"/>
      <c r="E9" s="534"/>
      <c r="F9" s="534"/>
      <c r="G9" s="534"/>
    </row>
    <row r="10" spans="1:7" x14ac:dyDescent="0.2">
      <c r="A10" s="536"/>
      <c r="B10" s="536"/>
      <c r="C10" s="536"/>
      <c r="E10" s="534"/>
      <c r="F10" s="534"/>
      <c r="G10" s="534"/>
    </row>
    <row r="11" spans="1:7" x14ac:dyDescent="0.2">
      <c r="A11" s="6"/>
      <c r="B11" s="6"/>
      <c r="C11" s="6"/>
      <c r="E11" s="134"/>
      <c r="F11" s="134"/>
      <c r="G11" s="134"/>
    </row>
    <row r="12" spans="1:7" ht="18" customHeight="1" x14ac:dyDescent="0.2">
      <c r="A12" s="6" t="s">
        <v>77</v>
      </c>
      <c r="B12" s="6"/>
      <c r="C12" s="537" t="s">
        <v>78</v>
      </c>
      <c r="E12" s="355" t="s">
        <v>533</v>
      </c>
      <c r="F12" s="134"/>
      <c r="G12" s="355" t="s">
        <v>534</v>
      </c>
    </row>
    <row r="13" spans="1:7" ht="18" customHeight="1" x14ac:dyDescent="0.2">
      <c r="A13" s="6"/>
      <c r="B13" s="6"/>
      <c r="C13" s="538"/>
      <c r="E13" s="134"/>
      <c r="F13" s="134"/>
      <c r="G13" s="134"/>
    </row>
    <row r="14" spans="1:7" ht="24.95" customHeight="1" x14ac:dyDescent="0.2">
      <c r="A14" s="6" t="s">
        <v>56</v>
      </c>
      <c r="B14" s="6"/>
      <c r="C14" s="73">
        <f>'Cover- Page 1'!B12</f>
        <v>0</v>
      </c>
      <c r="E14" s="217"/>
      <c r="F14" s="134"/>
      <c r="G14" s="218"/>
    </row>
    <row r="15" spans="1:7" ht="24.95" customHeight="1" x14ac:dyDescent="0.2">
      <c r="A15" s="134" t="s">
        <v>316</v>
      </c>
      <c r="B15" s="6"/>
      <c r="C15" s="73">
        <f>'Cover- Page 1'!B13</f>
        <v>0</v>
      </c>
      <c r="E15" s="219"/>
      <c r="F15" s="134"/>
      <c r="G15" s="220"/>
    </row>
    <row r="16" spans="1:7" ht="18" customHeight="1" x14ac:dyDescent="0.2">
      <c r="A16" s="6"/>
      <c r="B16" s="6"/>
      <c r="C16" s="74"/>
      <c r="E16" s="219"/>
      <c r="F16" s="134"/>
      <c r="G16" s="218"/>
    </row>
    <row r="17" spans="1:7" ht="18" customHeight="1" thickBot="1" x14ac:dyDescent="0.25">
      <c r="A17" s="47" t="s">
        <v>79</v>
      </c>
      <c r="B17" s="72" t="s">
        <v>80</v>
      </c>
      <c r="C17" s="75">
        <f>IF(ROUND(SUM(C14:C15),2)=0,0,IF(ROUND(SUM(C14:C15),2)&lt;&gt;'Cover- Page 1'!B14,"Must = Cover Page",ROUND(SUM(C14:C15),2)))</f>
        <v>0</v>
      </c>
      <c r="E17" s="219"/>
      <c r="F17" s="134"/>
      <c r="G17" s="218"/>
    </row>
    <row r="18" spans="1:7" ht="18" customHeight="1" x14ac:dyDescent="0.2">
      <c r="A18" s="6"/>
      <c r="B18" s="6"/>
      <c r="C18" s="6"/>
      <c r="E18" s="219"/>
      <c r="F18" s="134"/>
      <c r="G18" s="218"/>
    </row>
    <row r="19" spans="1:7" ht="18" customHeight="1" x14ac:dyDescent="0.2">
      <c r="A19" s="6"/>
      <c r="B19" s="6"/>
      <c r="C19" s="6"/>
      <c r="E19" s="134"/>
      <c r="F19" s="134"/>
      <c r="G19" s="221"/>
    </row>
    <row r="20" spans="1:7" ht="18" customHeight="1" x14ac:dyDescent="0.2">
      <c r="A20" s="531" t="s">
        <v>81</v>
      </c>
      <c r="B20" s="531"/>
      <c r="C20" s="531"/>
      <c r="E20" s="313" t="s">
        <v>535</v>
      </c>
      <c r="F20" s="134"/>
      <c r="G20" s="240">
        <f>SUM(G14:G19)</f>
        <v>0</v>
      </c>
    </row>
    <row r="21" spans="1:7" ht="18" customHeight="1" x14ac:dyDescent="0.2">
      <c r="A21" s="531"/>
      <c r="B21" s="531"/>
      <c r="C21" s="531"/>
    </row>
    <row r="22" spans="1:7" ht="18" customHeight="1" x14ac:dyDescent="0.2">
      <c r="A22" s="6"/>
      <c r="B22" s="6"/>
      <c r="C22" s="6"/>
      <c r="E22" s="313" t="s">
        <v>536</v>
      </c>
      <c r="F22" s="134"/>
      <c r="G22" s="241">
        <f>'Total All Funds - Page 2'!E32</f>
        <v>0</v>
      </c>
    </row>
    <row r="23" spans="1:7" ht="18" customHeight="1" x14ac:dyDescent="0.2">
      <c r="A23" s="6"/>
      <c r="B23" s="6"/>
      <c r="C23" s="6"/>
      <c r="E23" s="313" t="s">
        <v>537</v>
      </c>
      <c r="F23" s="134"/>
      <c r="G23" s="241">
        <f>G22-G20</f>
        <v>0</v>
      </c>
    </row>
    <row r="24" spans="1:7" ht="18" customHeight="1" x14ac:dyDescent="0.2">
      <c r="A24" s="6"/>
      <c r="B24" s="6"/>
      <c r="C24" s="6"/>
      <c r="E24" s="313" t="s">
        <v>538</v>
      </c>
      <c r="F24" s="134"/>
      <c r="G24" s="242" t="e">
        <f>G23/('Total All Funds - Page 2'!E31-'Total All Funds - Page 2'!E22-'Total All Funds - Page 2'!E23-'Total All Funds - Page 2'!E29-'Total All Funds - Page 2'!E30)</f>
        <v>#DIV/0!</v>
      </c>
    </row>
    <row r="25" spans="1:7" ht="18" customHeight="1" x14ac:dyDescent="0.2">
      <c r="A25" s="6"/>
      <c r="B25" s="6"/>
      <c r="C25" s="6"/>
    </row>
    <row r="26" spans="1:7" ht="18" customHeight="1" x14ac:dyDescent="0.2">
      <c r="A26" s="6"/>
      <c r="B26" s="6"/>
      <c r="C26" s="6"/>
    </row>
    <row r="27" spans="1:7" x14ac:dyDescent="0.2">
      <c r="A27" s="6"/>
      <c r="B27" s="6"/>
      <c r="C27" s="6"/>
    </row>
  </sheetData>
  <sheetProtection algorithmName="SHA-512" hashValue="MFa7AwTvH4ar78fCKKBQPC3nyOf2yHDDWw67L2/z4iFR51IzEtOBWcgkEyU5oaCz5m3qWH/L0TAQszVEPbKIuw==" saltValue="6TxPXL5rI9Du90t1CLNFvw==" spinCount="100000" sheet="1" objects="1" scenarios="1"/>
  <mergeCells count="7">
    <mergeCell ref="A20:C21"/>
    <mergeCell ref="A3:C3"/>
    <mergeCell ref="E3:G3"/>
    <mergeCell ref="E6:G10"/>
    <mergeCell ref="A1:G1"/>
    <mergeCell ref="A5:C10"/>
    <mergeCell ref="C12:C13"/>
  </mergeCells>
  <phoneticPr fontId="0" type="noConversion"/>
  <printOptions horizontalCentered="1"/>
  <pageMargins left="0.26" right="0.22" top="0.5" bottom="0.5" header="0.5" footer="0.35"/>
  <pageSetup orientation="landscape" r:id="rId1"/>
  <headerFooter alignWithMargins="0">
    <oddFooter>&amp;R&amp;"Arial,Bold"Page 2-A</oddFooter>
  </headerFooter>
  <customProperties>
    <customPr name="OrphanNamesChecke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8"/>
  <sheetViews>
    <sheetView workbookViewId="0">
      <selection activeCell="A21" sqref="A21:J21"/>
    </sheetView>
  </sheetViews>
  <sheetFormatPr defaultColWidth="9.140625" defaultRowHeight="14.25" x14ac:dyDescent="0.2"/>
  <cols>
    <col min="1" max="1" width="13.5703125" style="421" customWidth="1"/>
    <col min="2" max="2" width="4.5703125" style="421" customWidth="1"/>
    <col min="3" max="3" width="20.85546875" style="421" customWidth="1"/>
    <col min="4" max="4" width="14.42578125" style="421" customWidth="1"/>
    <col min="5" max="5" width="2" style="421" customWidth="1"/>
    <col min="6" max="6" width="40" style="421" customWidth="1"/>
    <col min="7" max="7" width="2.42578125" style="421" customWidth="1"/>
    <col min="8" max="8" width="33.5703125" style="421" customWidth="1"/>
    <col min="9" max="9" width="8.5703125" style="421" customWidth="1"/>
    <col min="10" max="16384" width="9.140625" style="421"/>
  </cols>
  <sheetData>
    <row r="1" spans="1:8" ht="25.5" customHeight="1" x14ac:dyDescent="0.2"/>
    <row r="2" spans="1:8" ht="9.75" customHeight="1" x14ac:dyDescent="0.2"/>
    <row r="3" spans="1:8" ht="23.25" x14ac:dyDescent="0.35">
      <c r="A3" s="541" t="s">
        <v>26</v>
      </c>
      <c r="B3" s="541"/>
      <c r="C3" s="541"/>
      <c r="D3" s="541"/>
      <c r="E3" s="541"/>
      <c r="F3" s="541"/>
      <c r="G3" s="541"/>
      <c r="H3" s="541"/>
    </row>
    <row r="4" spans="1:8" ht="32.25" customHeight="1" thickBot="1" x14ac:dyDescent="0.4">
      <c r="A4" s="422"/>
      <c r="B4" s="422"/>
      <c r="C4" s="422"/>
      <c r="D4" s="422"/>
      <c r="E4" s="542" t="s">
        <v>539</v>
      </c>
      <c r="F4" s="542"/>
      <c r="G4" s="422"/>
      <c r="H4" s="422"/>
    </row>
    <row r="5" spans="1:8" ht="17.25" customHeight="1" x14ac:dyDescent="0.35">
      <c r="A5" s="422"/>
      <c r="B5" s="422"/>
      <c r="C5" s="422"/>
      <c r="D5" s="422"/>
      <c r="E5" s="422"/>
      <c r="F5" s="423" t="s">
        <v>540</v>
      </c>
      <c r="G5" s="422"/>
      <c r="H5" s="422"/>
    </row>
    <row r="6" spans="1:8" ht="23.25" x14ac:dyDescent="0.35">
      <c r="A6" s="422"/>
      <c r="B6" s="422"/>
      <c r="D6" s="430" t="s">
        <v>541</v>
      </c>
      <c r="E6" s="422"/>
      <c r="F6" s="425"/>
      <c r="G6" s="422"/>
      <c r="H6" s="422"/>
    </row>
    <row r="7" spans="1:8" ht="23.25" x14ac:dyDescent="0.35">
      <c r="A7" s="422"/>
      <c r="B7" s="422"/>
      <c r="D7" s="430" t="s">
        <v>542</v>
      </c>
      <c r="E7" s="422"/>
      <c r="F7" s="426"/>
      <c r="G7" s="422"/>
      <c r="H7" s="422"/>
    </row>
    <row r="8" spans="1:8" ht="23.25" x14ac:dyDescent="0.35">
      <c r="A8" s="422"/>
      <c r="B8" s="422"/>
      <c r="D8" s="430" t="s">
        <v>543</v>
      </c>
      <c r="E8" s="422"/>
      <c r="F8" s="426"/>
      <c r="G8" s="422"/>
      <c r="H8" s="422"/>
    </row>
    <row r="9" spans="1:8" ht="23.25" x14ac:dyDescent="0.35">
      <c r="A9" s="422"/>
      <c r="B9" s="422"/>
      <c r="D9" s="430" t="s">
        <v>544</v>
      </c>
      <c r="E9" s="422"/>
      <c r="F9" s="426"/>
      <c r="G9" s="422"/>
      <c r="H9" s="422"/>
    </row>
    <row r="10" spans="1:8" ht="23.25" x14ac:dyDescent="0.35">
      <c r="A10" s="422"/>
      <c r="B10" s="422"/>
      <c r="D10" s="430" t="s">
        <v>545</v>
      </c>
      <c r="E10" s="422"/>
      <c r="F10" s="426"/>
      <c r="G10" s="422"/>
      <c r="H10" s="422"/>
    </row>
    <row r="11" spans="1:8" ht="32.25" customHeight="1" x14ac:dyDescent="0.35">
      <c r="A11" s="422"/>
      <c r="B11" s="422"/>
      <c r="C11" s="422"/>
      <c r="D11" s="422"/>
      <c r="E11" s="422"/>
      <c r="F11" s="422"/>
      <c r="G11" s="422"/>
      <c r="H11" s="422"/>
    </row>
    <row r="12" spans="1:8" ht="15" thickBot="1" x14ac:dyDescent="0.25">
      <c r="C12" s="543" t="s">
        <v>27</v>
      </c>
      <c r="D12" s="543"/>
      <c r="E12" s="431"/>
      <c r="F12" s="432" t="s">
        <v>546</v>
      </c>
      <c r="G12" s="431"/>
      <c r="H12" s="432" t="s">
        <v>28</v>
      </c>
    </row>
    <row r="13" spans="1:8" ht="27" customHeight="1" x14ac:dyDescent="0.2">
      <c r="B13" s="430" t="s">
        <v>541</v>
      </c>
      <c r="C13" s="544"/>
      <c r="D13" s="544"/>
      <c r="F13" s="427"/>
      <c r="H13" s="427"/>
    </row>
    <row r="14" spans="1:8" ht="27" customHeight="1" x14ac:dyDescent="0.2">
      <c r="B14" s="430" t="s">
        <v>547</v>
      </c>
      <c r="C14" s="544" t="s">
        <v>548</v>
      </c>
      <c r="D14" s="544"/>
      <c r="F14" s="427"/>
      <c r="H14" s="427"/>
    </row>
    <row r="15" spans="1:8" ht="27" customHeight="1" x14ac:dyDescent="0.2">
      <c r="B15" s="430" t="s">
        <v>544</v>
      </c>
      <c r="C15" s="539"/>
      <c r="D15" s="539"/>
      <c r="F15" s="427"/>
      <c r="H15" s="427"/>
    </row>
    <row r="16" spans="1:8" ht="27" customHeight="1" x14ac:dyDescent="0.2">
      <c r="B16" s="430" t="s">
        <v>549</v>
      </c>
      <c r="C16" s="539"/>
      <c r="D16" s="539"/>
      <c r="F16" s="427"/>
      <c r="H16" s="427"/>
    </row>
    <row r="18" spans="1:8" x14ac:dyDescent="0.2">
      <c r="A18" s="424" t="s">
        <v>693</v>
      </c>
    </row>
    <row r="19" spans="1:8" ht="7.5" customHeight="1" thickBot="1" x14ac:dyDescent="0.25"/>
    <row r="20" spans="1:8" ht="15" thickBot="1" x14ac:dyDescent="0.25">
      <c r="B20" s="428"/>
      <c r="C20" s="424" t="s">
        <v>308</v>
      </c>
    </row>
    <row r="21" spans="1:8" ht="9" customHeight="1" thickBot="1" x14ac:dyDescent="0.25"/>
    <row r="22" spans="1:8" ht="15" thickBot="1" x14ac:dyDescent="0.25">
      <c r="B22" s="428"/>
      <c r="C22" s="424" t="s">
        <v>550</v>
      </c>
    </row>
    <row r="23" spans="1:8" ht="9" customHeight="1" thickBot="1" x14ac:dyDescent="0.25"/>
    <row r="24" spans="1:8" ht="15" thickBot="1" x14ac:dyDescent="0.25">
      <c r="B24" s="428"/>
      <c r="C24" s="424" t="s">
        <v>309</v>
      </c>
    </row>
    <row r="27" spans="1:8" ht="15" x14ac:dyDescent="0.25">
      <c r="A27" s="429"/>
      <c r="B27" s="540"/>
      <c r="C27" s="540"/>
      <c r="D27" s="540"/>
      <c r="E27" s="540"/>
      <c r="F27" s="540"/>
      <c r="G27" s="540"/>
      <c r="H27" s="540"/>
    </row>
    <row r="28" spans="1:8" x14ac:dyDescent="0.2">
      <c r="B28" s="540"/>
      <c r="C28" s="540"/>
      <c r="D28" s="540"/>
      <c r="E28" s="540"/>
      <c r="F28" s="540"/>
      <c r="G28" s="540"/>
      <c r="H28" s="540"/>
    </row>
  </sheetData>
  <sheetProtection algorithmName="SHA-512" hashValue="fIL8Y1X9lWbWuzKrbx4Aa0EITPMReHCUR8kFRWOJiMo9xmE0kDXciiuoQJWlcK8Q8JeXqEI3SuXvZKWDDAHEgg==" saltValue="YsBwYJsAWEzKuDogCL6C4g==" spinCount="100000" sheet="1" objects="1" scenarios="1"/>
  <mergeCells count="8">
    <mergeCell ref="C16:D16"/>
    <mergeCell ref="B27:H28"/>
    <mergeCell ref="A3:H3"/>
    <mergeCell ref="E4:F4"/>
    <mergeCell ref="C12:D12"/>
    <mergeCell ref="C13:D13"/>
    <mergeCell ref="C14:D14"/>
    <mergeCell ref="C15:D15"/>
  </mergeCells>
  <printOptions horizontalCentered="1" verticalCentered="1"/>
  <pageMargins left="0.31" right="0.22" top="0.46" bottom="0.54" header="0.3" footer="0.3"/>
  <pageSetup orientation="landscape" r:id="rId1"/>
  <headerFooter>
    <oddFooter>&amp;R&amp;"-,Bold"Page 3</oddFooter>
  </headerFooter>
  <customProperties>
    <customPr name="OrphanNamesChecke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37"/>
  <sheetViews>
    <sheetView workbookViewId="0">
      <selection activeCell="B14" sqref="B14"/>
    </sheetView>
  </sheetViews>
  <sheetFormatPr defaultColWidth="9.140625" defaultRowHeight="12" x14ac:dyDescent="0.2"/>
  <cols>
    <col min="1" max="1" width="2.5703125" style="37" customWidth="1"/>
    <col min="2" max="2" width="56.5703125" style="37" customWidth="1"/>
    <col min="3" max="3" width="16.5703125" style="37" customWidth="1"/>
    <col min="4" max="4" width="4.42578125" style="37" customWidth="1"/>
    <col min="5" max="5" width="18.5703125" style="37" customWidth="1"/>
    <col min="6" max="7" width="9.140625" style="37"/>
    <col min="8" max="8" width="88.5703125" style="37" customWidth="1"/>
    <col min="9" max="16384" width="9.140625" style="37"/>
  </cols>
  <sheetData>
    <row r="1" spans="1:14" ht="18" customHeight="1" x14ac:dyDescent="0.2">
      <c r="A1" s="535" t="str">
        <f>CONCATENATE("ESU # ",'Basic Data Input'!B7)</f>
        <v xml:space="preserve">ESU # </v>
      </c>
      <c r="B1" s="535"/>
      <c r="C1" s="535"/>
      <c r="D1" s="535"/>
      <c r="E1" s="535"/>
    </row>
    <row r="2" spans="1:14" ht="30" customHeight="1" x14ac:dyDescent="0.2">
      <c r="A2" s="561" t="s">
        <v>718</v>
      </c>
      <c r="B2" s="561"/>
      <c r="C2" s="561"/>
      <c r="D2" s="561"/>
      <c r="E2" s="561"/>
    </row>
    <row r="3" spans="1:14" ht="9" customHeight="1" thickBot="1" x14ac:dyDescent="0.25"/>
    <row r="4" spans="1:14" ht="16.5" thickBot="1" x14ac:dyDescent="0.3">
      <c r="A4" s="550" t="s">
        <v>30</v>
      </c>
      <c r="B4" s="551"/>
      <c r="C4" s="551"/>
      <c r="D4" s="551"/>
      <c r="E4" s="552"/>
    </row>
    <row r="5" spans="1:14" ht="9" customHeight="1" x14ac:dyDescent="0.2">
      <c r="A5" s="50"/>
      <c r="B5" s="50"/>
      <c r="C5" s="50"/>
      <c r="D5" s="50"/>
      <c r="E5" s="50"/>
    </row>
    <row r="6" spans="1:14" ht="18" customHeight="1" x14ac:dyDescent="0.2">
      <c r="A6" s="553" t="s">
        <v>31</v>
      </c>
      <c r="B6" s="553"/>
      <c r="C6" s="553"/>
      <c r="D6" s="118" t="s">
        <v>84</v>
      </c>
      <c r="E6" s="51">
        <f>'Total All Funds - Page 2'!E36</f>
        <v>0</v>
      </c>
    </row>
    <row r="7" spans="1:14" ht="18" customHeight="1" x14ac:dyDescent="0.2">
      <c r="A7" s="546" t="s">
        <v>33</v>
      </c>
      <c r="B7" s="546"/>
      <c r="C7" s="546"/>
      <c r="D7" s="118" t="s">
        <v>40</v>
      </c>
      <c r="E7" s="52">
        <f>'Total All Funds - Page 2'!E10</f>
        <v>0</v>
      </c>
    </row>
    <row r="8" spans="1:14" ht="18" customHeight="1" x14ac:dyDescent="0.2">
      <c r="A8" s="546" t="s">
        <v>32</v>
      </c>
      <c r="B8" s="546"/>
      <c r="C8" s="546"/>
      <c r="D8" s="118" t="s">
        <v>41</v>
      </c>
      <c r="E8" s="52">
        <f>'Total All Funds - Page 2'!E15</f>
        <v>0</v>
      </c>
    </row>
    <row r="9" spans="1:14" ht="18" customHeight="1" x14ac:dyDescent="0.2">
      <c r="A9" s="108" t="s">
        <v>110</v>
      </c>
      <c r="B9" s="108"/>
      <c r="C9" s="108"/>
      <c r="D9" s="118" t="s">
        <v>42</v>
      </c>
      <c r="E9" s="52">
        <f>'Total All Funds - Page 2'!E11</f>
        <v>0</v>
      </c>
    </row>
    <row r="10" spans="1:14" ht="18" customHeight="1" x14ac:dyDescent="0.2">
      <c r="A10" s="546" t="s">
        <v>20</v>
      </c>
      <c r="B10" s="546"/>
      <c r="C10" s="546"/>
      <c r="D10" s="118" t="s">
        <v>43</v>
      </c>
      <c r="E10" s="52">
        <f>'Total All Funds - Page 2'!E17</f>
        <v>0</v>
      </c>
    </row>
    <row r="11" spans="1:14" s="106" customFormat="1" ht="24" customHeight="1" x14ac:dyDescent="0.2">
      <c r="A11" s="547" t="s">
        <v>125</v>
      </c>
      <c r="B11" s="547"/>
      <c r="C11" s="547"/>
      <c r="D11" s="104"/>
      <c r="E11" s="105"/>
    </row>
    <row r="12" spans="1:14" s="106" customFormat="1" ht="24.95" customHeight="1" x14ac:dyDescent="0.2">
      <c r="A12" s="104"/>
      <c r="B12" s="260" t="s">
        <v>629</v>
      </c>
      <c r="C12" s="64">
        <f>'Basic Data Input'!B18</f>
        <v>0</v>
      </c>
      <c r="D12" s="118" t="s">
        <v>44</v>
      </c>
      <c r="E12" s="105"/>
    </row>
    <row r="13" spans="1:14" s="106" customFormat="1" ht="15.95" customHeight="1" x14ac:dyDescent="0.2">
      <c r="A13" s="104"/>
      <c r="B13" s="103" t="s">
        <v>719</v>
      </c>
      <c r="C13" s="64">
        <f>'Basic Data Input'!B19</f>
        <v>0</v>
      </c>
      <c r="D13" s="118" t="s">
        <v>45</v>
      </c>
      <c r="E13" s="105"/>
    </row>
    <row r="14" spans="1:14" s="106" customFormat="1" ht="15.95" customHeight="1" x14ac:dyDescent="0.2">
      <c r="A14" s="104"/>
      <c r="B14" s="103" t="s">
        <v>101</v>
      </c>
      <c r="C14" s="64">
        <f>'Basic Data Input'!B20</f>
        <v>0</v>
      </c>
      <c r="D14" s="118" t="s">
        <v>47</v>
      </c>
      <c r="E14" s="105"/>
    </row>
    <row r="15" spans="1:14" ht="24" customHeight="1" x14ac:dyDescent="0.2">
      <c r="A15" s="557" t="s">
        <v>552</v>
      </c>
      <c r="B15" s="536"/>
      <c r="C15" s="536"/>
      <c r="D15" s="118" t="s">
        <v>48</v>
      </c>
      <c r="E15" s="51">
        <f>IF(C12-C13-C14&lt;0,0,C12-C13-C14)</f>
        <v>0</v>
      </c>
    </row>
    <row r="16" spans="1:14" ht="18" customHeight="1" x14ac:dyDescent="0.2">
      <c r="A16" s="169" t="s">
        <v>556</v>
      </c>
      <c r="B16" s="108"/>
      <c r="C16" s="108"/>
      <c r="D16" s="225" t="s">
        <v>557</v>
      </c>
      <c r="E16" s="65">
        <v>0</v>
      </c>
      <c r="G16" s="226"/>
      <c r="H16" s="562" t="s">
        <v>558</v>
      </c>
      <c r="I16" s="562"/>
      <c r="J16" s="562"/>
      <c r="K16" s="562"/>
      <c r="L16" s="562"/>
      <c r="M16" s="562"/>
      <c r="N16" s="562"/>
    </row>
    <row r="17" spans="1:14" ht="9" customHeight="1" thickBot="1" x14ac:dyDescent="0.25">
      <c r="A17" s="53"/>
      <c r="B17" s="53"/>
      <c r="C17" s="53"/>
      <c r="D17" s="104"/>
      <c r="E17" s="54"/>
      <c r="H17" s="562"/>
      <c r="I17" s="562"/>
      <c r="J17" s="562"/>
      <c r="K17" s="562"/>
      <c r="L17" s="562"/>
      <c r="M17" s="562"/>
      <c r="N17" s="562"/>
    </row>
    <row r="18" spans="1:14" ht="24.95" customHeight="1" thickTop="1" thickBot="1" x14ac:dyDescent="0.3">
      <c r="A18" s="55"/>
      <c r="B18" s="56" t="s">
        <v>34</v>
      </c>
      <c r="C18" s="56"/>
      <c r="D18" s="119" t="s">
        <v>49</v>
      </c>
      <c r="E18" s="63">
        <f>ROUND(SUM(E6:E16),2)</f>
        <v>0</v>
      </c>
    </row>
    <row r="19" spans="1:14" ht="9" customHeight="1" thickTop="1" x14ac:dyDescent="0.2"/>
    <row r="20" spans="1:14" ht="9" customHeight="1" thickBot="1" x14ac:dyDescent="0.25"/>
    <row r="21" spans="1:14" ht="16.5" thickBot="1" x14ac:dyDescent="0.3">
      <c r="A21" s="558" t="s">
        <v>694</v>
      </c>
      <c r="B21" s="559"/>
      <c r="C21" s="559"/>
      <c r="D21" s="559"/>
      <c r="E21" s="560"/>
    </row>
    <row r="22" spans="1:14" s="106" customFormat="1" ht="6" customHeight="1" x14ac:dyDescent="0.2">
      <c r="A22"/>
      <c r="B22"/>
      <c r="C22"/>
      <c r="D22" s="50"/>
    </row>
    <row r="23" spans="1:14" s="106" customFormat="1" ht="30" customHeight="1" x14ac:dyDescent="0.2">
      <c r="B23" s="107" t="s">
        <v>126</v>
      </c>
      <c r="C23" s="310">
        <f>'Capital Improvements Page6'!B37</f>
        <v>0</v>
      </c>
      <c r="D23" s="120" t="s">
        <v>50</v>
      </c>
      <c r="E23"/>
      <c r="G23" s="192"/>
      <c r="H23" s="311" t="s">
        <v>616</v>
      </c>
    </row>
    <row r="24" spans="1:14" s="106" customFormat="1" ht="65.099999999999994" customHeight="1" x14ac:dyDescent="0.2">
      <c r="A24" s="104"/>
      <c r="B24" s="124" t="s">
        <v>144</v>
      </c>
      <c r="C24" s="52">
        <f>C14</f>
        <v>0</v>
      </c>
      <c r="D24" s="120" t="s">
        <v>51</v>
      </c>
      <c r="E24"/>
    </row>
    <row r="25" spans="1:14" s="106" customFormat="1" ht="18" customHeight="1" x14ac:dyDescent="0.2">
      <c r="A25" s="556" t="s">
        <v>102</v>
      </c>
      <c r="B25" s="556"/>
      <c r="D25" s="120" t="s">
        <v>127</v>
      </c>
      <c r="E25" s="51">
        <f>IF(C23-C24&lt;0,"Cannot be Negative Number",C23-C24)</f>
        <v>0</v>
      </c>
    </row>
    <row r="26" spans="1:14" ht="18" customHeight="1" x14ac:dyDescent="0.2">
      <c r="A26" s="546" t="s">
        <v>35</v>
      </c>
      <c r="B26" s="546"/>
      <c r="D26" s="120" t="s">
        <v>128</v>
      </c>
      <c r="E26" s="65">
        <f>'Interlocal Form'!D23</f>
        <v>0</v>
      </c>
      <c r="F26" s="37">
        <f>IF(E26&gt;'Interlocal Form'!D23,"Error",0)</f>
        <v>0</v>
      </c>
      <c r="H26" s="259" t="s">
        <v>596</v>
      </c>
    </row>
    <row r="27" spans="1:14" ht="18" customHeight="1" x14ac:dyDescent="0.2">
      <c r="A27" s="546" t="s">
        <v>122</v>
      </c>
      <c r="B27" s="546"/>
      <c r="D27" s="120" t="s">
        <v>129</v>
      </c>
      <c r="E27" s="65"/>
    </row>
    <row r="28" spans="1:14" ht="18" customHeight="1" x14ac:dyDescent="0.2">
      <c r="A28" s="57" t="s">
        <v>19</v>
      </c>
      <c r="B28" s="50"/>
      <c r="D28" s="120" t="s">
        <v>130</v>
      </c>
      <c r="E28" s="76"/>
    </row>
    <row r="29" spans="1:14" ht="18" customHeight="1" x14ac:dyDescent="0.2">
      <c r="A29" s="57" t="s">
        <v>36</v>
      </c>
      <c r="B29" s="50"/>
      <c r="D29" s="120" t="s">
        <v>131</v>
      </c>
      <c r="E29" s="64"/>
    </row>
    <row r="30" spans="1:14" ht="18" customHeight="1" x14ac:dyDescent="0.2">
      <c r="A30" s="536" t="s">
        <v>37</v>
      </c>
      <c r="B30" s="536"/>
      <c r="D30" s="120" t="s">
        <v>132</v>
      </c>
      <c r="E30" s="65"/>
    </row>
    <row r="31" spans="1:14" ht="9" customHeight="1" thickBot="1" x14ac:dyDescent="0.25">
      <c r="A31" s="50"/>
      <c r="B31" s="50"/>
      <c r="C31" s="50"/>
      <c r="D31" s="50"/>
    </row>
    <row r="32" spans="1:14" ht="24.95" customHeight="1" thickTop="1" thickBot="1" x14ac:dyDescent="0.3">
      <c r="A32" s="55"/>
      <c r="B32" s="56" t="s">
        <v>38</v>
      </c>
      <c r="C32" s="56"/>
      <c r="D32" s="119" t="s">
        <v>133</v>
      </c>
      <c r="E32" s="63">
        <f>ROUND(SUM(E25:E30),2)</f>
        <v>0</v>
      </c>
    </row>
    <row r="33" spans="1:8" ht="9" customHeight="1" thickTop="1" thickBot="1" x14ac:dyDescent="0.25">
      <c r="A33" s="50"/>
      <c r="B33" s="50"/>
      <c r="C33" s="50"/>
      <c r="D33" s="50"/>
    </row>
    <row r="34" spans="1:8" ht="54.95" customHeight="1" thickBot="1" x14ac:dyDescent="0.25">
      <c r="A34" s="554" t="s">
        <v>622</v>
      </c>
      <c r="B34" s="555"/>
      <c r="C34" s="66"/>
      <c r="D34" s="135" t="s">
        <v>327</v>
      </c>
      <c r="E34" s="67">
        <f>IF(E18-E32&lt;0,"Can Not Be Less Than 0",ROUND(E18-E32,2))</f>
        <v>0</v>
      </c>
      <c r="F34" s="58"/>
      <c r="G34" s="548"/>
      <c r="H34" s="549"/>
    </row>
    <row r="35" spans="1:8" ht="3" customHeight="1" x14ac:dyDescent="0.2"/>
    <row r="36" spans="1:8" ht="9" customHeight="1" x14ac:dyDescent="0.2"/>
    <row r="37" spans="1:8" ht="24.95" customHeight="1" x14ac:dyDescent="0.2">
      <c r="A37" s="545" t="s">
        <v>600</v>
      </c>
      <c r="B37" s="545"/>
      <c r="C37" s="545"/>
      <c r="D37" s="545"/>
      <c r="E37" s="545"/>
    </row>
  </sheetData>
  <sheetProtection algorithmName="SHA-512" hashValue="QgGGnOdtzsgppqf4ySFeVFSW6eiaqSNwfMVWTlVt8ogCu33fL1FDGaEsJjwp5bnqd2JTmuR9rIvzQA0Mlpg4jA==" saltValue="WBoaTBvvyJtW23/s+6nfug==" spinCount="100000" sheet="1" objects="1" scenarios="1"/>
  <mergeCells count="18">
    <mergeCell ref="G34:H34"/>
    <mergeCell ref="A1:E1"/>
    <mergeCell ref="A4:E4"/>
    <mergeCell ref="A6:C6"/>
    <mergeCell ref="A34:B34"/>
    <mergeCell ref="A25:B25"/>
    <mergeCell ref="A15:C15"/>
    <mergeCell ref="A21:E21"/>
    <mergeCell ref="A2:E2"/>
    <mergeCell ref="A7:C7"/>
    <mergeCell ref="H16:N17"/>
    <mergeCell ref="A37:E37"/>
    <mergeCell ref="A8:C8"/>
    <mergeCell ref="A10:C10"/>
    <mergeCell ref="A30:B30"/>
    <mergeCell ref="A11:C11"/>
    <mergeCell ref="A27:B27"/>
    <mergeCell ref="A26:B26"/>
  </mergeCells>
  <phoneticPr fontId="0" type="noConversion"/>
  <printOptions horizontalCentered="1"/>
  <pageMargins left="0.5" right="0.5" top="0.5" bottom="0.5" header="0.5" footer="0.35"/>
  <pageSetup scale="98" orientation="portrait" r:id="rId1"/>
  <headerFooter alignWithMargins="0">
    <oddFooter>&amp;R&amp;"Arial,Bold"Page 4</oddFooter>
  </headerFooter>
  <customProperties>
    <customPr name="OrphanNamesChecked" r:id="rId2"/>
  </customPropertie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S47"/>
  <sheetViews>
    <sheetView workbookViewId="0">
      <selection activeCell="M13" sqref="M13"/>
    </sheetView>
  </sheetViews>
  <sheetFormatPr defaultColWidth="9.140625" defaultRowHeight="12.75" x14ac:dyDescent="0.2"/>
  <cols>
    <col min="1" max="1" width="2.5703125" style="122" customWidth="1"/>
    <col min="2" max="2" width="18.5703125" style="122" customWidth="1"/>
    <col min="3" max="3" width="4.5703125" style="122" customWidth="1"/>
    <col min="4" max="4" width="18.5703125" style="122" customWidth="1"/>
    <col min="5" max="5" width="2.5703125" style="122" customWidth="1"/>
    <col min="6" max="6" width="15.5703125" style="122" customWidth="1"/>
    <col min="7" max="7" width="3.5703125" style="122" customWidth="1"/>
    <col min="8" max="8" width="15.5703125" style="122" customWidth="1"/>
    <col min="9" max="9" width="3.5703125" style="122" customWidth="1"/>
    <col min="10" max="10" width="15.5703125" style="122" customWidth="1"/>
    <col min="11" max="11" width="1.5703125" style="122" customWidth="1"/>
    <col min="12" max="13" width="9.140625" style="122"/>
    <col min="14" max="14" width="81.5703125" style="122" customWidth="1"/>
    <col min="15" max="16384" width="9.140625" style="122"/>
  </cols>
  <sheetData>
    <row r="1" spans="1:13" ht="18" customHeight="1" thickBot="1" x14ac:dyDescent="0.25">
      <c r="A1" s="356" t="str">
        <f>CONCATENATE("ESU # ",'Basic Data Input'!B7)</f>
        <v xml:space="preserve">ESU # </v>
      </c>
      <c r="B1" s="356"/>
      <c r="C1" s="356"/>
      <c r="D1" s="356"/>
      <c r="E1" s="356"/>
      <c r="F1" s="357"/>
      <c r="G1" s="357"/>
      <c r="H1" s="357"/>
      <c r="I1" s="357"/>
      <c r="J1" s="357"/>
      <c r="K1" s="357"/>
    </row>
    <row r="2" spans="1:13" s="313" customFormat="1" ht="24.6" customHeight="1" thickTop="1" thickBot="1" x14ac:dyDescent="0.3">
      <c r="A2" s="568" t="s">
        <v>741</v>
      </c>
      <c r="B2" s="569"/>
      <c r="C2" s="569"/>
      <c r="D2" s="569"/>
      <c r="E2" s="569"/>
      <c r="F2" s="569"/>
      <c r="G2" s="569"/>
      <c r="H2" s="569"/>
      <c r="I2" s="569"/>
      <c r="J2" s="569"/>
      <c r="K2" s="570"/>
    </row>
    <row r="3" spans="1:13" s="313" customFormat="1" ht="29.1" customHeight="1" thickTop="1" x14ac:dyDescent="0.2">
      <c r="A3" s="571" t="s">
        <v>695</v>
      </c>
      <c r="B3" s="571"/>
      <c r="C3" s="571"/>
      <c r="D3" s="571"/>
      <c r="E3" s="571"/>
      <c r="F3" s="571"/>
      <c r="G3" s="571"/>
      <c r="H3" s="571"/>
      <c r="I3" s="122"/>
      <c r="J3" s="358"/>
      <c r="K3" s="122"/>
    </row>
    <row r="4" spans="1:13" s="313" customFormat="1" ht="9.9499999999999993" customHeight="1" x14ac:dyDescent="0.2">
      <c r="A4" s="11"/>
      <c r="B4" s="11"/>
      <c r="C4" s="11"/>
      <c r="D4" s="11"/>
      <c r="E4" s="11"/>
      <c r="F4" s="11"/>
      <c r="G4" s="11"/>
      <c r="H4" s="11"/>
      <c r="I4" s="122"/>
      <c r="J4" s="386" t="s">
        <v>84</v>
      </c>
      <c r="K4" s="122"/>
    </row>
    <row r="5" spans="1:13" s="313" customFormat="1" ht="6.95" customHeight="1" thickBot="1" x14ac:dyDescent="0.25">
      <c r="A5" s="11"/>
      <c r="B5" s="11"/>
      <c r="C5" s="11"/>
      <c r="D5" s="11"/>
      <c r="E5" s="11"/>
      <c r="F5" s="11"/>
      <c r="G5" s="11"/>
      <c r="H5" s="11"/>
      <c r="I5" s="122"/>
      <c r="J5" s="359"/>
      <c r="K5" s="122"/>
    </row>
    <row r="6" spans="1:13" ht="16.5" thickBot="1" x14ac:dyDescent="0.3">
      <c r="A6" s="572" t="s">
        <v>645</v>
      </c>
      <c r="B6" s="573"/>
      <c r="C6" s="573"/>
      <c r="D6" s="573"/>
      <c r="E6" s="573"/>
      <c r="F6" s="573"/>
      <c r="G6" s="573"/>
      <c r="H6" s="573"/>
      <c r="I6" s="573"/>
      <c r="J6" s="573"/>
      <c r="K6" s="574"/>
      <c r="M6" s="360"/>
    </row>
    <row r="7" spans="1:13" ht="5.45" customHeight="1" thickBot="1" x14ac:dyDescent="0.25"/>
    <row r="8" spans="1:13" ht="15.95" customHeight="1" thickBot="1" x14ac:dyDescent="0.25">
      <c r="A8" s="361">
        <v>1</v>
      </c>
      <c r="B8" s="122" t="s">
        <v>134</v>
      </c>
      <c r="H8" s="362">
        <v>2.5</v>
      </c>
      <c r="I8" s="122" t="s">
        <v>39</v>
      </c>
      <c r="J8" s="363" t="str">
        <f>IF(H8&lt;&gt;2.5,IF(H8&lt;&gt;0,"Should be either 2.5 or 0",""),"")</f>
        <v/>
      </c>
    </row>
    <row r="9" spans="1:13" ht="12" customHeight="1" x14ac:dyDescent="0.2">
      <c r="H9" s="364" t="s">
        <v>118</v>
      </c>
    </row>
    <row r="10" spans="1:13" s="313" customFormat="1" ht="15.95" customHeight="1" x14ac:dyDescent="0.2">
      <c r="A10" s="365"/>
      <c r="B10" s="122" t="s">
        <v>651</v>
      </c>
      <c r="C10" s="122"/>
      <c r="D10" s="122"/>
      <c r="E10" s="122"/>
      <c r="F10" s="122"/>
      <c r="G10" s="122"/>
      <c r="H10" s="366">
        <f>ROUND(IF(F11&lt;=2.5,0,F11-2.5),4)</f>
        <v>0</v>
      </c>
      <c r="I10" s="122" t="s">
        <v>39</v>
      </c>
      <c r="J10" s="122"/>
      <c r="K10" s="122"/>
    </row>
    <row r="11" spans="1:13" ht="15.95" customHeight="1" x14ac:dyDescent="0.2">
      <c r="B11" s="358"/>
      <c r="C11" s="365" t="s">
        <v>137</v>
      </c>
      <c r="D11" s="358">
        <f>'Basic Data Input'!B11</f>
        <v>0</v>
      </c>
      <c r="E11" s="365" t="s">
        <v>138</v>
      </c>
      <c r="F11" s="366">
        <f>ROUND(IF(D11=0,0,B11/D11*100),4)</f>
        <v>0</v>
      </c>
      <c r="G11" s="122" t="s">
        <v>39</v>
      </c>
      <c r="H11" s="364" t="s">
        <v>119</v>
      </c>
    </row>
    <row r="12" spans="1:13" ht="25.5" x14ac:dyDescent="0.2">
      <c r="B12" s="367" t="s">
        <v>720</v>
      </c>
      <c r="C12" s="368"/>
      <c r="D12" s="368" t="s">
        <v>721</v>
      </c>
      <c r="E12" s="365"/>
      <c r="F12" s="367" t="s">
        <v>323</v>
      </c>
      <c r="H12" s="369"/>
    </row>
    <row r="13" spans="1:13" s="313" customFormat="1" ht="15.95" customHeight="1" x14ac:dyDescent="0.2">
      <c r="A13" s="365"/>
      <c r="B13" s="122" t="s">
        <v>652</v>
      </c>
      <c r="C13" s="122"/>
      <c r="D13" s="122"/>
      <c r="E13" s="122"/>
      <c r="F13" s="122"/>
      <c r="G13" s="122"/>
      <c r="H13" s="370">
        <f>ROUND(H10+H8,2)</f>
        <v>2.5</v>
      </c>
      <c r="I13" s="122" t="s">
        <v>39</v>
      </c>
      <c r="J13" s="122"/>
      <c r="K13" s="122"/>
    </row>
    <row r="14" spans="1:13" s="313" customFormat="1" ht="12" customHeight="1" x14ac:dyDescent="0.2">
      <c r="A14" s="122"/>
      <c r="B14" s="122"/>
      <c r="C14" s="122"/>
      <c r="D14" s="122"/>
      <c r="E14" s="122"/>
      <c r="F14" s="122"/>
      <c r="G14" s="122"/>
      <c r="H14" s="364" t="s">
        <v>120</v>
      </c>
      <c r="I14" s="122"/>
      <c r="J14" s="122"/>
      <c r="K14" s="122"/>
    </row>
    <row r="15" spans="1:13" s="313" customFormat="1" ht="15.95" customHeight="1" x14ac:dyDescent="0.2">
      <c r="A15" s="122"/>
      <c r="B15" s="122" t="s">
        <v>653</v>
      </c>
      <c r="C15" s="122"/>
      <c r="D15" s="122"/>
      <c r="E15" s="122"/>
      <c r="F15" s="122"/>
      <c r="G15" s="122"/>
      <c r="H15" s="370">
        <f>ROUND(J3*(H13/100),2)</f>
        <v>0</v>
      </c>
      <c r="I15" s="122"/>
      <c r="J15" s="122"/>
      <c r="K15" s="122"/>
    </row>
    <row r="16" spans="1:13" s="313" customFormat="1" x14ac:dyDescent="0.2">
      <c r="A16" s="122"/>
      <c r="B16" s="122"/>
      <c r="C16" s="122"/>
      <c r="D16" s="122"/>
      <c r="E16" s="122"/>
      <c r="F16" s="122"/>
      <c r="G16" s="122"/>
      <c r="H16" s="364" t="s">
        <v>121</v>
      </c>
      <c r="I16" s="122"/>
      <c r="J16" s="122"/>
      <c r="K16" s="122"/>
    </row>
    <row r="17" spans="1:19" s="313" customFormat="1" ht="15.95" customHeight="1" x14ac:dyDescent="0.2">
      <c r="A17" s="365"/>
      <c r="B17" s="122" t="s">
        <v>654</v>
      </c>
      <c r="C17" s="122"/>
      <c r="D17" s="122"/>
      <c r="E17" s="122"/>
      <c r="F17" s="122"/>
      <c r="G17" s="122"/>
      <c r="H17" s="122"/>
      <c r="I17" s="122"/>
      <c r="J17" s="370">
        <f>ROUND(J3+H15,2)</f>
        <v>0</v>
      </c>
      <c r="K17" s="122"/>
    </row>
    <row r="18" spans="1:19" s="313" customFormat="1" ht="13.5" thickBot="1" x14ac:dyDescent="0.25">
      <c r="A18" s="365"/>
      <c r="B18" s="122"/>
      <c r="C18" s="122"/>
      <c r="D18" s="122"/>
      <c r="E18" s="122"/>
      <c r="F18" s="122"/>
      <c r="G18" s="122"/>
      <c r="H18" s="122"/>
      <c r="I18" s="122"/>
      <c r="J18" s="364" t="s">
        <v>40</v>
      </c>
      <c r="K18" s="122"/>
    </row>
    <row r="19" spans="1:19" ht="13.5" thickBot="1" x14ac:dyDescent="0.25">
      <c r="A19" s="361">
        <v>2</v>
      </c>
      <c r="B19" s="47" t="s">
        <v>655</v>
      </c>
      <c r="C19" s="47"/>
      <c r="J19" s="364"/>
    </row>
    <row r="20" spans="1:19" ht="15.95" customHeight="1" x14ac:dyDescent="0.2">
      <c r="A20" s="365"/>
      <c r="B20" s="122" t="s">
        <v>317</v>
      </c>
      <c r="H20" s="362"/>
    </row>
    <row r="21" spans="1:19" x14ac:dyDescent="0.2">
      <c r="A21" s="365"/>
      <c r="H21" s="371" t="s">
        <v>135</v>
      </c>
    </row>
    <row r="22" spans="1:19" ht="15.95" customHeight="1" x14ac:dyDescent="0.2">
      <c r="A22" s="365"/>
      <c r="B22" s="122" t="s">
        <v>656</v>
      </c>
      <c r="H22" s="370">
        <f>IF(H20=0,0,H20*1.1)</f>
        <v>0</v>
      </c>
    </row>
    <row r="23" spans="1:19" x14ac:dyDescent="0.2">
      <c r="A23" s="365"/>
      <c r="H23" s="371" t="s">
        <v>136</v>
      </c>
    </row>
    <row r="24" spans="1:19" ht="15.95" customHeight="1" x14ac:dyDescent="0.2">
      <c r="B24" s="122" t="s">
        <v>657</v>
      </c>
      <c r="D24" s="371"/>
      <c r="J24" s="370">
        <f>IF(H22-J17&lt;0,0,H22-J17)</f>
        <v>0</v>
      </c>
    </row>
    <row r="25" spans="1:19" ht="13.5" thickBot="1" x14ac:dyDescent="0.25">
      <c r="B25" s="365"/>
      <c r="C25" s="365"/>
      <c r="D25" s="371"/>
      <c r="J25" s="364" t="s">
        <v>41</v>
      </c>
    </row>
    <row r="26" spans="1:19" ht="15.95" customHeight="1" thickBot="1" x14ac:dyDescent="0.25">
      <c r="A26" s="361">
        <v>3</v>
      </c>
      <c r="B26" s="122" t="s">
        <v>658</v>
      </c>
      <c r="H26" s="372">
        <f>ROUND(IF(F28&gt;=75,1,0),4)</f>
        <v>0</v>
      </c>
      <c r="I26" s="122" t="s">
        <v>39</v>
      </c>
      <c r="J26" s="363" t="str">
        <f>IF(H26&lt;&gt;1,IF(H26&lt;&gt;0,"Should be either 1.0 or 0",""),"")</f>
        <v/>
      </c>
    </row>
    <row r="27" spans="1:19" s="313" customFormat="1" x14ac:dyDescent="0.2">
      <c r="A27" s="122"/>
      <c r="B27" s="122"/>
      <c r="C27" s="122"/>
      <c r="D27" s="122"/>
      <c r="E27" s="122"/>
      <c r="F27" s="122"/>
      <c r="G27" s="122"/>
      <c r="H27" s="364" t="s">
        <v>42</v>
      </c>
      <c r="I27" s="122"/>
      <c r="J27" s="122"/>
      <c r="K27" s="122"/>
    </row>
    <row r="28" spans="1:19" s="313" customFormat="1" ht="15.95" customHeight="1" x14ac:dyDescent="0.2">
      <c r="A28" s="122"/>
      <c r="B28" s="373"/>
      <c r="C28" s="365" t="s">
        <v>137</v>
      </c>
      <c r="D28" s="373"/>
      <c r="E28" s="365" t="s">
        <v>138</v>
      </c>
      <c r="F28" s="374">
        <f>ROUND(IF(D28=0,0,B28/D28*100),4)</f>
        <v>0</v>
      </c>
      <c r="G28" s="122" t="s">
        <v>39</v>
      </c>
      <c r="H28" s="122"/>
      <c r="I28" s="122"/>
      <c r="J28" s="122"/>
      <c r="K28" s="122"/>
      <c r="N28" s="375"/>
      <c r="O28" s="376"/>
      <c r="P28" s="376"/>
      <c r="Q28" s="376"/>
      <c r="R28" s="376"/>
      <c r="S28" s="376"/>
    </row>
    <row r="29" spans="1:19" s="313" customFormat="1" ht="41.45" customHeight="1" x14ac:dyDescent="0.2">
      <c r="A29" s="122"/>
      <c r="B29" s="367" t="s">
        <v>139</v>
      </c>
      <c r="C29" s="377"/>
      <c r="D29" s="367" t="s">
        <v>601</v>
      </c>
      <c r="E29" s="367"/>
      <c r="F29" s="367" t="s">
        <v>140</v>
      </c>
      <c r="G29" s="377"/>
      <c r="H29" s="377"/>
      <c r="I29" s="122"/>
      <c r="J29" s="122"/>
      <c r="K29" s="122"/>
      <c r="N29" s="564" t="s">
        <v>602</v>
      </c>
      <c r="O29" s="564"/>
      <c r="P29" s="564"/>
      <c r="Q29" s="564"/>
      <c r="R29" s="564"/>
      <c r="S29" s="376"/>
    </row>
    <row r="30" spans="1:19" s="313" customFormat="1" ht="15" customHeight="1" x14ac:dyDescent="0.2">
      <c r="B30" s="47" t="s">
        <v>141</v>
      </c>
      <c r="C30" s="47"/>
      <c r="D30" s="122"/>
      <c r="E30" s="122"/>
      <c r="F30" s="122"/>
      <c r="G30" s="122"/>
      <c r="H30" s="122"/>
      <c r="I30" s="378"/>
      <c r="J30" s="122"/>
      <c r="K30" s="122"/>
      <c r="N30" s="375"/>
      <c r="O30" s="376"/>
      <c r="P30" s="376"/>
      <c r="Q30" s="376"/>
      <c r="R30" s="376"/>
      <c r="S30" s="376"/>
    </row>
    <row r="31" spans="1:19" s="313" customFormat="1" ht="9.6" customHeight="1" thickBot="1" x14ac:dyDescent="0.25">
      <c r="A31" s="122"/>
      <c r="B31" s="122"/>
      <c r="C31" s="122"/>
      <c r="D31" s="122"/>
      <c r="E31" s="122"/>
      <c r="F31" s="122"/>
      <c r="G31" s="122"/>
      <c r="H31" s="122"/>
      <c r="I31" s="122"/>
      <c r="J31" s="122"/>
      <c r="K31" s="122"/>
      <c r="N31" s="375"/>
      <c r="O31" s="376"/>
      <c r="P31" s="376"/>
      <c r="Q31" s="376"/>
      <c r="R31" s="376"/>
      <c r="S31" s="376"/>
    </row>
    <row r="32" spans="1:19" ht="15.95" customHeight="1" thickBot="1" x14ac:dyDescent="0.25">
      <c r="A32" s="379">
        <v>4</v>
      </c>
      <c r="B32" s="565" t="s">
        <v>659</v>
      </c>
      <c r="C32" s="566"/>
      <c r="D32" s="566"/>
      <c r="E32" s="566"/>
      <c r="F32" s="567"/>
      <c r="G32" s="567"/>
      <c r="H32" s="362"/>
      <c r="I32" s="122" t="s">
        <v>39</v>
      </c>
      <c r="N32" s="375"/>
      <c r="O32" s="376"/>
      <c r="P32" s="376"/>
      <c r="Q32" s="376"/>
      <c r="R32" s="376"/>
      <c r="S32" s="376"/>
    </row>
    <row r="33" spans="1:11" x14ac:dyDescent="0.2">
      <c r="B33" s="47"/>
      <c r="C33" s="47"/>
      <c r="D33" s="47"/>
      <c r="E33" s="47"/>
      <c r="H33" s="364" t="s">
        <v>43</v>
      </c>
    </row>
    <row r="34" spans="1:11" x14ac:dyDescent="0.2">
      <c r="B34" s="47" t="s">
        <v>46</v>
      </c>
      <c r="C34" s="47"/>
      <c r="D34" s="47"/>
      <c r="E34" s="47"/>
    </row>
    <row r="36" spans="1:11" ht="15.95" customHeight="1" x14ac:dyDescent="0.2">
      <c r="A36" s="122" t="s">
        <v>660</v>
      </c>
      <c r="J36" s="370">
        <f>ROUND(H26+H32,4)</f>
        <v>0</v>
      </c>
      <c r="K36" s="122" t="s">
        <v>39</v>
      </c>
    </row>
    <row r="37" spans="1:11" ht="12" customHeight="1" x14ac:dyDescent="0.2">
      <c r="J37" s="380" t="s">
        <v>44</v>
      </c>
    </row>
    <row r="38" spans="1:11" ht="15.95" customHeight="1" x14ac:dyDescent="0.2">
      <c r="A38" s="122" t="s">
        <v>661</v>
      </c>
      <c r="J38" s="370">
        <f>ROUND(J3*(J36/100),2)</f>
        <v>0</v>
      </c>
    </row>
    <row r="39" spans="1:11" x14ac:dyDescent="0.2">
      <c r="J39" s="380" t="s">
        <v>45</v>
      </c>
    </row>
    <row r="40" spans="1:11" ht="15.95" customHeight="1" x14ac:dyDescent="0.2">
      <c r="A40" s="122" t="s">
        <v>662</v>
      </c>
      <c r="J40" s="370">
        <f>ROUND(J17+J24+J38,2)</f>
        <v>0</v>
      </c>
    </row>
    <row r="41" spans="1:11" x14ac:dyDescent="0.2">
      <c r="J41" s="380" t="s">
        <v>47</v>
      </c>
    </row>
    <row r="42" spans="1:11" ht="15.95" customHeight="1" x14ac:dyDescent="0.2">
      <c r="A42" s="47" t="s">
        <v>663</v>
      </c>
      <c r="B42" s="47"/>
      <c r="C42" s="47"/>
      <c r="D42" s="47"/>
      <c r="E42" s="47"/>
      <c r="I42" s="222"/>
      <c r="J42" s="370">
        <f>'Lid Supporting Page4'!E34</f>
        <v>0</v>
      </c>
    </row>
    <row r="43" spans="1:11" x14ac:dyDescent="0.2">
      <c r="J43" s="380" t="s">
        <v>48</v>
      </c>
    </row>
    <row r="44" spans="1:11" ht="15.95" customHeight="1" x14ac:dyDescent="0.2">
      <c r="A44" s="122" t="s">
        <v>664</v>
      </c>
      <c r="J44" s="381">
        <f>IF(J40-J42&lt;0,"In Violation",J40-J42)</f>
        <v>0</v>
      </c>
    </row>
    <row r="45" spans="1:11" ht="13.5" thickBot="1" x14ac:dyDescent="0.25">
      <c r="J45" s="380" t="s">
        <v>49</v>
      </c>
    </row>
    <row r="46" spans="1:11" ht="13.5" thickBot="1" x14ac:dyDescent="0.25">
      <c r="A46" s="382" t="s">
        <v>646</v>
      </c>
      <c r="B46" s="383"/>
      <c r="C46" s="383"/>
      <c r="D46" s="383"/>
      <c r="E46" s="383"/>
      <c r="F46" s="384"/>
      <c r="G46" s="384"/>
      <c r="H46" s="384"/>
      <c r="I46" s="384"/>
      <c r="J46" s="384"/>
      <c r="K46" s="385"/>
    </row>
    <row r="47" spans="1:11" ht="23.1" customHeight="1" x14ac:dyDescent="0.2">
      <c r="A47" s="563" t="s">
        <v>647</v>
      </c>
      <c r="B47" s="563"/>
      <c r="C47" s="563"/>
      <c r="D47" s="563"/>
      <c r="E47" s="563"/>
      <c r="F47" s="563"/>
      <c r="G47" s="563"/>
      <c r="H47" s="563"/>
      <c r="I47" s="563"/>
      <c r="J47" s="563"/>
      <c r="K47" s="357"/>
    </row>
  </sheetData>
  <sheetProtection algorithmName="SHA-512" hashValue="+CXAl1WndQvPx1CgAoo3Tv6KLXq+kBXGg3rJV4YFLEFmyV9gBisYuOj5jOICyYBr3uo2mzGTE/QHl81oSvunUA==" saltValue="aAHhsrMzgwKwxOpEnwiyQw==" spinCount="100000" sheet="1" objects="1" scenarios="1"/>
  <mergeCells count="6">
    <mergeCell ref="A47:J47"/>
    <mergeCell ref="N29:R29"/>
    <mergeCell ref="B32:G32"/>
    <mergeCell ref="A2:K2"/>
    <mergeCell ref="A3:H3"/>
    <mergeCell ref="A6:K6"/>
  </mergeCells>
  <phoneticPr fontId="0" type="noConversion"/>
  <printOptions horizontalCentered="1"/>
  <pageMargins left="0.25" right="0.25" top="0.5" bottom="0.5" header="0.5" footer="0.35"/>
  <pageSetup firstPageNumber="5" orientation="portrait" useFirstPageNumber="1" r:id="rId1"/>
  <headerFooter alignWithMargins="0">
    <oddFooter>&amp;R&amp;"Arial,Bold"Page &amp;P</oddFooter>
  </headerFooter>
  <customProperties>
    <customPr name="OrphanNamesChecked" r:id="rId2"/>
  </customPropertie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G44"/>
  <sheetViews>
    <sheetView workbookViewId="0">
      <selection activeCell="A3" sqref="A3"/>
    </sheetView>
  </sheetViews>
  <sheetFormatPr defaultColWidth="9.140625" defaultRowHeight="12.75" x14ac:dyDescent="0.2"/>
  <cols>
    <col min="1" max="1" width="51" style="317" customWidth="1"/>
    <col min="2" max="2" width="23.5703125" style="317" customWidth="1"/>
    <col min="3" max="3" width="14.5703125" style="317" customWidth="1"/>
    <col min="4" max="6" width="9.140625" style="317"/>
    <col min="7" max="7" width="83.85546875" style="317" customWidth="1"/>
    <col min="8" max="8" width="17.5703125" style="317" customWidth="1"/>
    <col min="9" max="16384" width="9.140625" style="317"/>
  </cols>
  <sheetData>
    <row r="1" spans="1:7" ht="28.5" customHeight="1" x14ac:dyDescent="0.25">
      <c r="A1" s="575" t="str">
        <f>CONCATENATE("ESU # ",'Basic Data Input'!B7)</f>
        <v xml:space="preserve">ESU # </v>
      </c>
      <c r="B1" s="575"/>
      <c r="C1" s="575"/>
      <c r="D1" s="316"/>
      <c r="E1" s="316"/>
      <c r="G1" s="318" t="s">
        <v>610</v>
      </c>
    </row>
    <row r="2" spans="1:7" ht="28.5" customHeight="1" x14ac:dyDescent="0.2">
      <c r="A2" s="576" t="s">
        <v>722</v>
      </c>
      <c r="B2" s="576"/>
      <c r="C2" s="576"/>
      <c r="D2" s="319"/>
      <c r="E2" s="319"/>
      <c r="G2" s="320" t="s">
        <v>611</v>
      </c>
    </row>
    <row r="3" spans="1:7" x14ac:dyDescent="0.2">
      <c r="A3" s="136"/>
      <c r="B3" s="136"/>
      <c r="C3" s="136"/>
    </row>
    <row r="4" spans="1:7" ht="18" customHeight="1" thickBot="1" x14ac:dyDescent="0.25">
      <c r="A4" s="323" t="s">
        <v>612</v>
      </c>
      <c r="B4" s="323" t="s">
        <v>613</v>
      </c>
      <c r="C4" s="136"/>
      <c r="G4" s="321" t="s">
        <v>614</v>
      </c>
    </row>
    <row r="5" spans="1:7" ht="18" customHeight="1" thickTop="1" x14ac:dyDescent="0.2">
      <c r="B5" s="322"/>
    </row>
    <row r="6" spans="1:7" ht="18" customHeight="1" x14ac:dyDescent="0.2">
      <c r="B6" s="322"/>
      <c r="G6" s="577" t="s">
        <v>623</v>
      </c>
    </row>
    <row r="7" spans="1:7" ht="18" customHeight="1" x14ac:dyDescent="0.2">
      <c r="B7" s="322"/>
      <c r="G7" s="577"/>
    </row>
    <row r="8" spans="1:7" ht="18" customHeight="1" x14ac:dyDescent="0.2">
      <c r="B8" s="322"/>
    </row>
    <row r="9" spans="1:7" ht="18" customHeight="1" x14ac:dyDescent="0.2">
      <c r="B9" s="322"/>
    </row>
    <row r="10" spans="1:7" ht="18" customHeight="1" x14ac:dyDescent="0.2">
      <c r="B10" s="322"/>
    </row>
    <row r="11" spans="1:7" ht="18" customHeight="1" x14ac:dyDescent="0.2">
      <c r="B11" s="322"/>
    </row>
    <row r="12" spans="1:7" ht="18" customHeight="1" x14ac:dyDescent="0.2">
      <c r="B12" s="322"/>
    </row>
    <row r="13" spans="1:7" ht="18" customHeight="1" x14ac:dyDescent="0.2">
      <c r="B13" s="322"/>
    </row>
    <row r="14" spans="1:7" ht="18" customHeight="1" x14ac:dyDescent="0.2">
      <c r="A14" s="317" t="s">
        <v>25</v>
      </c>
      <c r="B14" s="322"/>
    </row>
    <row r="15" spans="1:7" ht="18" customHeight="1" x14ac:dyDescent="0.2">
      <c r="B15" s="322"/>
    </row>
    <row r="16" spans="1:7" ht="18" customHeight="1" x14ac:dyDescent="0.2">
      <c r="B16" s="322"/>
    </row>
    <row r="17" spans="2:2" ht="18" customHeight="1" x14ac:dyDescent="0.2">
      <c r="B17" s="322"/>
    </row>
    <row r="18" spans="2:2" ht="18" customHeight="1" x14ac:dyDescent="0.2">
      <c r="B18" s="322"/>
    </row>
    <row r="19" spans="2:2" ht="18" customHeight="1" x14ac:dyDescent="0.2">
      <c r="B19" s="322"/>
    </row>
    <row r="20" spans="2:2" ht="18" customHeight="1" x14ac:dyDescent="0.2">
      <c r="B20" s="322"/>
    </row>
    <row r="21" spans="2:2" ht="18" customHeight="1" x14ac:dyDescent="0.2">
      <c r="B21" s="322"/>
    </row>
    <row r="22" spans="2:2" ht="18" customHeight="1" x14ac:dyDescent="0.2">
      <c r="B22" s="322"/>
    </row>
    <row r="23" spans="2:2" ht="18" customHeight="1" x14ac:dyDescent="0.2">
      <c r="B23" s="322"/>
    </row>
    <row r="24" spans="2:2" ht="18" customHeight="1" x14ac:dyDescent="0.2">
      <c r="B24" s="322"/>
    </row>
    <row r="25" spans="2:2" ht="18" customHeight="1" x14ac:dyDescent="0.2">
      <c r="B25" s="322"/>
    </row>
    <row r="26" spans="2:2" ht="18" customHeight="1" x14ac:dyDescent="0.2">
      <c r="B26" s="322"/>
    </row>
    <row r="27" spans="2:2" ht="18" customHeight="1" x14ac:dyDescent="0.2">
      <c r="B27" s="322"/>
    </row>
    <row r="28" spans="2:2" ht="18" customHeight="1" x14ac:dyDescent="0.2">
      <c r="B28" s="322"/>
    </row>
    <row r="29" spans="2:2" ht="18" customHeight="1" x14ac:dyDescent="0.2">
      <c r="B29" s="322"/>
    </row>
    <row r="30" spans="2:2" ht="18" customHeight="1" x14ac:dyDescent="0.2">
      <c r="B30" s="322"/>
    </row>
    <row r="31" spans="2:2" ht="18" customHeight="1" x14ac:dyDescent="0.2">
      <c r="B31" s="322"/>
    </row>
    <row r="32" spans="2:2" ht="18" customHeight="1" x14ac:dyDescent="0.2">
      <c r="B32" s="322"/>
    </row>
    <row r="33" spans="1:2" ht="18" customHeight="1" x14ac:dyDescent="0.2">
      <c r="B33" s="322"/>
    </row>
    <row r="34" spans="1:2" ht="18" customHeight="1" x14ac:dyDescent="0.2">
      <c r="B34" s="322"/>
    </row>
    <row r="35" spans="1:2" ht="18" customHeight="1" x14ac:dyDescent="0.2">
      <c r="B35" s="322"/>
    </row>
    <row r="36" spans="1:2" ht="18" customHeight="1" x14ac:dyDescent="0.2">
      <c r="B36" s="322"/>
    </row>
    <row r="37" spans="1:2" ht="18" customHeight="1" thickBot="1" x14ac:dyDescent="0.25">
      <c r="A37" s="136" t="s">
        <v>615</v>
      </c>
      <c r="B37" s="324">
        <f>SUM(B5:B36)</f>
        <v>0</v>
      </c>
    </row>
    <row r="38" spans="1:2" ht="18" customHeight="1" thickTop="1" x14ac:dyDescent="0.2">
      <c r="B38" s="322"/>
    </row>
    <row r="39" spans="1:2" ht="18" customHeight="1" x14ac:dyDescent="0.2">
      <c r="B39" s="322"/>
    </row>
    <row r="40" spans="1:2" ht="18" customHeight="1" x14ac:dyDescent="0.2">
      <c r="B40" s="322"/>
    </row>
    <row r="41" spans="1:2" ht="18" customHeight="1" x14ac:dyDescent="0.2">
      <c r="B41" s="322"/>
    </row>
    <row r="42" spans="1:2" ht="18" customHeight="1" x14ac:dyDescent="0.2">
      <c r="B42" s="322"/>
    </row>
    <row r="43" spans="1:2" ht="18" customHeight="1" x14ac:dyDescent="0.2">
      <c r="B43" s="322"/>
    </row>
    <row r="44" spans="1:2" ht="18" customHeight="1" x14ac:dyDescent="0.2">
      <c r="B44" s="322"/>
    </row>
  </sheetData>
  <sheetProtection sheet="1" objects="1" scenarios="1"/>
  <mergeCells count="3">
    <mergeCell ref="A1:C1"/>
    <mergeCell ref="A2:C2"/>
    <mergeCell ref="G6:G7"/>
  </mergeCells>
  <pageMargins left="0.7" right="0.7" top="0.75" bottom="0.75" header="0.3" footer="0.3"/>
  <pageSetup orientation="portrait" horizontalDpi="4294967295" verticalDpi="4294967295" r:id="rId1"/>
  <headerFooter>
    <oddFooter>&amp;R&amp;"Arial,Bold"Page 6</oddFooter>
  </headerFooter>
  <customProperties>
    <customPr name="OrphanNamesChecked" r:id="rId2"/>
  </customPropertie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61"/>
  <sheetViews>
    <sheetView zoomScaleNormal="100" workbookViewId="0">
      <selection activeCell="B27" sqref="B27"/>
    </sheetView>
  </sheetViews>
  <sheetFormatPr defaultColWidth="9.140625" defaultRowHeight="12.75" x14ac:dyDescent="0.2"/>
  <cols>
    <col min="1" max="1" width="7.5703125" style="6" customWidth="1"/>
    <col min="2" max="2" width="44.5703125" style="6" customWidth="1"/>
    <col min="3" max="3" width="3.42578125" style="6" customWidth="1"/>
    <col min="4" max="4" width="18.5703125" style="6" customWidth="1"/>
    <col min="5" max="5" width="3.5703125" style="6" customWidth="1"/>
    <col min="6" max="6" width="20.5703125" style="6" customWidth="1"/>
    <col min="7" max="7" width="1.5703125" style="71" customWidth="1"/>
    <col min="8" max="9" width="9.140625" style="71"/>
    <col min="10" max="10" width="22.5703125" style="71" customWidth="1"/>
    <col min="11" max="16384" width="9.140625" style="71"/>
  </cols>
  <sheetData>
    <row r="1" spans="1:6" ht="18" x14ac:dyDescent="0.25">
      <c r="A1" s="22" t="s">
        <v>98</v>
      </c>
      <c r="B1" s="20"/>
      <c r="C1" s="20"/>
      <c r="D1" s="20"/>
      <c r="E1" s="20"/>
      <c r="F1" s="20"/>
    </row>
    <row r="2" spans="1:6" ht="18" x14ac:dyDescent="0.2">
      <c r="A2" s="109" t="s">
        <v>111</v>
      </c>
      <c r="B2" s="20"/>
      <c r="C2" s="20"/>
      <c r="D2" s="20"/>
      <c r="E2" s="20"/>
      <c r="F2" s="20"/>
    </row>
    <row r="4" spans="1:6" ht="15.75" x14ac:dyDescent="0.2">
      <c r="A4" s="578" t="str">
        <f>CONCATENATE("ESU # ",'Basic Data Input'!B7)</f>
        <v xml:space="preserve">ESU # </v>
      </c>
      <c r="B4" s="578"/>
      <c r="C4" s="578"/>
      <c r="D4" s="578"/>
      <c r="E4" s="578"/>
      <c r="F4" s="578"/>
    </row>
    <row r="6" spans="1:6" ht="14.25" x14ac:dyDescent="0.2">
      <c r="A6" s="62" t="s">
        <v>83</v>
      </c>
      <c r="B6" s="62"/>
      <c r="F6" s="148">
        <f>'Cover- Page 1'!B14</f>
        <v>0</v>
      </c>
    </row>
    <row r="7" spans="1:6" ht="14.25" x14ac:dyDescent="0.2">
      <c r="A7" s="62"/>
      <c r="B7" s="62"/>
      <c r="F7" s="77" t="s">
        <v>84</v>
      </c>
    </row>
    <row r="8" spans="1:6" ht="14.25" x14ac:dyDescent="0.2">
      <c r="A8" s="62" t="s">
        <v>85</v>
      </c>
      <c r="B8" s="62"/>
    </row>
    <row r="9" spans="1:6" ht="14.25" x14ac:dyDescent="0.2">
      <c r="A9" s="62"/>
      <c r="B9" s="62"/>
    </row>
    <row r="10" spans="1:6" ht="28.5" x14ac:dyDescent="0.2">
      <c r="A10" s="62"/>
      <c r="B10" s="147" t="s">
        <v>354</v>
      </c>
      <c r="C10" s="48" t="s">
        <v>86</v>
      </c>
      <c r="D10" s="149"/>
      <c r="E10" s="15" t="s">
        <v>87</v>
      </c>
    </row>
    <row r="11" spans="1:6" ht="14.25" x14ac:dyDescent="0.2">
      <c r="A11" s="62"/>
      <c r="B11" s="62"/>
      <c r="D11" s="77" t="s">
        <v>118</v>
      </c>
      <c r="F11" s="78"/>
    </row>
    <row r="12" spans="1:6" ht="14.25" x14ac:dyDescent="0.2">
      <c r="A12" s="62"/>
      <c r="B12" s="62"/>
      <c r="D12" s="77"/>
      <c r="F12" s="78"/>
    </row>
    <row r="13" spans="1:6" ht="14.25" x14ac:dyDescent="0.2">
      <c r="A13" s="62"/>
      <c r="B13" s="62" t="s">
        <v>88</v>
      </c>
      <c r="F13" s="78"/>
    </row>
    <row r="14" spans="1:6" ht="15" x14ac:dyDescent="0.25">
      <c r="A14" s="62"/>
      <c r="B14" s="62" t="s">
        <v>352</v>
      </c>
      <c r="C14" s="48" t="s">
        <v>86</v>
      </c>
      <c r="D14" s="149"/>
      <c r="E14" s="15" t="s">
        <v>87</v>
      </c>
    </row>
    <row r="15" spans="1:6" ht="14.25" x14ac:dyDescent="0.2">
      <c r="A15" s="62"/>
      <c r="B15" s="62"/>
      <c r="D15" s="77" t="s">
        <v>119</v>
      </c>
    </row>
    <row r="16" spans="1:6" ht="14.25" x14ac:dyDescent="0.2">
      <c r="A16" s="62"/>
      <c r="B16" s="62"/>
      <c r="F16" s="78"/>
    </row>
    <row r="17" spans="1:15" ht="47.25" customHeight="1" x14ac:dyDescent="0.2">
      <c r="A17" s="62"/>
      <c r="B17" s="249" t="s">
        <v>704</v>
      </c>
      <c r="C17" s="48" t="s">
        <v>86</v>
      </c>
      <c r="D17" s="392"/>
      <c r="E17" s="15" t="s">
        <v>87</v>
      </c>
      <c r="J17" s="579" t="s">
        <v>568</v>
      </c>
      <c r="K17" s="579"/>
      <c r="L17" s="579"/>
      <c r="M17" s="579"/>
      <c r="N17" s="579"/>
      <c r="O17" s="251"/>
    </row>
    <row r="18" spans="1:15" ht="27.75" customHeight="1" x14ac:dyDescent="0.2">
      <c r="A18" s="62"/>
      <c r="B18" s="250" t="s">
        <v>705</v>
      </c>
      <c r="D18" s="77" t="s">
        <v>120</v>
      </c>
      <c r="J18" s="579" t="s">
        <v>703</v>
      </c>
      <c r="K18" s="579"/>
      <c r="L18" s="579"/>
      <c r="M18" s="579"/>
      <c r="N18" s="579"/>
      <c r="O18" s="251"/>
    </row>
    <row r="19" spans="1:15" ht="14.25" x14ac:dyDescent="0.2">
      <c r="A19" s="62"/>
      <c r="B19" s="62"/>
      <c r="F19" s="78"/>
      <c r="J19" s="579"/>
      <c r="K19" s="579"/>
      <c r="L19" s="579"/>
      <c r="M19" s="579"/>
      <c r="N19" s="579"/>
    </row>
    <row r="20" spans="1:15" ht="28.5" x14ac:dyDescent="0.2">
      <c r="A20" s="62"/>
      <c r="B20" s="147" t="s">
        <v>567</v>
      </c>
      <c r="C20" s="48" t="s">
        <v>86</v>
      </c>
      <c r="D20" s="149"/>
      <c r="E20" s="15" t="s">
        <v>87</v>
      </c>
      <c r="J20" s="579"/>
      <c r="K20" s="579"/>
      <c r="L20" s="579"/>
      <c r="M20" s="579"/>
      <c r="N20" s="579"/>
    </row>
    <row r="21" spans="1:15" ht="14.25" x14ac:dyDescent="0.2">
      <c r="A21" s="62"/>
      <c r="B21" s="62"/>
      <c r="D21" s="77" t="s">
        <v>121</v>
      </c>
    </row>
    <row r="22" spans="1:15" ht="14.25" x14ac:dyDescent="0.2">
      <c r="A22" s="62" t="s">
        <v>89</v>
      </c>
      <c r="B22" s="62"/>
      <c r="E22" s="48" t="s">
        <v>86</v>
      </c>
      <c r="F22" s="150">
        <f>D10+D14+D17+D20</f>
        <v>0</v>
      </c>
      <c r="G22" s="71" t="s">
        <v>87</v>
      </c>
    </row>
    <row r="23" spans="1:15" ht="14.25" x14ac:dyDescent="0.2">
      <c r="A23" s="62"/>
      <c r="B23" s="62"/>
      <c r="F23" s="77" t="s">
        <v>40</v>
      </c>
    </row>
    <row r="24" spans="1:15" ht="14.25" x14ac:dyDescent="0.2">
      <c r="A24" s="62"/>
      <c r="B24" s="62"/>
    </row>
    <row r="25" spans="1:15" ht="14.25" x14ac:dyDescent="0.2">
      <c r="A25" s="62" t="s">
        <v>90</v>
      </c>
      <c r="B25" s="62"/>
      <c r="F25" s="148">
        <f>F6-F22</f>
        <v>0</v>
      </c>
    </row>
    <row r="26" spans="1:15" ht="14.25" x14ac:dyDescent="0.2">
      <c r="A26" s="62"/>
      <c r="B26" s="62"/>
      <c r="F26" s="77" t="s">
        <v>41</v>
      </c>
    </row>
    <row r="27" spans="1:15" ht="14.25" x14ac:dyDescent="0.2">
      <c r="A27" s="62"/>
      <c r="B27" s="62"/>
    </row>
    <row r="28" spans="1:15" ht="14.25" x14ac:dyDescent="0.2">
      <c r="A28" s="62"/>
      <c r="B28" s="62" t="s">
        <v>723</v>
      </c>
      <c r="F28" s="148">
        <f>'Cover- Page 1'!B17</f>
        <v>0</v>
      </c>
    </row>
    <row r="29" spans="1:15" ht="14.25" x14ac:dyDescent="0.2">
      <c r="A29" s="62"/>
      <c r="B29" s="62"/>
      <c r="F29" s="77" t="s">
        <v>42</v>
      </c>
    </row>
    <row r="30" spans="1:15" ht="14.25" x14ac:dyDescent="0.2">
      <c r="A30" s="62"/>
      <c r="B30" s="62"/>
    </row>
    <row r="31" spans="1:15" ht="14.25" x14ac:dyDescent="0.2">
      <c r="A31" s="62" t="s">
        <v>103</v>
      </c>
      <c r="B31" s="62"/>
      <c r="F31" s="151">
        <f>IF(F28=0,0,ROUND(((F25/F28)*100),6))</f>
        <v>0</v>
      </c>
    </row>
    <row r="32" spans="1:15" ht="15" x14ac:dyDescent="0.25">
      <c r="A32" s="62"/>
      <c r="B32" s="62" t="s">
        <v>353</v>
      </c>
      <c r="F32" s="77" t="s">
        <v>43</v>
      </c>
    </row>
    <row r="35" spans="1:5" x14ac:dyDescent="0.2">
      <c r="A35" s="103" t="s">
        <v>99</v>
      </c>
      <c r="B35" s="103" t="s">
        <v>112</v>
      </c>
      <c r="C35" s="71"/>
      <c r="D35" s="71"/>
      <c r="E35" s="71"/>
    </row>
    <row r="36" spans="1:5" x14ac:dyDescent="0.2">
      <c r="A36" s="71"/>
      <c r="B36" s="71"/>
      <c r="C36" s="71"/>
      <c r="D36" s="71"/>
      <c r="E36" s="71"/>
    </row>
    <row r="37" spans="1:5" x14ac:dyDescent="0.2">
      <c r="A37" s="71"/>
      <c r="B37" s="103" t="s">
        <v>100</v>
      </c>
      <c r="C37" s="71"/>
      <c r="D37" s="71"/>
      <c r="E37" s="71"/>
    </row>
    <row r="38" spans="1:5" x14ac:dyDescent="0.2">
      <c r="D38" s="36"/>
    </row>
    <row r="40" spans="1:5" x14ac:dyDescent="0.2">
      <c r="B40" s="133" t="s">
        <v>572</v>
      </c>
      <c r="C40" s="4"/>
      <c r="D40" s="133" t="s">
        <v>570</v>
      </c>
    </row>
    <row r="41" spans="1:5" x14ac:dyDescent="0.2">
      <c r="B41" s="91"/>
      <c r="C41" s="91"/>
      <c r="D41" s="390"/>
    </row>
    <row r="42" spans="1:5" x14ac:dyDescent="0.2">
      <c r="B42" s="91"/>
      <c r="C42" s="91"/>
      <c r="D42" s="390"/>
    </row>
    <row r="43" spans="1:5" x14ac:dyDescent="0.2">
      <c r="B43" s="91"/>
      <c r="C43" s="91"/>
      <c r="D43" s="390"/>
    </row>
    <row r="44" spans="1:5" x14ac:dyDescent="0.2">
      <c r="B44" s="91"/>
      <c r="C44" s="91"/>
      <c r="D44" s="391"/>
    </row>
    <row r="45" spans="1:5" x14ac:dyDescent="0.2">
      <c r="B45" s="91"/>
      <c r="C45" s="91"/>
      <c r="D45" s="391"/>
    </row>
    <row r="46" spans="1:5" x14ac:dyDescent="0.2">
      <c r="B46" s="91"/>
      <c r="C46" s="91"/>
      <c r="D46" s="391"/>
    </row>
    <row r="47" spans="1:5" x14ac:dyDescent="0.2">
      <c r="B47" s="91"/>
      <c r="C47" s="91"/>
      <c r="D47" s="391"/>
    </row>
    <row r="48" spans="1:5" x14ac:dyDescent="0.2">
      <c r="B48" s="91"/>
      <c r="C48" s="91"/>
      <c r="D48" s="391"/>
    </row>
    <row r="49" spans="2:4" x14ac:dyDescent="0.2">
      <c r="B49" s="91"/>
      <c r="C49" s="91"/>
      <c r="D49" s="391"/>
    </row>
    <row r="50" spans="2:4" x14ac:dyDescent="0.2">
      <c r="B50" s="91"/>
      <c r="C50" s="91"/>
      <c r="D50" s="391"/>
    </row>
    <row r="51" spans="2:4" x14ac:dyDescent="0.2">
      <c r="B51" s="91"/>
      <c r="C51" s="91"/>
      <c r="D51" s="391"/>
    </row>
    <row r="52" spans="2:4" x14ac:dyDescent="0.2">
      <c r="B52" s="91"/>
      <c r="C52" s="91"/>
      <c r="D52" s="391"/>
    </row>
    <row r="53" spans="2:4" x14ac:dyDescent="0.2">
      <c r="B53" s="91"/>
      <c r="C53" s="91"/>
      <c r="D53" s="391"/>
    </row>
    <row r="54" spans="2:4" x14ac:dyDescent="0.2">
      <c r="B54" s="91"/>
      <c r="C54" s="91"/>
      <c r="D54" s="391"/>
    </row>
    <row r="55" spans="2:4" x14ac:dyDescent="0.2">
      <c r="B55" s="91"/>
      <c r="C55" s="91"/>
      <c r="D55" s="391"/>
    </row>
    <row r="56" spans="2:4" x14ac:dyDescent="0.2">
      <c r="B56" s="91"/>
      <c r="C56" s="91"/>
      <c r="D56" s="391"/>
    </row>
    <row r="57" spans="2:4" x14ac:dyDescent="0.2">
      <c r="B57" s="91"/>
      <c r="C57" s="91"/>
      <c r="D57" s="391"/>
    </row>
    <row r="58" spans="2:4" x14ac:dyDescent="0.2">
      <c r="B58" s="91"/>
      <c r="C58" s="91"/>
      <c r="D58" s="391"/>
    </row>
    <row r="59" spans="2:4" x14ac:dyDescent="0.2">
      <c r="B59" s="91"/>
      <c r="C59" s="91"/>
      <c r="D59" s="315"/>
    </row>
    <row r="60" spans="2:4" ht="13.5" thickBot="1" x14ac:dyDescent="0.25">
      <c r="B60" s="122" t="s">
        <v>571</v>
      </c>
      <c r="D60" s="252">
        <f>SUM(D41:D59)</f>
        <v>0</v>
      </c>
    </row>
    <row r="61" spans="2:4" ht="13.5" thickTop="1" x14ac:dyDescent="0.2"/>
  </sheetData>
  <sheetProtection algorithmName="SHA-512" hashValue="51pdmKmVIfl9So/rEVM3l6kuV1ltvOfZvFQBJ1bWLgd77UrnNBHpOYd+quDQaxJVljdPCOARgI18kxf8TXriTg==" saltValue="oLdur5djW7+GedgnaxNxsQ==" spinCount="100000" sheet="1" objects="1" scenarios="1"/>
  <mergeCells count="3">
    <mergeCell ref="A4:F4"/>
    <mergeCell ref="J17:N17"/>
    <mergeCell ref="J18:N20"/>
  </mergeCells>
  <phoneticPr fontId="0" type="noConversion"/>
  <printOptions horizontalCentered="1"/>
  <pageMargins left="0.5" right="0.5" top="0.5" bottom="0.5" header="0.5" footer="0.35"/>
  <pageSetup scale="97" orientation="portrait" r:id="rId1"/>
  <headerFooter alignWithMargins="0">
    <oddFooter>&amp;R&amp;"Arial,Bold"Page 7</oddFooter>
  </headerFooter>
  <customProperties>
    <customPr name="OrphanNamesChecked" r:id="rId2"/>
  </customPropertie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Q36"/>
  <sheetViews>
    <sheetView workbookViewId="0">
      <selection activeCell="E11" sqref="E11"/>
    </sheetView>
  </sheetViews>
  <sheetFormatPr defaultColWidth="9.140625" defaultRowHeight="12.75" x14ac:dyDescent="0.2"/>
  <cols>
    <col min="1" max="1" width="2.85546875" style="193" customWidth="1"/>
    <col min="2" max="2" width="4.140625" style="193" customWidth="1"/>
    <col min="3" max="3" width="29.42578125" style="193" customWidth="1"/>
    <col min="4" max="4" width="25.85546875" style="193" customWidth="1"/>
    <col min="5" max="5" width="24.5703125" style="193" customWidth="1"/>
    <col min="6" max="6" width="22.5703125" style="193" customWidth="1"/>
    <col min="7" max="7" width="24.140625" style="193" customWidth="1"/>
    <col min="8" max="8" width="13.85546875" style="193" customWidth="1"/>
    <col min="9" max="9" width="8.85546875" style="193" customWidth="1"/>
    <col min="10" max="10" width="32.140625" style="193" customWidth="1"/>
    <col min="11" max="11" width="116.42578125" style="193" customWidth="1"/>
    <col min="12" max="16384" width="9.140625" style="193"/>
  </cols>
  <sheetData>
    <row r="1" spans="1:17" ht="18.75" x14ac:dyDescent="0.3">
      <c r="B1" s="580" t="s">
        <v>569</v>
      </c>
      <c r="C1" s="580"/>
      <c r="D1" s="580"/>
      <c r="E1" s="580"/>
      <c r="F1" s="580"/>
      <c r="G1" s="580"/>
    </row>
    <row r="2" spans="1:17" ht="51" customHeight="1" thickBot="1" x14ac:dyDescent="0.3">
      <c r="B2" s="614" t="s">
        <v>498</v>
      </c>
      <c r="C2" s="615"/>
      <c r="D2" s="615"/>
      <c r="E2" s="615"/>
      <c r="F2" s="615"/>
      <c r="G2" s="615"/>
      <c r="I2" s="194"/>
      <c r="J2" s="194"/>
      <c r="K2" s="194"/>
      <c r="L2" s="194"/>
      <c r="M2" s="194"/>
      <c r="N2" s="194"/>
      <c r="O2" s="194"/>
    </row>
    <row r="3" spans="1:17" ht="9" customHeight="1" x14ac:dyDescent="0.35">
      <c r="C3" s="195"/>
      <c r="D3" s="195"/>
      <c r="E3" s="195"/>
      <c r="F3" s="616" t="s">
        <v>420</v>
      </c>
      <c r="G3" s="619"/>
      <c r="K3" s="196"/>
    </row>
    <row r="4" spans="1:17" ht="28.5" customHeight="1" x14ac:dyDescent="0.35">
      <c r="A4" s="620" t="s">
        <v>724</v>
      </c>
      <c r="B4" s="620"/>
      <c r="C4" s="620"/>
      <c r="D4" s="620"/>
      <c r="E4" s="621"/>
      <c r="F4" s="617"/>
      <c r="G4" s="619"/>
      <c r="I4" s="622" t="s">
        <v>421</v>
      </c>
      <c r="J4" s="622"/>
      <c r="K4" s="622"/>
      <c r="L4" s="197"/>
    </row>
    <row r="5" spans="1:17" ht="5.25" customHeight="1" thickBot="1" x14ac:dyDescent="0.4">
      <c r="A5" s="198"/>
      <c r="B5" s="198"/>
      <c r="C5" s="199"/>
      <c r="D5" s="200"/>
      <c r="E5" s="201"/>
      <c r="F5" s="618"/>
      <c r="G5" s="619"/>
      <c r="I5" s="198"/>
      <c r="J5" s="227"/>
      <c r="K5" s="227"/>
      <c r="L5" s="197"/>
    </row>
    <row r="6" spans="1:17" ht="18.75" customHeight="1" thickBot="1" x14ac:dyDescent="0.3">
      <c r="A6" s="198"/>
      <c r="B6" s="202" t="s">
        <v>725</v>
      </c>
      <c r="C6" s="198"/>
      <c r="D6" s="199"/>
      <c r="E6" s="199"/>
      <c r="G6" s="619"/>
      <c r="I6" s="623" t="s">
        <v>500</v>
      </c>
      <c r="J6" s="623"/>
      <c r="K6" s="623"/>
      <c r="L6" s="203"/>
    </row>
    <row r="7" spans="1:17" ht="27.75" customHeight="1" thickBot="1" x14ac:dyDescent="0.3">
      <c r="A7" s="198"/>
      <c r="B7" s="202"/>
      <c r="C7" s="198"/>
      <c r="D7" s="199"/>
      <c r="E7" s="587" t="s">
        <v>726</v>
      </c>
      <c r="F7" s="590" t="s">
        <v>422</v>
      </c>
      <c r="G7" s="593" t="s">
        <v>423</v>
      </c>
      <c r="I7" s="609" t="s">
        <v>501</v>
      </c>
      <c r="J7" s="609"/>
      <c r="K7" s="609"/>
      <c r="L7" s="203"/>
    </row>
    <row r="8" spans="1:17" ht="19.5" customHeight="1" x14ac:dyDescent="0.2">
      <c r="A8" s="204"/>
      <c r="B8" s="204"/>
      <c r="C8" s="204"/>
      <c r="D8" s="204"/>
      <c r="E8" s="588"/>
      <c r="F8" s="591"/>
      <c r="G8" s="594"/>
      <c r="I8" s="610" t="s">
        <v>424</v>
      </c>
      <c r="J8" s="612" t="s">
        <v>425</v>
      </c>
      <c r="K8" s="612" t="s">
        <v>426</v>
      </c>
    </row>
    <row r="9" spans="1:17" ht="8.25" customHeight="1" thickBot="1" x14ac:dyDescent="0.25">
      <c r="A9" s="198"/>
      <c r="B9" s="198"/>
      <c r="C9" s="198"/>
      <c r="D9" s="198"/>
      <c r="E9" s="588"/>
      <c r="F9" s="591"/>
      <c r="G9" s="594"/>
      <c r="I9" s="611"/>
      <c r="J9" s="613"/>
      <c r="K9" s="613"/>
    </row>
    <row r="10" spans="1:17" ht="14.25" customHeight="1" thickBot="1" x14ac:dyDescent="0.25">
      <c r="A10" s="198"/>
      <c r="B10" s="198"/>
      <c r="C10" s="198"/>
      <c r="D10" s="198"/>
      <c r="E10" s="589"/>
      <c r="F10" s="592"/>
      <c r="G10" s="595"/>
      <c r="I10" s="228" t="s">
        <v>427</v>
      </c>
      <c r="J10" s="229" t="s">
        <v>428</v>
      </c>
      <c r="K10" s="230" t="s">
        <v>429</v>
      </c>
    </row>
    <row r="11" spans="1:17" ht="15" customHeight="1" thickBot="1" x14ac:dyDescent="0.3">
      <c r="A11" s="198"/>
      <c r="B11" s="606" t="s">
        <v>430</v>
      </c>
      <c r="C11" s="606"/>
      <c r="D11" s="606"/>
      <c r="E11" s="407"/>
      <c r="F11" s="408"/>
      <c r="G11" s="205">
        <f>E11+F11</f>
        <v>0</v>
      </c>
      <c r="I11" s="228" t="s">
        <v>431</v>
      </c>
      <c r="J11" s="229" t="s">
        <v>432</v>
      </c>
      <c r="K11" s="230" t="s">
        <v>433</v>
      </c>
    </row>
    <row r="12" spans="1:17" ht="15" customHeight="1" thickBot="1" x14ac:dyDescent="0.3">
      <c r="A12" s="597"/>
      <c r="B12" s="607" t="s">
        <v>434</v>
      </c>
      <c r="C12" s="607"/>
      <c r="D12" s="607"/>
      <c r="E12" s="413"/>
      <c r="F12" s="414"/>
      <c r="G12" s="415"/>
      <c r="I12" s="231"/>
      <c r="J12" s="232"/>
      <c r="K12" s="231"/>
      <c r="L12" s="206"/>
      <c r="M12" s="206"/>
      <c r="N12" s="206"/>
      <c r="O12" s="206"/>
      <c r="P12" s="206"/>
      <c r="Q12" s="206"/>
    </row>
    <row r="13" spans="1:17" ht="15" customHeight="1" thickBot="1" x14ac:dyDescent="0.3">
      <c r="A13" s="597"/>
      <c r="B13" s="597"/>
      <c r="C13" s="207" t="s">
        <v>435</v>
      </c>
      <c r="D13" s="207"/>
      <c r="E13" s="409"/>
      <c r="F13" s="410"/>
      <c r="G13" s="208">
        <f>E13+F13</f>
        <v>0</v>
      </c>
      <c r="I13" s="233" t="s">
        <v>436</v>
      </c>
      <c r="J13" s="234" t="s">
        <v>437</v>
      </c>
      <c r="K13" s="235" t="s">
        <v>438</v>
      </c>
    </row>
    <row r="14" spans="1:17" ht="15" customHeight="1" thickBot="1" x14ac:dyDescent="0.3">
      <c r="A14" s="597"/>
      <c r="B14" s="597"/>
      <c r="C14" s="209" t="s">
        <v>439</v>
      </c>
      <c r="D14" s="209"/>
      <c r="E14" s="409"/>
      <c r="F14" s="409"/>
      <c r="G14" s="210">
        <f>E14+F14</f>
        <v>0</v>
      </c>
      <c r="I14" s="233" t="s">
        <v>440</v>
      </c>
      <c r="J14" s="234" t="s">
        <v>441</v>
      </c>
      <c r="K14" s="235" t="s">
        <v>442</v>
      </c>
    </row>
    <row r="15" spans="1:17" ht="15" customHeight="1" thickBot="1" x14ac:dyDescent="0.3">
      <c r="A15" s="597"/>
      <c r="B15" s="597"/>
      <c r="C15" s="581" t="s">
        <v>443</v>
      </c>
      <c r="D15" s="581"/>
      <c r="E15" s="409"/>
      <c r="F15" s="411"/>
      <c r="G15" s="211">
        <f>E15+F15</f>
        <v>0</v>
      </c>
      <c r="I15" s="233" t="s">
        <v>444</v>
      </c>
      <c r="J15" s="234" t="s">
        <v>445</v>
      </c>
      <c r="K15" s="235" t="s">
        <v>446</v>
      </c>
    </row>
    <row r="16" spans="1:17" ht="15" customHeight="1" thickBot="1" x14ac:dyDescent="0.3">
      <c r="A16" s="597"/>
      <c r="B16" s="597"/>
      <c r="C16" s="608" t="s">
        <v>447</v>
      </c>
      <c r="D16" s="608"/>
      <c r="E16" s="409"/>
      <c r="F16" s="408"/>
      <c r="G16" s="205">
        <f>E16+F16</f>
        <v>0</v>
      </c>
      <c r="I16" s="233" t="s">
        <v>448</v>
      </c>
      <c r="J16" s="234" t="s">
        <v>449</v>
      </c>
      <c r="K16" s="235" t="s">
        <v>502</v>
      </c>
    </row>
    <row r="17" spans="1:16" ht="15" customHeight="1" thickBot="1" x14ac:dyDescent="0.3">
      <c r="A17" s="198"/>
      <c r="B17" s="596" t="s">
        <v>450</v>
      </c>
      <c r="C17" s="596"/>
      <c r="D17" s="596"/>
      <c r="E17" s="416"/>
      <c r="F17" s="414"/>
      <c r="G17" s="415"/>
      <c r="I17" s="236"/>
      <c r="J17" s="237"/>
      <c r="K17" s="238"/>
    </row>
    <row r="18" spans="1:16" ht="15" customHeight="1" thickBot="1" x14ac:dyDescent="0.3">
      <c r="A18" s="597"/>
      <c r="B18" s="597"/>
      <c r="C18" s="598" t="s">
        <v>451</v>
      </c>
      <c r="D18" s="599"/>
      <c r="E18" s="409"/>
      <c r="F18" s="410"/>
      <c r="G18" s="208">
        <f>E18+F18</f>
        <v>0</v>
      </c>
      <c r="I18" s="233" t="s">
        <v>452</v>
      </c>
      <c r="J18" s="234" t="s">
        <v>453</v>
      </c>
      <c r="K18" s="235" t="s">
        <v>559</v>
      </c>
    </row>
    <row r="19" spans="1:16" ht="15" customHeight="1" thickBot="1" x14ac:dyDescent="0.3">
      <c r="A19" s="597"/>
      <c r="B19" s="597"/>
      <c r="C19" s="581" t="s">
        <v>454</v>
      </c>
      <c r="D19" s="582"/>
      <c r="E19" s="409"/>
      <c r="F19" s="409"/>
      <c r="G19" s="210">
        <f>E19+F19</f>
        <v>0</v>
      </c>
      <c r="I19" s="233" t="s">
        <v>455</v>
      </c>
      <c r="J19" s="234" t="s">
        <v>456</v>
      </c>
      <c r="K19" s="235" t="s">
        <v>503</v>
      </c>
    </row>
    <row r="20" spans="1:16" ht="15" customHeight="1" thickBot="1" x14ac:dyDescent="0.3">
      <c r="A20" s="597"/>
      <c r="B20" s="597"/>
      <c r="C20" s="585" t="s">
        <v>457</v>
      </c>
      <c r="D20" s="586"/>
      <c r="E20" s="409"/>
      <c r="F20" s="412"/>
      <c r="G20" s="211">
        <f>E20+F20</f>
        <v>0</v>
      </c>
      <c r="I20" s="233" t="s">
        <v>458</v>
      </c>
      <c r="J20" s="234" t="s">
        <v>459</v>
      </c>
      <c r="K20" s="235" t="s">
        <v>504</v>
      </c>
    </row>
    <row r="21" spans="1:16" ht="15" customHeight="1" thickBot="1" x14ac:dyDescent="0.25">
      <c r="A21" s="597"/>
      <c r="B21" s="597"/>
      <c r="C21" s="600" t="s">
        <v>499</v>
      </c>
      <c r="D21" s="600"/>
      <c r="E21" s="416"/>
      <c r="F21" s="414"/>
      <c r="G21" s="415"/>
      <c r="I21" s="238"/>
      <c r="J21" s="239"/>
      <c r="K21" s="238"/>
    </row>
    <row r="22" spans="1:16" ht="15" customHeight="1" thickBot="1" x14ac:dyDescent="0.25">
      <c r="A22" s="597"/>
      <c r="B22" s="597"/>
      <c r="C22" s="601"/>
      <c r="D22" s="601"/>
      <c r="E22" s="409"/>
      <c r="F22" s="409"/>
      <c r="G22" s="208">
        <f>E22+F22</f>
        <v>0</v>
      </c>
      <c r="I22" s="233" t="s">
        <v>460</v>
      </c>
      <c r="J22" s="234" t="s">
        <v>461</v>
      </c>
      <c r="K22" s="235" t="s">
        <v>505</v>
      </c>
    </row>
    <row r="23" spans="1:16" ht="15.75" customHeight="1" thickBot="1" x14ac:dyDescent="0.3">
      <c r="A23" s="597"/>
      <c r="B23" s="597"/>
      <c r="C23" s="602" t="s">
        <v>462</v>
      </c>
      <c r="D23" s="603"/>
      <c r="E23" s="409"/>
      <c r="F23" s="409"/>
      <c r="G23" s="208">
        <f t="shared" ref="G23:G35" si="0">E23+F23</f>
        <v>0</v>
      </c>
      <c r="I23" s="233" t="s">
        <v>463</v>
      </c>
      <c r="J23" s="234" t="s">
        <v>513</v>
      </c>
      <c r="K23" s="235" t="s">
        <v>506</v>
      </c>
    </row>
    <row r="24" spans="1:16" ht="15.75" thickBot="1" x14ac:dyDescent="0.3">
      <c r="A24" s="597"/>
      <c r="B24" s="597"/>
      <c r="C24" s="585" t="s">
        <v>464</v>
      </c>
      <c r="D24" s="586"/>
      <c r="E24" s="409"/>
      <c r="F24" s="410"/>
      <c r="G24" s="208">
        <f t="shared" si="0"/>
        <v>0</v>
      </c>
      <c r="I24" s="233" t="s">
        <v>465</v>
      </c>
      <c r="J24" s="234" t="s">
        <v>466</v>
      </c>
      <c r="K24" s="235" t="s">
        <v>467</v>
      </c>
    </row>
    <row r="25" spans="1:16" ht="15.75" customHeight="1" thickBot="1" x14ac:dyDescent="0.3">
      <c r="A25" s="597"/>
      <c r="B25" s="597"/>
      <c r="C25" s="585" t="s">
        <v>468</v>
      </c>
      <c r="D25" s="586"/>
      <c r="E25" s="409"/>
      <c r="F25" s="409"/>
      <c r="G25" s="208">
        <f t="shared" si="0"/>
        <v>0</v>
      </c>
      <c r="I25" s="233" t="s">
        <v>469</v>
      </c>
      <c r="J25" s="234" t="s">
        <v>470</v>
      </c>
      <c r="K25" s="235" t="s">
        <v>507</v>
      </c>
    </row>
    <row r="26" spans="1:16" ht="15.75" thickBot="1" x14ac:dyDescent="0.3">
      <c r="A26" s="597"/>
      <c r="B26" s="597"/>
      <c r="C26" s="585" t="s">
        <v>471</v>
      </c>
      <c r="D26" s="586"/>
      <c r="E26" s="409"/>
      <c r="F26" s="411"/>
      <c r="G26" s="208">
        <f t="shared" si="0"/>
        <v>0</v>
      </c>
      <c r="I26" s="233" t="s">
        <v>472</v>
      </c>
      <c r="J26" s="234" t="s">
        <v>519</v>
      </c>
      <c r="K26" s="235" t="s">
        <v>520</v>
      </c>
    </row>
    <row r="27" spans="1:16" ht="15.75" thickBot="1" x14ac:dyDescent="0.3">
      <c r="A27" s="597"/>
      <c r="B27" s="597"/>
      <c r="C27" s="585" t="s">
        <v>473</v>
      </c>
      <c r="D27" s="586"/>
      <c r="E27" s="409"/>
      <c r="F27" s="409"/>
      <c r="G27" s="208">
        <f t="shared" si="0"/>
        <v>0</v>
      </c>
      <c r="I27" s="233" t="s">
        <v>474</v>
      </c>
      <c r="J27" s="234" t="s">
        <v>475</v>
      </c>
      <c r="K27" s="235" t="s">
        <v>508</v>
      </c>
    </row>
    <row r="28" spans="1:16" ht="15.75" thickBot="1" x14ac:dyDescent="0.3">
      <c r="A28" s="597"/>
      <c r="B28" s="597"/>
      <c r="C28" s="585" t="s">
        <v>476</v>
      </c>
      <c r="D28" s="586"/>
      <c r="E28" s="409"/>
      <c r="F28" s="409"/>
      <c r="G28" s="208">
        <f t="shared" si="0"/>
        <v>0</v>
      </c>
      <c r="I28" s="233" t="s">
        <v>477</v>
      </c>
      <c r="J28" s="234" t="s">
        <v>478</v>
      </c>
      <c r="K28" s="235" t="s">
        <v>509</v>
      </c>
    </row>
    <row r="29" spans="1:16" ht="15.75" thickBot="1" x14ac:dyDescent="0.3">
      <c r="A29" s="597"/>
      <c r="B29" s="597"/>
      <c r="C29" s="581" t="s">
        <v>479</v>
      </c>
      <c r="D29" s="582"/>
      <c r="E29" s="409"/>
      <c r="F29" s="409"/>
      <c r="G29" s="208">
        <f t="shared" si="0"/>
        <v>0</v>
      </c>
      <c r="I29" s="233" t="s">
        <v>480</v>
      </c>
      <c r="J29" s="234" t="s">
        <v>481</v>
      </c>
      <c r="K29" s="235" t="s">
        <v>510</v>
      </c>
    </row>
    <row r="30" spans="1:16" ht="15.75" thickBot="1" x14ac:dyDescent="0.3">
      <c r="A30" s="597"/>
      <c r="B30" s="597"/>
      <c r="C30" s="581" t="s">
        <v>482</v>
      </c>
      <c r="D30" s="582"/>
      <c r="E30" s="409"/>
      <c r="F30" s="409"/>
      <c r="G30" s="208">
        <f t="shared" si="0"/>
        <v>0</v>
      </c>
      <c r="I30" s="233" t="s">
        <v>483</v>
      </c>
      <c r="J30" s="234" t="s">
        <v>484</v>
      </c>
      <c r="K30" s="235" t="s">
        <v>511</v>
      </c>
    </row>
    <row r="31" spans="1:16" ht="15.75" thickBot="1" x14ac:dyDescent="0.3">
      <c r="A31" s="597"/>
      <c r="B31" s="597"/>
      <c r="C31" s="581" t="s">
        <v>485</v>
      </c>
      <c r="D31" s="582"/>
      <c r="E31" s="409"/>
      <c r="F31" s="409"/>
      <c r="G31" s="208">
        <f t="shared" si="0"/>
        <v>0</v>
      </c>
      <c r="I31" s="233" t="s">
        <v>486</v>
      </c>
      <c r="J31" s="234" t="s">
        <v>487</v>
      </c>
      <c r="K31" s="235" t="s">
        <v>512</v>
      </c>
      <c r="L31" s="212"/>
      <c r="M31" s="212"/>
      <c r="N31" s="213"/>
      <c r="O31" s="213"/>
      <c r="P31" s="213"/>
    </row>
    <row r="32" spans="1:16" ht="15.75" thickBot="1" x14ac:dyDescent="0.3">
      <c r="A32" s="597"/>
      <c r="B32" s="597"/>
      <c r="C32" s="581" t="s">
        <v>488</v>
      </c>
      <c r="D32" s="582"/>
      <c r="E32" s="409"/>
      <c r="F32" s="409"/>
      <c r="G32" s="208">
        <f t="shared" si="0"/>
        <v>0</v>
      </c>
      <c r="I32" s="233" t="s">
        <v>489</v>
      </c>
      <c r="J32" s="234" t="s">
        <v>490</v>
      </c>
      <c r="K32" s="235" t="s">
        <v>521</v>
      </c>
      <c r="L32" s="195"/>
      <c r="M32" s="195"/>
      <c r="N32" s="195"/>
      <c r="O32" s="195"/>
      <c r="P32" s="195"/>
    </row>
    <row r="33" spans="1:16" ht="15.75" thickBot="1" x14ac:dyDescent="0.3">
      <c r="A33" s="597"/>
      <c r="B33" s="597"/>
      <c r="C33" s="581" t="s">
        <v>518</v>
      </c>
      <c r="D33" s="582"/>
      <c r="E33" s="410"/>
      <c r="F33" s="412"/>
      <c r="G33" s="208">
        <f t="shared" si="0"/>
        <v>0</v>
      </c>
      <c r="I33" s="233" t="s">
        <v>492</v>
      </c>
      <c r="J33" s="234" t="s">
        <v>523</v>
      </c>
      <c r="K33" s="235" t="s">
        <v>522</v>
      </c>
      <c r="L33" s="195"/>
      <c r="M33" s="195"/>
      <c r="N33" s="195"/>
      <c r="O33" s="195"/>
      <c r="P33" s="195"/>
    </row>
    <row r="34" spans="1:16" ht="15.75" thickBot="1" x14ac:dyDescent="0.3">
      <c r="A34" s="597"/>
      <c r="B34" s="597"/>
      <c r="C34" s="581" t="s">
        <v>491</v>
      </c>
      <c r="D34" s="582"/>
      <c r="E34" s="410"/>
      <c r="F34" s="412"/>
      <c r="G34" s="208">
        <f t="shared" si="0"/>
        <v>0</v>
      </c>
      <c r="I34" s="233" t="s">
        <v>495</v>
      </c>
      <c r="J34" s="234" t="s">
        <v>493</v>
      </c>
      <c r="K34" s="235" t="s">
        <v>514</v>
      </c>
      <c r="L34" s="195"/>
      <c r="M34" s="195"/>
      <c r="N34" s="195"/>
      <c r="O34" s="195"/>
      <c r="P34" s="195"/>
    </row>
    <row r="35" spans="1:16" ht="16.5" thickBot="1" x14ac:dyDescent="0.3">
      <c r="A35" s="597"/>
      <c r="B35" s="597"/>
      <c r="C35" s="583" t="s">
        <v>494</v>
      </c>
      <c r="D35" s="584"/>
      <c r="E35" s="410"/>
      <c r="F35" s="408"/>
      <c r="G35" s="208">
        <f t="shared" si="0"/>
        <v>0</v>
      </c>
      <c r="I35" s="233" t="s">
        <v>524</v>
      </c>
      <c r="J35" s="234" t="s">
        <v>496</v>
      </c>
      <c r="K35" s="235" t="s">
        <v>515</v>
      </c>
    </row>
    <row r="36" spans="1:16" ht="21.75" thickBot="1" x14ac:dyDescent="0.4">
      <c r="A36" s="597"/>
      <c r="B36" s="597"/>
      <c r="C36" s="604" t="s">
        <v>497</v>
      </c>
      <c r="D36" s="605"/>
      <c r="E36" s="214">
        <f>SUM(E11:E35)</f>
        <v>0</v>
      </c>
      <c r="F36" s="214">
        <f t="shared" ref="F36:G36" si="1">SUM(F11:F35)</f>
        <v>0</v>
      </c>
      <c r="G36" s="214">
        <f t="shared" si="1"/>
        <v>0</v>
      </c>
    </row>
  </sheetData>
  <sheetProtection algorithmName="SHA-512" hashValue="S6viPEIDmk9LfHFCPAZNxK7Wz6eU0cYdSoq0gmhhoEs5CqfctgWOBsYBNKN4waowf3HtcnEvBt+xKogAmSViAA==" saltValue="FDsi3Ng4cu3dkCbFFoCGtg==" spinCount="100000" sheet="1" objects="1" scenarios="1"/>
  <mergeCells count="40">
    <mergeCell ref="I7:K7"/>
    <mergeCell ref="I8:I9"/>
    <mergeCell ref="J8:J9"/>
    <mergeCell ref="K8:K9"/>
    <mergeCell ref="B2:G2"/>
    <mergeCell ref="F3:F5"/>
    <mergeCell ref="G3:G6"/>
    <mergeCell ref="A4:E4"/>
    <mergeCell ref="I4:K4"/>
    <mergeCell ref="I6:K6"/>
    <mergeCell ref="B11:D11"/>
    <mergeCell ref="A12:A16"/>
    <mergeCell ref="B12:D12"/>
    <mergeCell ref="B13:B16"/>
    <mergeCell ref="C15:D15"/>
    <mergeCell ref="C16:D16"/>
    <mergeCell ref="C21:D22"/>
    <mergeCell ref="C23:D23"/>
    <mergeCell ref="C33:D33"/>
    <mergeCell ref="C36:D36"/>
    <mergeCell ref="C24:D24"/>
    <mergeCell ref="C25:D25"/>
    <mergeCell ref="C26:D26"/>
    <mergeCell ref="C27:D27"/>
    <mergeCell ref="B1:G1"/>
    <mergeCell ref="C34:D34"/>
    <mergeCell ref="C35:D35"/>
    <mergeCell ref="C28:D28"/>
    <mergeCell ref="C29:D29"/>
    <mergeCell ref="C30:D30"/>
    <mergeCell ref="C31:D31"/>
    <mergeCell ref="C32:D32"/>
    <mergeCell ref="E7:E10"/>
    <mergeCell ref="F7:F10"/>
    <mergeCell ref="G7:G10"/>
    <mergeCell ref="B17:D17"/>
    <mergeCell ref="A18:B36"/>
    <mergeCell ref="C18:D18"/>
    <mergeCell ref="C19:D19"/>
    <mergeCell ref="C20:D20"/>
  </mergeCells>
  <printOptions horizontalCentered="1"/>
  <pageMargins left="0.25" right="0.25" top="0.31" bottom="0.35" header="0.2" footer="0.17"/>
  <pageSetup scale="95" orientation="landscape" r:id="rId1"/>
  <headerFooter>
    <oddFooter>&amp;R&amp;"Arial,Bold"Schedule D</oddFooter>
  </headerFooter>
  <customProperties>
    <customPr name="OrphanNamesChecke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I339"/>
  <sheetViews>
    <sheetView workbookViewId="0">
      <selection activeCell="A34" sqref="A34"/>
    </sheetView>
  </sheetViews>
  <sheetFormatPr defaultColWidth="9.140625" defaultRowHeight="12.75" x14ac:dyDescent="0.2"/>
  <cols>
    <col min="1" max="1" width="52.42578125" style="71" customWidth="1"/>
    <col min="2" max="2" width="19.5703125" style="71" customWidth="1"/>
    <col min="3" max="3" width="19.140625" style="71" customWidth="1"/>
    <col min="4" max="4" width="20.5703125" style="71" customWidth="1"/>
    <col min="5" max="5" width="3.5703125" style="71" customWidth="1"/>
    <col min="6" max="6" width="7.42578125" style="71" customWidth="1"/>
    <col min="7" max="7" width="87.140625" style="71" customWidth="1"/>
    <col min="8" max="8" width="13.5703125" style="71" customWidth="1"/>
    <col min="9" max="9" width="18.5703125" style="71" customWidth="1"/>
    <col min="10" max="16384" width="9.140625" style="71"/>
  </cols>
  <sheetData>
    <row r="1" spans="1:9" ht="24.95" customHeight="1" x14ac:dyDescent="0.3">
      <c r="A1" s="624" t="str">
        <f>CONCATENATE("ESU # ",'Basic Data Input'!B7)</f>
        <v xml:space="preserve">ESU # </v>
      </c>
      <c r="B1" s="624"/>
      <c r="C1" s="624"/>
      <c r="D1" s="624"/>
      <c r="E1" s="630" t="s">
        <v>52</v>
      </c>
      <c r="F1" s="79"/>
      <c r="G1" s="216" t="s">
        <v>526</v>
      </c>
      <c r="H1" s="80"/>
      <c r="I1" s="80"/>
    </row>
    <row r="2" spans="1:9" ht="12.75" hidden="1" customHeight="1" x14ac:dyDescent="0.2">
      <c r="A2" s="625" t="s">
        <v>53</v>
      </c>
      <c r="B2" s="625"/>
      <c r="C2" s="625"/>
      <c r="D2" s="625"/>
      <c r="E2" s="631"/>
      <c r="F2" s="79"/>
    </row>
    <row r="3" spans="1:9" ht="14.25" hidden="1" x14ac:dyDescent="0.2">
      <c r="A3" s="629" t="e">
        <f>CONCATENATE('Basic Data Input'!#REF!," County, Nebraska")</f>
        <v>#REF!</v>
      </c>
      <c r="B3" s="629"/>
      <c r="C3" s="629"/>
      <c r="D3" s="629"/>
      <c r="E3" s="631"/>
      <c r="F3" s="6"/>
    </row>
    <row r="4" spans="1:9" ht="13.5" thickBot="1" x14ac:dyDescent="0.25">
      <c r="A4" s="6"/>
      <c r="B4" s="6"/>
      <c r="C4" s="6"/>
      <c r="D4" s="6"/>
      <c r="E4" s="631"/>
      <c r="F4" s="81"/>
    </row>
    <row r="5" spans="1:9" ht="15" customHeight="1" thickBot="1" x14ac:dyDescent="0.25">
      <c r="A5" s="626" t="s">
        <v>91</v>
      </c>
      <c r="B5" s="627"/>
      <c r="C5" s="627"/>
      <c r="D5" s="628"/>
      <c r="E5" s="631"/>
      <c r="F5" s="81"/>
      <c r="G5" s="82"/>
      <c r="I5" s="83"/>
    </row>
    <row r="6" spans="1:9" ht="9" customHeight="1" x14ac:dyDescent="0.2">
      <c r="A6" s="6"/>
      <c r="B6" s="6"/>
      <c r="C6" s="6"/>
      <c r="D6" s="6"/>
      <c r="E6" s="631"/>
      <c r="F6" s="81"/>
    </row>
    <row r="7" spans="1:9" ht="12" customHeight="1" x14ac:dyDescent="0.2">
      <c r="A7" s="632" t="str">
        <f>CONCATENATE("PUBLIC NOTICE is hereby given, in compliance with the provisions of State Statute Sections 13-501 to 13-513, that the governing body will meet on the ",'Basic Data Input'!B22," day of ",'Basic Data Input'!B21," ",'Basic Data Input'!B23,", at ",'Basic Data Input'!B24," o'clock ",'Basic Data Input'!B25,", at ",'Basic Data Input'!B26," for the purpose of hearing support, opposition, criticism, suggestions or observations of taxpayers relating to the following proposed budget.  The budget detail is available at the office of the Clerk during regular business hours.")</f>
        <v>PUBLIC NOTICE is hereby given, in compliance with the provisions of State Statute Sections 13-501 to 13-513, that the governing body will meet on the _____ day of _______________ 2025, at _____ o'clock , at _________________ ____________________ for the purpose of hearing support, opposition, criticism, suggestions or observations of taxpayers relating to the following proposed budget.  The budget detail is available at the office of the Clerk during regular business hours.</v>
      </c>
      <c r="B7" s="632"/>
      <c r="C7" s="632"/>
      <c r="D7" s="632"/>
      <c r="E7" s="631"/>
      <c r="F7" s="81"/>
    </row>
    <row r="8" spans="1:9" ht="24" customHeight="1" x14ac:dyDescent="0.2">
      <c r="A8" s="632"/>
      <c r="B8" s="632"/>
      <c r="C8" s="632"/>
      <c r="D8" s="632"/>
      <c r="E8" s="631"/>
      <c r="F8" s="81"/>
      <c r="G8" s="47" t="s">
        <v>527</v>
      </c>
    </row>
    <row r="9" spans="1:9" ht="24" customHeight="1" x14ac:dyDescent="0.2">
      <c r="A9" s="632"/>
      <c r="B9" s="632"/>
      <c r="C9" s="632"/>
      <c r="D9" s="632"/>
      <c r="E9" s="631"/>
      <c r="F9" s="81"/>
      <c r="G9" s="636" t="s">
        <v>574</v>
      </c>
    </row>
    <row r="10" spans="1:9" ht="24" customHeight="1" x14ac:dyDescent="0.2">
      <c r="A10" s="632"/>
      <c r="B10" s="632"/>
      <c r="C10" s="632"/>
      <c r="D10" s="632"/>
      <c r="E10" s="631"/>
      <c r="F10" s="81"/>
      <c r="G10" s="636"/>
    </row>
    <row r="11" spans="1:9" ht="15" customHeight="1" x14ac:dyDescent="0.2">
      <c r="A11" s="37" t="s">
        <v>727</v>
      </c>
      <c r="B11" s="37"/>
      <c r="C11" s="37"/>
      <c r="D11" s="59">
        <f>'Total All Funds - Page 2'!C31</f>
        <v>0</v>
      </c>
      <c r="E11" s="631"/>
      <c r="F11" s="81"/>
      <c r="G11" s="354"/>
    </row>
    <row r="12" spans="1:9" ht="18" customHeight="1" x14ac:dyDescent="0.2">
      <c r="A12" s="37" t="s">
        <v>728</v>
      </c>
      <c r="B12" s="37"/>
      <c r="C12" s="37"/>
      <c r="D12" s="59">
        <f>'Total All Funds - Page 2'!D31</f>
        <v>0</v>
      </c>
      <c r="E12" s="631"/>
      <c r="F12" s="6"/>
      <c r="G12" s="387" t="s">
        <v>665</v>
      </c>
    </row>
    <row r="13" spans="1:9" ht="15" customHeight="1" x14ac:dyDescent="0.2">
      <c r="A13" s="37" t="s">
        <v>729</v>
      </c>
      <c r="B13" s="37"/>
      <c r="C13" s="37"/>
      <c r="D13" s="59">
        <f>'Total All Funds - Page 2'!E31</f>
        <v>0</v>
      </c>
      <c r="E13" s="631"/>
      <c r="F13" s="6"/>
      <c r="G13" s="564" t="s">
        <v>687</v>
      </c>
    </row>
    <row r="14" spans="1:9" ht="15" customHeight="1" x14ac:dyDescent="0.2">
      <c r="A14" s="37" t="s">
        <v>730</v>
      </c>
      <c r="B14" s="37"/>
      <c r="C14" s="37"/>
      <c r="D14" s="59">
        <f>'Total All Funds - Page 2'!E32</f>
        <v>0</v>
      </c>
      <c r="E14" s="631"/>
      <c r="F14" s="6"/>
      <c r="G14" s="564"/>
    </row>
    <row r="15" spans="1:9" ht="15" customHeight="1" x14ac:dyDescent="0.2">
      <c r="A15" s="37" t="s">
        <v>731</v>
      </c>
      <c r="B15" s="37"/>
      <c r="C15" s="37"/>
      <c r="D15" s="59">
        <f>'Total All Funds - Page 2'!E19</f>
        <v>0</v>
      </c>
      <c r="E15" s="631"/>
      <c r="F15" s="6"/>
      <c r="G15" s="564"/>
    </row>
    <row r="16" spans="1:9" ht="15" customHeight="1" x14ac:dyDescent="0.2">
      <c r="A16" s="37" t="s">
        <v>732</v>
      </c>
      <c r="B16" s="37"/>
      <c r="C16" s="37"/>
      <c r="D16" s="68">
        <f>'Cover- Page 1'!B14</f>
        <v>0</v>
      </c>
      <c r="E16" s="631"/>
      <c r="F16" s="6"/>
    </row>
    <row r="17" spans="1:9" ht="15" customHeight="1" x14ac:dyDescent="0.2">
      <c r="A17" s="38" t="s">
        <v>55</v>
      </c>
      <c r="B17" s="38"/>
      <c r="C17" s="38"/>
      <c r="D17" s="68">
        <f>'Lid Computation Page5'!J44</f>
        <v>0</v>
      </c>
      <c r="E17" s="631"/>
      <c r="F17" s="6"/>
      <c r="G17" s="215" t="s">
        <v>528</v>
      </c>
    </row>
    <row r="18" spans="1:9" ht="15" customHeight="1" x14ac:dyDescent="0.2">
      <c r="A18" s="38"/>
      <c r="B18" s="38"/>
      <c r="C18" s="38"/>
      <c r="D18" s="84"/>
      <c r="E18" s="631"/>
      <c r="F18" s="6"/>
      <c r="G18" s="564" t="s">
        <v>529</v>
      </c>
    </row>
    <row r="19" spans="1:9" ht="15" customHeight="1" x14ac:dyDescent="0.2">
      <c r="A19" s="85" t="s">
        <v>82</v>
      </c>
      <c r="B19" s="85"/>
      <c r="C19" s="85"/>
      <c r="D19" s="6"/>
      <c r="E19" s="631"/>
      <c r="F19" s="6"/>
      <c r="G19" s="564"/>
    </row>
    <row r="20" spans="1:9" x14ac:dyDescent="0.2">
      <c r="A20" s="37" t="s">
        <v>361</v>
      </c>
      <c r="B20" s="37"/>
      <c r="C20" s="37"/>
      <c r="D20" s="59">
        <f>'Cover- Page 1'!B12</f>
        <v>0</v>
      </c>
      <c r="E20" s="631"/>
      <c r="F20" s="6"/>
      <c r="G20" s="564"/>
    </row>
    <row r="21" spans="1:9" ht="18" customHeight="1" x14ac:dyDescent="0.2">
      <c r="A21" s="37" t="s">
        <v>54</v>
      </c>
      <c r="B21" s="37"/>
      <c r="C21" s="37"/>
      <c r="D21" s="59">
        <f>'Cover- Page 1'!B13</f>
        <v>0</v>
      </c>
      <c r="E21" s="631"/>
      <c r="F21" s="6"/>
      <c r="G21" s="564"/>
    </row>
    <row r="22" spans="1:9" ht="15" customHeight="1" thickBot="1" x14ac:dyDescent="0.25">
      <c r="A22" s="43"/>
      <c r="B22" s="43"/>
      <c r="C22" s="43"/>
      <c r="D22" s="60"/>
      <c r="E22" s="631"/>
      <c r="F22" s="42"/>
    </row>
    <row r="23" spans="1:9" ht="15" customHeight="1" thickBot="1" x14ac:dyDescent="0.25">
      <c r="A23" s="626" t="s">
        <v>92</v>
      </c>
      <c r="B23" s="627"/>
      <c r="C23" s="627"/>
      <c r="D23" s="633"/>
      <c r="E23" s="631"/>
      <c r="F23" s="42"/>
    </row>
    <row r="24" spans="1:9" x14ac:dyDescent="0.2">
      <c r="A24" s="6"/>
      <c r="B24" s="6"/>
      <c r="C24" s="6"/>
      <c r="D24" s="61"/>
      <c r="E24" s="631"/>
      <c r="F24" s="42"/>
      <c r="G24" s="86"/>
      <c r="H24" s="82"/>
    </row>
    <row r="25" spans="1:9" ht="54" customHeight="1" x14ac:dyDescent="0.2">
      <c r="A25" s="634" t="str">
        <f>CONCATENATE("PUBLIC NOTICE is hereby given, in compliance with the provisions of State Statute Section 77-1632, that the governing body will meet on the ",'Basic Data Input'!B28," day of ",'Basic Data Input'!B27," ",'Basic Data Input'!B29,", at ",'Basic Data Input'!B30," o'clock ",'Basic Data Input'!B31,", at ",'Basic Data Input'!B32," for the purpose of hearing support, opposition, criticism, suggestions or observations of taxpayers relating to setting the final tax request.")</f>
        <v>PUBLIC NOTICE is hereby given, in compliance with the provisions of State Statute Section 77-1632, that the governing body will meet on the _____ day of _______________ 2025, at _____ o'clock , at _________________ ____________________ for the purpose of hearing support, opposition, criticism, suggestions or observations of taxpayers relating to setting the final tax request.</v>
      </c>
      <c r="B25" s="634"/>
      <c r="C25" s="634"/>
      <c r="D25" s="634"/>
      <c r="E25" s="631"/>
      <c r="F25" s="61"/>
      <c r="G25" s="87"/>
      <c r="H25" s="87"/>
      <c r="I25" s="88"/>
    </row>
    <row r="26" spans="1:9" ht="14.25" x14ac:dyDescent="0.2">
      <c r="A26" s="122"/>
      <c r="B26" s="326">
        <v>2024</v>
      </c>
      <c r="C26" s="326">
        <v>2025</v>
      </c>
      <c r="D26" s="327" t="s">
        <v>633</v>
      </c>
      <c r="E26" s="631"/>
      <c r="F26" s="61"/>
      <c r="G26" s="87"/>
      <c r="H26" s="87"/>
      <c r="I26" s="88"/>
    </row>
    <row r="27" spans="1:9" ht="15" x14ac:dyDescent="0.2">
      <c r="A27" s="37" t="s">
        <v>634</v>
      </c>
      <c r="B27" s="328">
        <f>'Basic Data Input'!B13</f>
        <v>0</v>
      </c>
      <c r="C27" s="328">
        <f>D13</f>
        <v>0</v>
      </c>
      <c r="D27" s="329">
        <f>IFERROR((C27-B27)/B27,0)</f>
        <v>0</v>
      </c>
      <c r="E27" s="631"/>
      <c r="F27" s="89"/>
      <c r="G27" s="87"/>
      <c r="H27" s="87"/>
      <c r="I27" s="88"/>
    </row>
    <row r="28" spans="1:9" ht="15" x14ac:dyDescent="0.2">
      <c r="A28" s="37" t="s">
        <v>635</v>
      </c>
      <c r="B28" s="330">
        <f>'Basic Data Input'!B12</f>
        <v>0</v>
      </c>
      <c r="C28" s="330">
        <f>D16</f>
        <v>0</v>
      </c>
      <c r="D28" s="329">
        <f t="shared" ref="D28:D30" si="0">IFERROR((C28-B28)/B28,0)</f>
        <v>0</v>
      </c>
      <c r="E28" s="631"/>
      <c r="F28" s="89"/>
      <c r="G28" s="87"/>
      <c r="H28" s="87"/>
      <c r="I28" s="88"/>
    </row>
    <row r="29" spans="1:9" ht="15" customHeight="1" x14ac:dyDescent="0.2">
      <c r="A29" s="37" t="s">
        <v>570</v>
      </c>
      <c r="B29" s="331">
        <f>'Basic Data Input'!B11</f>
        <v>0</v>
      </c>
      <c r="C29" s="332">
        <f>'Basic Data Input'!B10</f>
        <v>0</v>
      </c>
      <c r="D29" s="329">
        <f t="shared" si="0"/>
        <v>0</v>
      </c>
      <c r="E29" s="631"/>
      <c r="F29" s="89"/>
      <c r="G29" s="87"/>
      <c r="H29" s="87"/>
      <c r="I29" s="88"/>
    </row>
    <row r="30" spans="1:9" ht="15" customHeight="1" x14ac:dyDescent="0.2">
      <c r="A30" s="37" t="s">
        <v>636</v>
      </c>
      <c r="B30" s="333">
        <f>'Basic Data Input'!B14</f>
        <v>0</v>
      </c>
      <c r="C30" s="334">
        <f>ROUND(IF('Cover- Page 1'!B14=0,0,(C28/C29)*100),6)</f>
        <v>0</v>
      </c>
      <c r="D30" s="329">
        <f t="shared" si="0"/>
        <v>0</v>
      </c>
      <c r="E30" s="631"/>
      <c r="F30" s="89"/>
      <c r="G30" s="87"/>
      <c r="H30" s="87"/>
      <c r="I30" s="88"/>
    </row>
    <row r="31" spans="1:9" ht="15" customHeight="1" x14ac:dyDescent="0.2">
      <c r="A31" s="37" t="s">
        <v>637</v>
      </c>
      <c r="B31" s="334">
        <f>IF('Cover- Page 1'!B14=0,0,ROUND(((B28/C29)*100),6))</f>
        <v>0</v>
      </c>
      <c r="C31" s="37"/>
      <c r="D31" s="313"/>
      <c r="E31" s="631"/>
      <c r="F31" s="89"/>
      <c r="G31" s="87"/>
      <c r="H31" s="87"/>
      <c r="I31" s="88"/>
    </row>
    <row r="32" spans="1:9" ht="15" customHeight="1" x14ac:dyDescent="0.2">
      <c r="E32" s="631"/>
      <c r="F32" s="89"/>
      <c r="G32" s="87"/>
      <c r="H32" s="87"/>
    </row>
    <row r="33" spans="1:9" ht="15" customHeight="1" x14ac:dyDescent="0.2">
      <c r="A33" s="91"/>
      <c r="B33" s="91"/>
      <c r="C33" s="91"/>
      <c r="D33" s="87"/>
      <c r="E33" s="631"/>
      <c r="F33" s="89"/>
      <c r="H33" s="87"/>
      <c r="I33" s="90"/>
    </row>
    <row r="34" spans="1:9" ht="15.95" customHeight="1" x14ac:dyDescent="0.2">
      <c r="A34" s="91"/>
      <c r="B34" s="91"/>
      <c r="C34" s="91"/>
      <c r="D34" s="87"/>
      <c r="E34" s="87"/>
      <c r="F34" s="6"/>
      <c r="H34" s="87"/>
      <c r="I34" s="88"/>
    </row>
    <row r="35" spans="1:9" ht="15.95" customHeight="1" x14ac:dyDescent="0.2">
      <c r="A35" s="91"/>
      <c r="B35" s="91"/>
      <c r="C35" s="91"/>
      <c r="D35" s="87"/>
      <c r="E35" s="87"/>
      <c r="F35" s="61"/>
      <c r="G35" s="87"/>
      <c r="H35" s="87"/>
      <c r="I35" s="88"/>
    </row>
    <row r="36" spans="1:9" ht="15.95" customHeight="1" x14ac:dyDescent="0.25">
      <c r="A36" s="433" t="s">
        <v>696</v>
      </c>
      <c r="B36" s="434"/>
      <c r="C36" s="435"/>
      <c r="D36" s="435"/>
      <c r="E36" s="87"/>
      <c r="F36" s="61"/>
      <c r="G36" s="87"/>
      <c r="H36" s="87"/>
      <c r="I36" s="88"/>
    </row>
    <row r="37" spans="1:9" ht="54.75" customHeight="1" x14ac:dyDescent="0.2">
      <c r="A37" s="635" t="s">
        <v>697</v>
      </c>
      <c r="B37" s="635"/>
      <c r="C37" s="635"/>
      <c r="D37" s="635"/>
      <c r="E37" s="87"/>
      <c r="F37" s="87"/>
      <c r="G37" s="87"/>
      <c r="H37" s="87"/>
      <c r="I37" s="88"/>
    </row>
    <row r="38" spans="1:9" ht="69" customHeight="1" x14ac:dyDescent="0.25">
      <c r="A38" s="635" t="s">
        <v>698</v>
      </c>
      <c r="B38" s="635"/>
      <c r="C38" s="635"/>
      <c r="D38" s="635"/>
      <c r="E38" s="435"/>
      <c r="F38" s="436"/>
      <c r="G38" s="87"/>
      <c r="H38" s="87"/>
      <c r="I38" s="88"/>
    </row>
    <row r="39" spans="1:9" ht="15" x14ac:dyDescent="0.2">
      <c r="A39" s="437"/>
      <c r="B39" s="437"/>
      <c r="C39" s="437"/>
      <c r="D39" s="437"/>
      <c r="E39" s="438"/>
      <c r="F39" s="438"/>
      <c r="G39" s="87"/>
      <c r="H39" s="87"/>
    </row>
    <row r="40" spans="1:9" ht="15" x14ac:dyDescent="0.2">
      <c r="E40" s="438"/>
      <c r="F40" s="438"/>
      <c r="G40" s="92"/>
      <c r="H40" s="92"/>
      <c r="I40" s="90"/>
    </row>
    <row r="41" spans="1:9" ht="15" x14ac:dyDescent="0.2">
      <c r="E41" s="437"/>
      <c r="F41" s="437"/>
    </row>
    <row r="42" spans="1:9" ht="15.95" customHeight="1" x14ac:dyDescent="0.2">
      <c r="A42" s="93"/>
      <c r="B42" s="93"/>
      <c r="C42" s="93"/>
      <c r="D42" s="80"/>
    </row>
    <row r="43" spans="1:9" x14ac:dyDescent="0.2">
      <c r="A43" s="94"/>
      <c r="B43" s="94"/>
      <c r="C43" s="94"/>
      <c r="D43" s="80"/>
    </row>
    <row r="44" spans="1:9" x14ac:dyDescent="0.2">
      <c r="A44" s="95"/>
      <c r="B44" s="95"/>
      <c r="C44" s="95"/>
      <c r="D44" s="80"/>
      <c r="E44" s="80"/>
      <c r="F44" s="80"/>
      <c r="G44" s="80"/>
      <c r="H44" s="80"/>
      <c r="I44" s="80"/>
    </row>
    <row r="45" spans="1:9" x14ac:dyDescent="0.2">
      <c r="D45" s="80"/>
      <c r="E45" s="80"/>
      <c r="F45" s="80"/>
      <c r="G45" s="80"/>
      <c r="H45" s="80"/>
      <c r="I45" s="80"/>
    </row>
    <row r="46" spans="1:9" x14ac:dyDescent="0.2">
      <c r="E46" s="80"/>
      <c r="F46" s="80"/>
      <c r="G46" s="80"/>
      <c r="H46" s="80"/>
      <c r="I46" s="80"/>
    </row>
    <row r="47" spans="1:9" x14ac:dyDescent="0.2">
      <c r="E47" s="80"/>
      <c r="F47" s="80"/>
      <c r="G47" s="80"/>
      <c r="H47" s="80"/>
      <c r="I47" s="80"/>
    </row>
    <row r="50" spans="1:9" ht="15.75" x14ac:dyDescent="0.25">
      <c r="A50" s="96"/>
      <c r="B50" s="96"/>
      <c r="C50" s="96"/>
      <c r="D50" s="80"/>
    </row>
    <row r="51" spans="1:9" ht="15.75" x14ac:dyDescent="0.25">
      <c r="A51" s="96"/>
      <c r="B51" s="96"/>
      <c r="C51" s="96"/>
      <c r="D51" s="80"/>
    </row>
    <row r="52" spans="1:9" x14ac:dyDescent="0.2">
      <c r="A52" s="80"/>
      <c r="B52" s="80"/>
      <c r="C52" s="80"/>
      <c r="D52" s="80"/>
      <c r="E52" s="80"/>
      <c r="F52" s="80"/>
      <c r="G52" s="80"/>
      <c r="H52" s="80"/>
      <c r="I52" s="80"/>
    </row>
    <row r="53" spans="1:9" x14ac:dyDescent="0.2">
      <c r="A53" s="80"/>
      <c r="B53" s="80"/>
      <c r="C53" s="80"/>
      <c r="D53" s="80"/>
      <c r="E53" s="80"/>
      <c r="F53" s="80"/>
      <c r="G53" s="80"/>
      <c r="H53" s="80"/>
      <c r="I53" s="80"/>
    </row>
    <row r="54" spans="1:9" ht="14.25" x14ac:dyDescent="0.2">
      <c r="A54" s="80"/>
      <c r="B54" s="80"/>
      <c r="C54" s="80"/>
      <c r="D54" s="97"/>
      <c r="E54" s="80"/>
      <c r="F54" s="80"/>
      <c r="G54" s="80"/>
      <c r="H54" s="80"/>
      <c r="I54" s="80"/>
    </row>
    <row r="55" spans="1:9" ht="14.25" x14ac:dyDescent="0.2">
      <c r="A55" s="80"/>
      <c r="B55" s="80"/>
      <c r="C55" s="80"/>
      <c r="D55" s="97"/>
      <c r="E55" s="80"/>
      <c r="F55" s="80"/>
      <c r="G55" s="80"/>
      <c r="H55" s="80"/>
      <c r="I55" s="80"/>
    </row>
    <row r="56" spans="1:9" ht="14.25" x14ac:dyDescent="0.2">
      <c r="A56" s="80"/>
      <c r="B56" s="80"/>
      <c r="C56" s="80"/>
      <c r="D56" s="97"/>
      <c r="E56" s="80"/>
      <c r="F56" s="80"/>
      <c r="G56" s="80"/>
      <c r="H56" s="80"/>
      <c r="I56" s="80"/>
    </row>
    <row r="57" spans="1:9" ht="14.25" x14ac:dyDescent="0.2">
      <c r="A57" s="80"/>
      <c r="B57" s="80"/>
      <c r="C57" s="80"/>
      <c r="D57" s="97"/>
      <c r="E57" s="80"/>
      <c r="F57" s="80"/>
      <c r="G57" s="80"/>
      <c r="H57" s="80"/>
      <c r="I57" s="80"/>
    </row>
    <row r="58" spans="1:9" x14ac:dyDescent="0.2">
      <c r="A58" s="80"/>
      <c r="B58" s="80"/>
      <c r="C58" s="80"/>
      <c r="D58" s="83"/>
      <c r="E58" s="80"/>
      <c r="F58" s="80"/>
      <c r="G58" s="80"/>
      <c r="H58" s="80"/>
      <c r="I58" s="80"/>
    </row>
    <row r="59" spans="1:9" ht="14.25" x14ac:dyDescent="0.2">
      <c r="D59" s="97"/>
      <c r="E59" s="80"/>
      <c r="F59" s="80"/>
      <c r="G59" s="80"/>
      <c r="H59" s="80"/>
      <c r="I59" s="80"/>
    </row>
    <row r="60" spans="1:9" ht="14.25" x14ac:dyDescent="0.2">
      <c r="D60" s="97"/>
      <c r="E60" s="80"/>
      <c r="F60" s="80"/>
      <c r="G60" s="80"/>
      <c r="H60" s="80"/>
      <c r="I60" s="80"/>
    </row>
    <row r="61" spans="1:9" ht="14.25" x14ac:dyDescent="0.2">
      <c r="A61" s="97"/>
      <c r="B61" s="97"/>
      <c r="C61" s="97"/>
      <c r="D61" s="99"/>
      <c r="E61" s="98"/>
      <c r="F61" s="98"/>
      <c r="G61" s="98"/>
      <c r="H61" s="98"/>
      <c r="I61" s="80"/>
    </row>
    <row r="62" spans="1:9" ht="14.25" x14ac:dyDescent="0.2">
      <c r="A62" s="98"/>
      <c r="B62" s="98"/>
      <c r="C62" s="98"/>
      <c r="D62" s="98"/>
      <c r="E62" s="98"/>
      <c r="F62" s="98"/>
      <c r="G62" s="98"/>
      <c r="H62" s="98"/>
      <c r="I62" s="80"/>
    </row>
    <row r="63" spans="1:9" ht="14.25" x14ac:dyDescent="0.2">
      <c r="A63" s="98"/>
      <c r="B63" s="98"/>
      <c r="C63" s="98"/>
      <c r="E63" s="98"/>
      <c r="F63" s="98"/>
      <c r="G63" s="98"/>
      <c r="H63" s="98"/>
      <c r="I63" s="80"/>
    </row>
    <row r="64" spans="1:9" ht="14.25" x14ac:dyDescent="0.2">
      <c r="A64" s="98"/>
      <c r="B64" s="98"/>
      <c r="C64" s="98"/>
      <c r="E64" s="98"/>
      <c r="F64" s="98"/>
      <c r="G64" s="98"/>
      <c r="H64" s="98"/>
      <c r="I64" s="80"/>
    </row>
    <row r="65" spans="1:9" ht="18" customHeight="1" x14ac:dyDescent="0.25">
      <c r="A65" s="98"/>
      <c r="B65" s="98"/>
      <c r="C65" s="98"/>
      <c r="E65" s="100"/>
      <c r="F65" s="98"/>
      <c r="G65" s="98"/>
      <c r="H65" s="98"/>
      <c r="I65" s="80"/>
    </row>
    <row r="66" spans="1:9" ht="18" customHeight="1" x14ac:dyDescent="0.25">
      <c r="A66" s="98"/>
      <c r="B66" s="98"/>
      <c r="C66" s="98"/>
      <c r="E66" s="100"/>
      <c r="F66" s="98"/>
      <c r="G66" s="98"/>
      <c r="H66" s="98"/>
      <c r="I66" s="80"/>
    </row>
    <row r="67" spans="1:9" ht="18" customHeight="1" x14ac:dyDescent="0.25">
      <c r="A67" s="98"/>
      <c r="B67" s="98"/>
      <c r="C67" s="98"/>
      <c r="E67" s="100"/>
      <c r="F67" s="98"/>
      <c r="G67" s="98"/>
      <c r="H67" s="98"/>
      <c r="I67" s="80"/>
    </row>
    <row r="68" spans="1:9" ht="18" customHeight="1" x14ac:dyDescent="0.25">
      <c r="A68" s="98"/>
      <c r="B68" s="98"/>
      <c r="C68" s="98"/>
      <c r="E68" s="100"/>
      <c r="F68" s="98"/>
      <c r="G68" s="98"/>
      <c r="H68" s="98"/>
      <c r="I68" s="80"/>
    </row>
    <row r="69" spans="1:9" ht="18" customHeight="1" x14ac:dyDescent="0.25">
      <c r="A69" s="98"/>
      <c r="B69" s="98"/>
      <c r="C69" s="98"/>
      <c r="E69" s="100"/>
      <c r="F69" s="98"/>
      <c r="G69" s="98"/>
      <c r="H69" s="98"/>
      <c r="I69" s="80"/>
    </row>
    <row r="70" spans="1:9" ht="18" customHeight="1" x14ac:dyDescent="0.25">
      <c r="A70" s="98"/>
      <c r="B70" s="98"/>
      <c r="C70" s="98"/>
      <c r="E70" s="100"/>
      <c r="F70" s="98"/>
      <c r="G70" s="98"/>
      <c r="H70" s="98"/>
      <c r="I70" s="80"/>
    </row>
    <row r="71" spans="1:9" ht="14.25" x14ac:dyDescent="0.2">
      <c r="A71" s="98"/>
      <c r="B71" s="98"/>
      <c r="C71" s="98"/>
      <c r="E71" s="97"/>
      <c r="F71" s="98"/>
      <c r="G71" s="98"/>
      <c r="H71" s="98"/>
      <c r="I71" s="80"/>
    </row>
    <row r="72" spans="1:9" ht="18" customHeight="1" x14ac:dyDescent="0.25">
      <c r="A72" s="98"/>
      <c r="B72" s="98"/>
      <c r="C72" s="98"/>
      <c r="E72" s="100"/>
      <c r="F72" s="98"/>
      <c r="G72" s="98"/>
      <c r="H72" s="98"/>
      <c r="I72" s="80"/>
    </row>
    <row r="73" spans="1:9" ht="14.25" x14ac:dyDescent="0.2">
      <c r="A73" s="98"/>
      <c r="B73" s="98"/>
      <c r="C73" s="98"/>
      <c r="E73" s="97"/>
      <c r="F73" s="98"/>
      <c r="G73" s="98"/>
      <c r="H73" s="98"/>
      <c r="I73" s="80"/>
    </row>
    <row r="74" spans="1:9" ht="20.100000000000001" customHeight="1" x14ac:dyDescent="0.2">
      <c r="A74" s="98"/>
      <c r="B74" s="98"/>
      <c r="C74" s="98"/>
      <c r="E74" s="97"/>
      <c r="F74" s="98"/>
      <c r="G74" s="98"/>
      <c r="H74" s="98"/>
      <c r="I74" s="80"/>
    </row>
    <row r="75" spans="1:9" ht="20.100000000000001" customHeight="1" x14ac:dyDescent="0.2">
      <c r="A75" s="98"/>
      <c r="B75" s="98"/>
      <c r="C75" s="98"/>
      <c r="E75" s="97"/>
      <c r="F75" s="98"/>
      <c r="G75" s="98"/>
      <c r="H75" s="98"/>
      <c r="I75" s="80"/>
    </row>
    <row r="76" spans="1:9" ht="20.100000000000001" customHeight="1" x14ac:dyDescent="0.2">
      <c r="A76" s="98"/>
      <c r="B76" s="98"/>
      <c r="C76" s="98"/>
      <c r="E76" s="97"/>
      <c r="F76" s="98"/>
      <c r="G76" s="98"/>
      <c r="H76" s="98"/>
      <c r="I76" s="80"/>
    </row>
    <row r="77" spans="1:9" ht="20.100000000000001" customHeight="1" x14ac:dyDescent="0.2">
      <c r="A77" s="98"/>
      <c r="B77" s="98"/>
      <c r="C77" s="98"/>
      <c r="E77" s="97"/>
      <c r="F77" s="98"/>
      <c r="G77" s="98"/>
      <c r="H77" s="98"/>
      <c r="I77" s="80"/>
    </row>
    <row r="78" spans="1:9" ht="27.95" customHeight="1" x14ac:dyDescent="0.25">
      <c r="A78" s="98"/>
      <c r="B78" s="98"/>
      <c r="C78" s="98"/>
      <c r="D78" s="98"/>
      <c r="E78" s="100"/>
      <c r="F78" s="97"/>
      <c r="G78" s="98"/>
      <c r="H78" s="98"/>
      <c r="I78" s="80"/>
    </row>
    <row r="79" spans="1:9" ht="14.25" x14ac:dyDescent="0.2">
      <c r="A79" s="98"/>
      <c r="B79" s="98"/>
      <c r="C79" s="98"/>
      <c r="D79" s="98"/>
      <c r="E79" s="98"/>
      <c r="F79" s="97"/>
      <c r="G79" s="98"/>
      <c r="H79" s="98"/>
      <c r="I79" s="80"/>
    </row>
    <row r="80" spans="1:9" ht="14.25" x14ac:dyDescent="0.2">
      <c r="A80" s="98"/>
      <c r="B80" s="98"/>
      <c r="C80" s="98"/>
      <c r="D80" s="98"/>
      <c r="E80" s="98"/>
      <c r="F80" s="98"/>
      <c r="G80" s="98"/>
      <c r="H80" s="98"/>
      <c r="I80" s="80"/>
    </row>
    <row r="81" spans="1:9" ht="14.25" x14ac:dyDescent="0.2">
      <c r="A81" s="98"/>
      <c r="B81" s="98"/>
      <c r="C81" s="98"/>
      <c r="D81" s="98"/>
      <c r="E81" s="98"/>
      <c r="F81" s="98"/>
      <c r="G81" s="98"/>
      <c r="H81" s="98"/>
      <c r="I81" s="80"/>
    </row>
    <row r="82" spans="1:9" ht="14.25" x14ac:dyDescent="0.2">
      <c r="A82" s="98"/>
      <c r="B82" s="98"/>
      <c r="C82" s="98"/>
      <c r="D82" s="98"/>
      <c r="E82" s="98"/>
      <c r="F82" s="98"/>
      <c r="G82" s="98"/>
      <c r="H82" s="98"/>
      <c r="I82" s="80"/>
    </row>
    <row r="83" spans="1:9" ht="14.25" x14ac:dyDescent="0.2">
      <c r="A83" s="98"/>
      <c r="B83" s="98"/>
      <c r="C83" s="98"/>
      <c r="D83" s="98"/>
      <c r="E83" s="98"/>
      <c r="F83" s="98"/>
      <c r="G83" s="98"/>
      <c r="H83" s="98"/>
      <c r="I83" s="80"/>
    </row>
    <row r="84" spans="1:9" ht="14.25" x14ac:dyDescent="0.2">
      <c r="A84" s="98"/>
      <c r="B84" s="98"/>
      <c r="C84" s="98"/>
      <c r="D84" s="98"/>
      <c r="E84" s="98"/>
      <c r="F84" s="98"/>
      <c r="G84" s="98"/>
      <c r="H84" s="98"/>
      <c r="I84" s="80"/>
    </row>
    <row r="85" spans="1:9" ht="14.25" x14ac:dyDescent="0.2">
      <c r="A85" s="98"/>
      <c r="B85" s="98"/>
      <c r="C85" s="98"/>
      <c r="D85" s="98"/>
      <c r="E85" s="98"/>
      <c r="F85" s="98"/>
      <c r="G85" s="98"/>
      <c r="H85" s="98"/>
      <c r="I85" s="80"/>
    </row>
    <row r="86" spans="1:9" ht="14.25" x14ac:dyDescent="0.2">
      <c r="A86" s="98"/>
      <c r="B86" s="98"/>
      <c r="C86" s="98"/>
      <c r="D86" s="98"/>
      <c r="E86" s="98"/>
      <c r="F86" s="98"/>
      <c r="G86" s="98"/>
      <c r="H86" s="98"/>
      <c r="I86" s="80"/>
    </row>
    <row r="87" spans="1:9" ht="14.25" x14ac:dyDescent="0.2">
      <c r="A87" s="98"/>
      <c r="B87" s="98"/>
      <c r="C87" s="98"/>
      <c r="D87" s="98"/>
      <c r="E87" s="98"/>
      <c r="F87" s="98"/>
      <c r="G87" s="98"/>
      <c r="H87" s="98"/>
      <c r="I87" s="80"/>
    </row>
    <row r="88" spans="1:9" ht="14.25" x14ac:dyDescent="0.2">
      <c r="A88" s="98"/>
      <c r="B88" s="98"/>
      <c r="C88" s="98"/>
      <c r="D88" s="98"/>
      <c r="E88" s="98"/>
      <c r="F88" s="98"/>
      <c r="G88" s="98"/>
      <c r="H88" s="98"/>
      <c r="I88" s="80"/>
    </row>
    <row r="89" spans="1:9" ht="14.25" x14ac:dyDescent="0.2">
      <c r="A89" s="98"/>
      <c r="B89" s="98"/>
      <c r="C89" s="98"/>
      <c r="D89" s="98"/>
      <c r="E89" s="98"/>
      <c r="F89" s="98"/>
      <c r="G89" s="98"/>
      <c r="H89" s="98"/>
      <c r="I89" s="80"/>
    </row>
    <row r="90" spans="1:9" ht="14.25" x14ac:dyDescent="0.2">
      <c r="A90" s="98"/>
      <c r="B90" s="98"/>
      <c r="C90" s="98"/>
      <c r="D90" s="98"/>
      <c r="E90" s="98"/>
      <c r="F90" s="98"/>
      <c r="G90" s="98"/>
      <c r="H90" s="98"/>
      <c r="I90" s="80"/>
    </row>
    <row r="91" spans="1:9" ht="14.25" x14ac:dyDescent="0.2">
      <c r="A91" s="98"/>
      <c r="B91" s="98"/>
      <c r="C91" s="98"/>
      <c r="D91" s="98"/>
      <c r="E91" s="98"/>
      <c r="F91" s="98"/>
      <c r="G91" s="98"/>
      <c r="H91" s="98"/>
      <c r="I91" s="80"/>
    </row>
    <row r="92" spans="1:9" ht="14.25" x14ac:dyDescent="0.2">
      <c r="A92" s="98"/>
      <c r="B92" s="98"/>
      <c r="C92" s="98"/>
      <c r="D92" s="98"/>
      <c r="E92" s="98"/>
      <c r="F92" s="98"/>
      <c r="G92" s="98"/>
      <c r="H92" s="98"/>
      <c r="I92" s="80"/>
    </row>
    <row r="93" spans="1:9" ht="14.25" x14ac:dyDescent="0.2">
      <c r="A93" s="98"/>
      <c r="B93" s="98"/>
      <c r="C93" s="98"/>
      <c r="D93" s="98"/>
      <c r="E93" s="98"/>
      <c r="F93" s="98"/>
      <c r="G93" s="98"/>
      <c r="H93" s="98"/>
      <c r="I93" s="80"/>
    </row>
    <row r="94" spans="1:9" ht="14.25" x14ac:dyDescent="0.2">
      <c r="A94" s="98"/>
      <c r="B94" s="98"/>
      <c r="C94" s="98"/>
      <c r="D94" s="98"/>
      <c r="E94" s="98"/>
      <c r="F94" s="98"/>
      <c r="G94" s="98"/>
      <c r="H94" s="98"/>
      <c r="I94" s="80"/>
    </row>
    <row r="95" spans="1:9" ht="14.25" x14ac:dyDescent="0.2">
      <c r="A95" s="98"/>
      <c r="B95" s="98"/>
      <c r="C95" s="98"/>
      <c r="D95" s="98"/>
      <c r="E95" s="98"/>
      <c r="F95" s="98"/>
      <c r="G95" s="98"/>
      <c r="H95" s="98"/>
      <c r="I95" s="80"/>
    </row>
    <row r="96" spans="1:9" ht="14.25" x14ac:dyDescent="0.2">
      <c r="A96" s="98"/>
      <c r="B96" s="98"/>
      <c r="C96" s="98"/>
      <c r="D96" s="98"/>
      <c r="E96" s="98"/>
      <c r="F96" s="98"/>
      <c r="G96" s="98"/>
      <c r="H96" s="98"/>
      <c r="I96" s="80"/>
    </row>
    <row r="97" spans="1:9" ht="14.25" x14ac:dyDescent="0.2">
      <c r="A97" s="98"/>
      <c r="B97" s="98"/>
      <c r="C97" s="98"/>
      <c r="D97" s="98"/>
      <c r="E97" s="98"/>
      <c r="F97" s="98"/>
      <c r="G97" s="98"/>
      <c r="H97" s="98"/>
      <c r="I97" s="80"/>
    </row>
    <row r="98" spans="1:9" ht="14.25" x14ac:dyDescent="0.2">
      <c r="A98" s="98"/>
      <c r="B98" s="98"/>
      <c r="C98" s="98"/>
      <c r="D98" s="98"/>
      <c r="E98" s="98"/>
      <c r="F98" s="98"/>
      <c r="G98" s="98"/>
      <c r="H98" s="98"/>
      <c r="I98" s="80"/>
    </row>
    <row r="99" spans="1:9" ht="14.25" x14ac:dyDescent="0.2">
      <c r="A99" s="98"/>
      <c r="B99" s="98"/>
      <c r="C99" s="98"/>
      <c r="D99" s="98"/>
      <c r="E99" s="98"/>
      <c r="F99" s="98"/>
      <c r="G99" s="98"/>
      <c r="H99" s="98"/>
      <c r="I99" s="80"/>
    </row>
    <row r="100" spans="1:9" ht="14.25" x14ac:dyDescent="0.2">
      <c r="A100" s="98"/>
      <c r="B100" s="98"/>
      <c r="C100" s="98"/>
      <c r="D100" s="98"/>
      <c r="E100" s="98"/>
      <c r="F100" s="98"/>
      <c r="G100" s="98"/>
      <c r="H100" s="98"/>
      <c r="I100" s="80"/>
    </row>
    <row r="101" spans="1:9" ht="14.25" x14ac:dyDescent="0.2">
      <c r="A101" s="98"/>
      <c r="B101" s="98"/>
      <c r="C101" s="98"/>
      <c r="D101" s="98"/>
      <c r="E101" s="98"/>
      <c r="F101" s="98"/>
      <c r="G101" s="98"/>
      <c r="H101" s="98"/>
      <c r="I101" s="80"/>
    </row>
    <row r="102" spans="1:9" ht="14.25" x14ac:dyDescent="0.2">
      <c r="A102" s="98"/>
      <c r="B102" s="98"/>
      <c r="C102" s="98"/>
      <c r="D102" s="98"/>
      <c r="E102" s="98"/>
      <c r="F102" s="98"/>
      <c r="G102" s="98"/>
      <c r="H102" s="98"/>
      <c r="I102" s="80"/>
    </row>
    <row r="103" spans="1:9" ht="14.25" x14ac:dyDescent="0.2">
      <c r="A103" s="98"/>
      <c r="B103" s="98"/>
      <c r="C103" s="98"/>
      <c r="D103" s="98"/>
      <c r="E103" s="98"/>
      <c r="F103" s="98"/>
      <c r="G103" s="98"/>
      <c r="H103" s="98"/>
      <c r="I103" s="80"/>
    </row>
    <row r="104" spans="1:9" ht="14.25" x14ac:dyDescent="0.2">
      <c r="A104" s="98"/>
      <c r="B104" s="98"/>
      <c r="C104" s="98"/>
      <c r="D104" s="98"/>
      <c r="E104" s="98"/>
      <c r="F104" s="98"/>
      <c r="G104" s="98"/>
      <c r="H104" s="98"/>
      <c r="I104" s="80"/>
    </row>
    <row r="105" spans="1:9" ht="14.25" x14ac:dyDescent="0.2">
      <c r="A105" s="98"/>
      <c r="B105" s="98"/>
      <c r="C105" s="98"/>
      <c r="D105" s="98"/>
      <c r="E105" s="98"/>
      <c r="F105" s="98"/>
      <c r="G105" s="98"/>
      <c r="H105" s="98"/>
      <c r="I105" s="80"/>
    </row>
    <row r="106" spans="1:9" ht="14.25" x14ac:dyDescent="0.2">
      <c r="A106" s="98"/>
      <c r="B106" s="98"/>
      <c r="C106" s="98"/>
      <c r="D106" s="98"/>
      <c r="E106" s="98"/>
      <c r="F106" s="98"/>
      <c r="G106" s="98"/>
      <c r="H106" s="98"/>
      <c r="I106" s="80"/>
    </row>
    <row r="107" spans="1:9" ht="14.25" x14ac:dyDescent="0.2">
      <c r="A107" s="98"/>
      <c r="B107" s="98"/>
      <c r="C107" s="98"/>
      <c r="D107" s="98"/>
      <c r="E107" s="98"/>
      <c r="F107" s="98"/>
      <c r="G107" s="98"/>
      <c r="H107" s="98"/>
      <c r="I107" s="80"/>
    </row>
    <row r="108" spans="1:9" ht="14.25" x14ac:dyDescent="0.2">
      <c r="A108" s="98"/>
      <c r="B108" s="98"/>
      <c r="C108" s="98"/>
      <c r="D108" s="98"/>
      <c r="E108" s="98"/>
      <c r="F108" s="98"/>
      <c r="G108" s="98"/>
      <c r="H108" s="98"/>
      <c r="I108" s="80"/>
    </row>
    <row r="109" spans="1:9" ht="14.25" x14ac:dyDescent="0.2">
      <c r="A109" s="101"/>
      <c r="B109" s="101"/>
      <c r="C109" s="101"/>
      <c r="D109" s="101"/>
      <c r="E109" s="98"/>
      <c r="F109" s="98"/>
      <c r="G109" s="98"/>
      <c r="H109" s="98"/>
      <c r="I109" s="80"/>
    </row>
    <row r="110" spans="1:9" ht="14.25" x14ac:dyDescent="0.2">
      <c r="A110" s="101"/>
      <c r="B110" s="101"/>
      <c r="C110" s="101"/>
      <c r="D110" s="101"/>
      <c r="E110" s="98"/>
      <c r="F110" s="98"/>
      <c r="G110" s="98"/>
      <c r="H110" s="98"/>
      <c r="I110" s="80"/>
    </row>
    <row r="111" spans="1:9" ht="14.25" x14ac:dyDescent="0.2">
      <c r="A111" s="101"/>
      <c r="B111" s="101"/>
      <c r="C111" s="101"/>
      <c r="D111" s="101"/>
      <c r="E111" s="101"/>
      <c r="F111" s="101"/>
      <c r="G111" s="101"/>
      <c r="H111" s="101"/>
    </row>
    <row r="112" spans="1:9" ht="14.25" x14ac:dyDescent="0.2">
      <c r="A112" s="101"/>
      <c r="B112" s="101"/>
      <c r="C112" s="101"/>
      <c r="D112" s="101"/>
      <c r="E112" s="101"/>
      <c r="F112" s="101"/>
      <c r="G112" s="101"/>
      <c r="H112" s="101"/>
    </row>
    <row r="113" spans="1:8" ht="14.25" x14ac:dyDescent="0.2">
      <c r="A113" s="101"/>
      <c r="B113" s="101"/>
      <c r="C113" s="101"/>
      <c r="D113" s="101"/>
      <c r="E113" s="101"/>
      <c r="F113" s="101"/>
      <c r="G113" s="101"/>
      <c r="H113" s="101"/>
    </row>
    <row r="114" spans="1:8" ht="14.25" x14ac:dyDescent="0.2">
      <c r="A114" s="101"/>
      <c r="B114" s="101"/>
      <c r="C114" s="101"/>
      <c r="D114" s="101"/>
      <c r="E114" s="101"/>
      <c r="F114" s="101"/>
      <c r="G114" s="101"/>
      <c r="H114" s="101"/>
    </row>
    <row r="115" spans="1:8" ht="14.25" x14ac:dyDescent="0.2">
      <c r="A115" s="101"/>
      <c r="B115" s="101"/>
      <c r="C115" s="101"/>
      <c r="D115" s="101"/>
      <c r="E115" s="101"/>
      <c r="F115" s="101"/>
      <c r="G115" s="101"/>
      <c r="H115" s="101"/>
    </row>
    <row r="116" spans="1:8" ht="14.25" x14ac:dyDescent="0.2">
      <c r="A116" s="101"/>
      <c r="B116" s="101"/>
      <c r="C116" s="101"/>
      <c r="D116" s="101"/>
      <c r="E116" s="101"/>
      <c r="F116" s="101"/>
      <c r="G116" s="101"/>
      <c r="H116" s="101"/>
    </row>
    <row r="117" spans="1:8" ht="14.25" x14ac:dyDescent="0.2">
      <c r="A117" s="101"/>
      <c r="B117" s="101"/>
      <c r="C117" s="101"/>
      <c r="D117" s="101"/>
      <c r="E117" s="101"/>
      <c r="F117" s="101"/>
      <c r="G117" s="101"/>
      <c r="H117" s="101"/>
    </row>
    <row r="118" spans="1:8" ht="14.25" x14ac:dyDescent="0.2">
      <c r="A118" s="101"/>
      <c r="B118" s="101"/>
      <c r="C118" s="101"/>
      <c r="D118" s="101"/>
      <c r="E118" s="101"/>
      <c r="F118" s="101"/>
      <c r="G118" s="101"/>
      <c r="H118" s="101"/>
    </row>
    <row r="119" spans="1:8" ht="14.25" x14ac:dyDescent="0.2">
      <c r="A119" s="101"/>
      <c r="B119" s="101"/>
      <c r="C119" s="101"/>
      <c r="D119" s="101"/>
      <c r="E119" s="101"/>
      <c r="F119" s="101"/>
      <c r="G119" s="101"/>
      <c r="H119" s="101"/>
    </row>
    <row r="120" spans="1:8" ht="14.25" x14ac:dyDescent="0.2">
      <c r="A120" s="101"/>
      <c r="B120" s="101"/>
      <c r="C120" s="101"/>
      <c r="D120" s="101"/>
      <c r="E120" s="101"/>
      <c r="F120" s="101"/>
      <c r="G120" s="101"/>
      <c r="H120" s="101"/>
    </row>
    <row r="121" spans="1:8" ht="14.25" x14ac:dyDescent="0.2">
      <c r="A121" s="101"/>
      <c r="B121" s="101"/>
      <c r="C121" s="101"/>
      <c r="D121" s="101"/>
      <c r="E121" s="101"/>
      <c r="F121" s="101"/>
      <c r="G121" s="101"/>
      <c r="H121" s="101"/>
    </row>
    <row r="122" spans="1:8" ht="14.25" x14ac:dyDescent="0.2">
      <c r="A122" s="101"/>
      <c r="B122" s="101"/>
      <c r="C122" s="101"/>
      <c r="D122" s="101"/>
      <c r="E122" s="101"/>
      <c r="F122" s="101"/>
      <c r="G122" s="101"/>
      <c r="H122" s="101"/>
    </row>
    <row r="123" spans="1:8" ht="14.25" x14ac:dyDescent="0.2">
      <c r="A123" s="101"/>
      <c r="B123" s="101"/>
      <c r="C123" s="101"/>
      <c r="D123" s="101"/>
      <c r="E123" s="101"/>
      <c r="F123" s="101"/>
      <c r="G123" s="101"/>
      <c r="H123" s="101"/>
    </row>
    <row r="124" spans="1:8" ht="14.25" x14ac:dyDescent="0.2">
      <c r="A124" s="101"/>
      <c r="B124" s="101"/>
      <c r="C124" s="101"/>
      <c r="D124" s="101"/>
      <c r="E124" s="101"/>
      <c r="F124" s="101"/>
      <c r="G124" s="101"/>
      <c r="H124" s="101"/>
    </row>
    <row r="125" spans="1:8" ht="14.25" x14ac:dyDescent="0.2">
      <c r="A125" s="101"/>
      <c r="B125" s="101"/>
      <c r="C125" s="101"/>
      <c r="D125" s="101"/>
      <c r="E125" s="101"/>
      <c r="F125" s="101"/>
      <c r="G125" s="101"/>
      <c r="H125" s="101"/>
    </row>
    <row r="126" spans="1:8" ht="14.25" x14ac:dyDescent="0.2">
      <c r="A126" s="101"/>
      <c r="B126" s="101"/>
      <c r="C126" s="101"/>
      <c r="D126" s="101"/>
      <c r="E126" s="101"/>
      <c r="F126" s="101"/>
      <c r="G126" s="101"/>
      <c r="H126" s="101"/>
    </row>
    <row r="127" spans="1:8" ht="14.25" x14ac:dyDescent="0.2">
      <c r="A127" s="101"/>
      <c r="B127" s="101"/>
      <c r="C127" s="101"/>
      <c r="D127" s="101"/>
      <c r="E127" s="101"/>
      <c r="F127" s="101"/>
      <c r="G127" s="101"/>
      <c r="H127" s="101"/>
    </row>
    <row r="128" spans="1:8" ht="14.25" x14ac:dyDescent="0.2">
      <c r="A128" s="101"/>
      <c r="B128" s="101"/>
      <c r="C128" s="101"/>
      <c r="D128" s="101"/>
      <c r="E128" s="101"/>
      <c r="F128" s="101"/>
      <c r="G128" s="101"/>
      <c r="H128" s="101"/>
    </row>
    <row r="129" spans="1:8" ht="14.25" x14ac:dyDescent="0.2">
      <c r="A129" s="101"/>
      <c r="B129" s="101"/>
      <c r="C129" s="101"/>
      <c r="D129" s="101"/>
      <c r="E129" s="101"/>
      <c r="F129" s="101"/>
      <c r="G129" s="101"/>
      <c r="H129" s="101"/>
    </row>
    <row r="130" spans="1:8" ht="14.25" x14ac:dyDescent="0.2">
      <c r="A130" s="101"/>
      <c r="B130" s="101"/>
      <c r="C130" s="101"/>
      <c r="D130" s="101"/>
      <c r="E130" s="101"/>
      <c r="F130" s="101"/>
      <c r="G130" s="101"/>
      <c r="H130" s="101"/>
    </row>
    <row r="131" spans="1:8" ht="14.25" x14ac:dyDescent="0.2">
      <c r="A131" s="101"/>
      <c r="B131" s="101"/>
      <c r="C131" s="101"/>
      <c r="D131" s="101"/>
      <c r="E131" s="101"/>
      <c r="F131" s="101"/>
      <c r="G131" s="101"/>
      <c r="H131" s="101"/>
    </row>
    <row r="132" spans="1:8" ht="14.25" x14ac:dyDescent="0.2">
      <c r="A132" s="101"/>
      <c r="B132" s="101"/>
      <c r="C132" s="101"/>
      <c r="D132" s="101"/>
      <c r="E132" s="101"/>
      <c r="F132" s="101"/>
      <c r="G132" s="101"/>
      <c r="H132" s="101"/>
    </row>
    <row r="133" spans="1:8" ht="14.25" x14ac:dyDescent="0.2">
      <c r="A133" s="101"/>
      <c r="B133" s="101"/>
      <c r="C133" s="101"/>
      <c r="D133" s="101"/>
      <c r="E133" s="101"/>
      <c r="F133" s="101"/>
      <c r="G133" s="101"/>
      <c r="H133" s="101"/>
    </row>
    <row r="134" spans="1:8" ht="14.25" x14ac:dyDescent="0.2">
      <c r="A134" s="101"/>
      <c r="B134" s="101"/>
      <c r="C134" s="101"/>
      <c r="D134" s="101"/>
      <c r="E134" s="101"/>
      <c r="F134" s="101"/>
      <c r="G134" s="101"/>
      <c r="H134" s="101"/>
    </row>
    <row r="135" spans="1:8" ht="14.25" x14ac:dyDescent="0.2">
      <c r="A135" s="101"/>
      <c r="B135" s="101"/>
      <c r="C135" s="101"/>
      <c r="D135" s="101"/>
      <c r="E135" s="101"/>
      <c r="F135" s="101"/>
      <c r="G135" s="101"/>
      <c r="H135" s="101"/>
    </row>
    <row r="136" spans="1:8" ht="14.25" x14ac:dyDescent="0.2">
      <c r="A136" s="101"/>
      <c r="B136" s="101"/>
      <c r="C136" s="101"/>
      <c r="D136" s="101"/>
      <c r="E136" s="101"/>
      <c r="F136" s="101"/>
      <c r="G136" s="101"/>
      <c r="H136" s="101"/>
    </row>
    <row r="137" spans="1:8" ht="14.25" x14ac:dyDescent="0.2">
      <c r="A137" s="101"/>
      <c r="B137" s="101"/>
      <c r="C137" s="101"/>
      <c r="D137" s="101"/>
      <c r="E137" s="101"/>
      <c r="F137" s="101"/>
      <c r="G137" s="101"/>
      <c r="H137" s="101"/>
    </row>
    <row r="138" spans="1:8" ht="14.25" x14ac:dyDescent="0.2">
      <c r="A138" s="101"/>
      <c r="B138" s="101"/>
      <c r="C138" s="101"/>
      <c r="D138" s="101"/>
      <c r="E138" s="101"/>
      <c r="F138" s="101"/>
      <c r="G138" s="101"/>
      <c r="H138" s="101"/>
    </row>
    <row r="139" spans="1:8" ht="14.25" x14ac:dyDescent="0.2">
      <c r="A139" s="101"/>
      <c r="B139" s="101"/>
      <c r="C139" s="101"/>
      <c r="D139" s="101"/>
      <c r="E139" s="101"/>
      <c r="F139" s="101"/>
      <c r="G139" s="101"/>
      <c r="H139" s="101"/>
    </row>
    <row r="140" spans="1:8" ht="14.25" x14ac:dyDescent="0.2">
      <c r="A140" s="101"/>
      <c r="B140" s="101"/>
      <c r="C140" s="101"/>
      <c r="D140" s="101"/>
      <c r="E140" s="101"/>
      <c r="F140" s="101"/>
      <c r="G140" s="101"/>
      <c r="H140" s="101"/>
    </row>
    <row r="141" spans="1:8" ht="14.25" x14ac:dyDescent="0.2">
      <c r="A141" s="101"/>
      <c r="B141" s="101"/>
      <c r="C141" s="101"/>
      <c r="D141" s="101"/>
      <c r="E141" s="101"/>
      <c r="F141" s="101"/>
      <c r="G141" s="101"/>
      <c r="H141" s="101"/>
    </row>
    <row r="142" spans="1:8" ht="14.25" x14ac:dyDescent="0.2">
      <c r="A142" s="101"/>
      <c r="B142" s="101"/>
      <c r="C142" s="101"/>
      <c r="D142" s="101"/>
      <c r="E142" s="101"/>
      <c r="F142" s="101"/>
      <c r="G142" s="101"/>
      <c r="H142" s="101"/>
    </row>
    <row r="143" spans="1:8" ht="14.25" x14ac:dyDescent="0.2">
      <c r="A143" s="101"/>
      <c r="B143" s="101"/>
      <c r="C143" s="101"/>
      <c r="D143" s="101"/>
      <c r="E143" s="101"/>
      <c r="F143" s="101"/>
      <c r="G143" s="101"/>
      <c r="H143" s="101"/>
    </row>
    <row r="144" spans="1:8" ht="14.25" x14ac:dyDescent="0.2">
      <c r="A144" s="101"/>
      <c r="B144" s="101"/>
      <c r="C144" s="101"/>
      <c r="D144" s="101"/>
      <c r="E144" s="101"/>
      <c r="F144" s="101"/>
      <c r="G144" s="101"/>
      <c r="H144" s="101"/>
    </row>
    <row r="145" spans="1:8" ht="14.25" x14ac:dyDescent="0.2">
      <c r="A145" s="101"/>
      <c r="B145" s="101"/>
      <c r="C145" s="101"/>
      <c r="D145" s="101"/>
      <c r="E145" s="101"/>
      <c r="F145" s="101"/>
      <c r="G145" s="101"/>
      <c r="H145" s="101"/>
    </row>
    <row r="146" spans="1:8" ht="14.25" x14ac:dyDescent="0.2">
      <c r="A146" s="101"/>
      <c r="B146" s="101"/>
      <c r="C146" s="101"/>
      <c r="D146" s="101"/>
      <c r="E146" s="101"/>
      <c r="F146" s="101"/>
      <c r="G146" s="101"/>
      <c r="H146" s="101"/>
    </row>
    <row r="147" spans="1:8" ht="14.25" x14ac:dyDescent="0.2">
      <c r="A147" s="101"/>
      <c r="B147" s="101"/>
      <c r="C147" s="101"/>
      <c r="D147" s="101"/>
      <c r="E147" s="101"/>
      <c r="F147" s="101"/>
      <c r="G147" s="101"/>
      <c r="H147" s="101"/>
    </row>
    <row r="148" spans="1:8" ht="14.25" x14ac:dyDescent="0.2">
      <c r="A148" s="101"/>
      <c r="B148" s="101"/>
      <c r="C148" s="101"/>
      <c r="D148" s="101"/>
      <c r="E148" s="101"/>
      <c r="F148" s="101"/>
      <c r="G148" s="101"/>
      <c r="H148" s="101"/>
    </row>
    <row r="149" spans="1:8" ht="14.25" x14ac:dyDescent="0.2">
      <c r="A149" s="101"/>
      <c r="B149" s="101"/>
      <c r="C149" s="101"/>
      <c r="D149" s="101"/>
      <c r="E149" s="101"/>
      <c r="F149" s="101"/>
      <c r="G149" s="101"/>
      <c r="H149" s="101"/>
    </row>
    <row r="150" spans="1:8" ht="14.25" x14ac:dyDescent="0.2">
      <c r="A150" s="101"/>
      <c r="B150" s="101"/>
      <c r="C150" s="101"/>
      <c r="D150" s="101"/>
      <c r="E150" s="101"/>
      <c r="F150" s="101"/>
      <c r="G150" s="101"/>
      <c r="H150" s="101"/>
    </row>
    <row r="151" spans="1:8" ht="14.25" x14ac:dyDescent="0.2">
      <c r="A151" s="101"/>
      <c r="B151" s="101"/>
      <c r="C151" s="101"/>
      <c r="D151" s="101"/>
      <c r="E151" s="101"/>
      <c r="F151" s="101"/>
      <c r="G151" s="101"/>
      <c r="H151" s="101"/>
    </row>
    <row r="152" spans="1:8" ht="14.25" x14ac:dyDescent="0.2">
      <c r="A152" s="101"/>
      <c r="B152" s="101"/>
      <c r="C152" s="101"/>
      <c r="D152" s="101"/>
      <c r="E152" s="101"/>
      <c r="F152" s="101"/>
      <c r="G152" s="101"/>
      <c r="H152" s="101"/>
    </row>
    <row r="153" spans="1:8" ht="14.25" x14ac:dyDescent="0.2">
      <c r="A153" s="101"/>
      <c r="B153" s="101"/>
      <c r="C153" s="101"/>
      <c r="D153" s="101"/>
      <c r="E153" s="101"/>
      <c r="F153" s="101"/>
      <c r="G153" s="101"/>
      <c r="H153" s="101"/>
    </row>
    <row r="154" spans="1:8" ht="14.25" x14ac:dyDescent="0.2">
      <c r="A154" s="101"/>
      <c r="B154" s="101"/>
      <c r="C154" s="101"/>
      <c r="D154" s="101"/>
      <c r="E154" s="101"/>
      <c r="F154" s="101"/>
      <c r="G154" s="101"/>
      <c r="H154" s="101"/>
    </row>
    <row r="155" spans="1:8" ht="14.25" x14ac:dyDescent="0.2">
      <c r="A155" s="101"/>
      <c r="B155" s="101"/>
      <c r="C155" s="101"/>
      <c r="D155" s="101"/>
      <c r="E155" s="101"/>
      <c r="F155" s="101"/>
      <c r="G155" s="101"/>
      <c r="H155" s="101"/>
    </row>
    <row r="156" spans="1:8" ht="14.25" x14ac:dyDescent="0.2">
      <c r="A156" s="101"/>
      <c r="B156" s="101"/>
      <c r="C156" s="101"/>
      <c r="D156" s="101"/>
      <c r="E156" s="101"/>
      <c r="F156" s="101"/>
      <c r="G156" s="101"/>
      <c r="H156" s="101"/>
    </row>
    <row r="157" spans="1:8" ht="14.25" x14ac:dyDescent="0.2">
      <c r="A157" s="101"/>
      <c r="B157" s="101"/>
      <c r="C157" s="101"/>
      <c r="D157" s="101"/>
      <c r="E157" s="101"/>
      <c r="F157" s="101"/>
      <c r="G157" s="101"/>
      <c r="H157" s="101"/>
    </row>
    <row r="158" spans="1:8" ht="14.25" x14ac:dyDescent="0.2">
      <c r="A158" s="101"/>
      <c r="B158" s="101"/>
      <c r="C158" s="101"/>
      <c r="D158" s="101"/>
      <c r="E158" s="101"/>
      <c r="F158" s="101"/>
      <c r="G158" s="101"/>
      <c r="H158" s="101"/>
    </row>
    <row r="159" spans="1:8" ht="14.25" x14ac:dyDescent="0.2">
      <c r="A159" s="101"/>
      <c r="B159" s="101"/>
      <c r="C159" s="101"/>
      <c r="D159" s="101"/>
      <c r="E159" s="101"/>
      <c r="F159" s="101"/>
      <c r="G159" s="101"/>
      <c r="H159" s="101"/>
    </row>
    <row r="160" spans="1:8" ht="14.25" x14ac:dyDescent="0.2">
      <c r="A160" s="101"/>
      <c r="B160" s="101"/>
      <c r="C160" s="101"/>
      <c r="D160" s="101"/>
      <c r="E160" s="101"/>
      <c r="F160" s="101"/>
      <c r="G160" s="101"/>
      <c r="H160" s="101"/>
    </row>
    <row r="161" spans="1:8" ht="14.25" x14ac:dyDescent="0.2">
      <c r="A161" s="101"/>
      <c r="B161" s="101"/>
      <c r="C161" s="101"/>
      <c r="D161" s="101"/>
      <c r="E161" s="101"/>
      <c r="F161" s="101"/>
      <c r="G161" s="101"/>
      <c r="H161" s="101"/>
    </row>
    <row r="162" spans="1:8" ht="14.25" x14ac:dyDescent="0.2">
      <c r="A162" s="101"/>
      <c r="B162" s="101"/>
      <c r="C162" s="101"/>
      <c r="D162" s="101"/>
      <c r="E162" s="101"/>
      <c r="F162" s="101"/>
      <c r="G162" s="101"/>
      <c r="H162" s="101"/>
    </row>
    <row r="163" spans="1:8" ht="14.25" x14ac:dyDescent="0.2">
      <c r="A163" s="101"/>
      <c r="B163" s="101"/>
      <c r="C163" s="101"/>
      <c r="D163" s="101"/>
      <c r="E163" s="101"/>
      <c r="F163" s="101"/>
      <c r="G163" s="101"/>
      <c r="H163" s="101"/>
    </row>
    <row r="164" spans="1:8" ht="14.25" x14ac:dyDescent="0.2">
      <c r="A164" s="101"/>
      <c r="B164" s="101"/>
      <c r="C164" s="101"/>
      <c r="D164" s="101"/>
      <c r="E164" s="101"/>
      <c r="F164" s="101"/>
      <c r="G164" s="101"/>
      <c r="H164" s="101"/>
    </row>
    <row r="165" spans="1:8" ht="14.25" x14ac:dyDescent="0.2">
      <c r="A165" s="101"/>
      <c r="B165" s="101"/>
      <c r="C165" s="101"/>
      <c r="D165" s="101"/>
      <c r="E165" s="101"/>
      <c r="F165" s="101"/>
      <c r="G165" s="101"/>
      <c r="H165" s="101"/>
    </row>
    <row r="166" spans="1:8" ht="14.25" x14ac:dyDescent="0.2">
      <c r="A166" s="101"/>
      <c r="B166" s="101"/>
      <c r="C166" s="101"/>
      <c r="D166" s="101"/>
      <c r="E166" s="101"/>
      <c r="F166" s="101"/>
      <c r="G166" s="101"/>
      <c r="H166" s="101"/>
    </row>
    <row r="167" spans="1:8" ht="14.25" x14ac:dyDescent="0.2">
      <c r="A167" s="101"/>
      <c r="B167" s="101"/>
      <c r="C167" s="101"/>
      <c r="D167" s="101"/>
      <c r="E167" s="101"/>
      <c r="F167" s="101"/>
      <c r="G167" s="101"/>
      <c r="H167" s="101"/>
    </row>
    <row r="168" spans="1:8" ht="14.25" x14ac:dyDescent="0.2">
      <c r="A168" s="101"/>
      <c r="B168" s="101"/>
      <c r="C168" s="101"/>
      <c r="D168" s="101"/>
      <c r="E168" s="101"/>
      <c r="F168" s="101"/>
      <c r="G168" s="101"/>
      <c r="H168" s="101"/>
    </row>
    <row r="169" spans="1:8" ht="14.25" x14ac:dyDescent="0.2">
      <c r="A169" s="101"/>
      <c r="B169" s="101"/>
      <c r="C169" s="101"/>
      <c r="D169" s="101"/>
      <c r="E169" s="101"/>
      <c r="F169" s="101"/>
      <c r="G169" s="101"/>
      <c r="H169" s="101"/>
    </row>
    <row r="170" spans="1:8" ht="14.25" x14ac:dyDescent="0.2">
      <c r="A170" s="101"/>
      <c r="B170" s="101"/>
      <c r="C170" s="101"/>
      <c r="D170" s="101"/>
      <c r="E170" s="101"/>
      <c r="F170" s="101"/>
      <c r="G170" s="101"/>
      <c r="H170" s="101"/>
    </row>
    <row r="171" spans="1:8" ht="14.25" x14ac:dyDescent="0.2">
      <c r="A171" s="101"/>
      <c r="B171" s="101"/>
      <c r="C171" s="101"/>
      <c r="D171" s="101"/>
      <c r="E171" s="101"/>
      <c r="F171" s="101"/>
      <c r="G171" s="101"/>
      <c r="H171" s="101"/>
    </row>
    <row r="172" spans="1:8" ht="14.25" x14ac:dyDescent="0.2">
      <c r="A172" s="101"/>
      <c r="B172" s="101"/>
      <c r="C172" s="101"/>
      <c r="D172" s="101"/>
      <c r="E172" s="101"/>
      <c r="F172" s="101"/>
      <c r="G172" s="101"/>
      <c r="H172" s="101"/>
    </row>
    <row r="173" spans="1:8" ht="14.25" x14ac:dyDescent="0.2">
      <c r="A173" s="101"/>
      <c r="B173" s="101"/>
      <c r="C173" s="101"/>
      <c r="D173" s="101"/>
      <c r="E173" s="101"/>
      <c r="F173" s="101"/>
      <c r="G173" s="101"/>
      <c r="H173" s="101"/>
    </row>
    <row r="174" spans="1:8" ht="14.25" x14ac:dyDescent="0.2">
      <c r="A174" s="101"/>
      <c r="B174" s="101"/>
      <c r="C174" s="101"/>
      <c r="D174" s="101"/>
      <c r="E174" s="101"/>
      <c r="F174" s="101"/>
      <c r="G174" s="101"/>
      <c r="H174" s="101"/>
    </row>
    <row r="175" spans="1:8" ht="14.25" x14ac:dyDescent="0.2">
      <c r="A175" s="101"/>
      <c r="B175" s="101"/>
      <c r="C175" s="101"/>
      <c r="D175" s="101"/>
      <c r="E175" s="101"/>
      <c r="F175" s="101"/>
      <c r="G175" s="101"/>
      <c r="H175" s="101"/>
    </row>
    <row r="176" spans="1:8" ht="14.25" x14ac:dyDescent="0.2">
      <c r="A176" s="101"/>
      <c r="B176" s="101"/>
      <c r="C176" s="101"/>
      <c r="D176" s="101"/>
      <c r="E176" s="101"/>
      <c r="F176" s="101"/>
      <c r="G176" s="101"/>
      <c r="H176" s="101"/>
    </row>
    <row r="177" spans="1:8" ht="14.25" x14ac:dyDescent="0.2">
      <c r="A177" s="101"/>
      <c r="B177" s="101"/>
      <c r="C177" s="101"/>
      <c r="D177" s="101"/>
      <c r="E177" s="101"/>
      <c r="F177" s="101"/>
      <c r="G177" s="101"/>
      <c r="H177" s="101"/>
    </row>
    <row r="178" spans="1:8" ht="14.25" x14ac:dyDescent="0.2">
      <c r="A178" s="101"/>
      <c r="B178" s="101"/>
      <c r="C178" s="101"/>
      <c r="D178" s="101"/>
      <c r="E178" s="101"/>
      <c r="F178" s="101"/>
      <c r="G178" s="101"/>
      <c r="H178" s="101"/>
    </row>
    <row r="179" spans="1:8" ht="14.25" x14ac:dyDescent="0.2">
      <c r="A179" s="101"/>
      <c r="B179" s="101"/>
      <c r="C179" s="101"/>
      <c r="D179" s="101"/>
      <c r="E179" s="101"/>
      <c r="F179" s="101"/>
      <c r="G179" s="101"/>
      <c r="H179" s="101"/>
    </row>
    <row r="180" spans="1:8" ht="14.25" x14ac:dyDescent="0.2">
      <c r="A180" s="101"/>
      <c r="B180" s="101"/>
      <c r="C180" s="101"/>
      <c r="D180" s="101"/>
      <c r="E180" s="101"/>
      <c r="F180" s="101"/>
      <c r="G180" s="101"/>
      <c r="H180" s="101"/>
    </row>
    <row r="181" spans="1:8" ht="14.25" x14ac:dyDescent="0.2">
      <c r="A181" s="101"/>
      <c r="B181" s="101"/>
      <c r="C181" s="101"/>
      <c r="D181" s="101"/>
      <c r="E181" s="101"/>
      <c r="F181" s="101"/>
      <c r="G181" s="101"/>
      <c r="H181" s="101"/>
    </row>
    <row r="182" spans="1:8" ht="14.25" x14ac:dyDescent="0.2">
      <c r="A182" s="101"/>
      <c r="B182" s="101"/>
      <c r="C182" s="101"/>
      <c r="D182" s="101"/>
      <c r="E182" s="101"/>
      <c r="F182" s="101"/>
      <c r="G182" s="101"/>
      <c r="H182" s="101"/>
    </row>
    <row r="183" spans="1:8" ht="14.25" x14ac:dyDescent="0.2">
      <c r="A183" s="101"/>
      <c r="B183" s="101"/>
      <c r="C183" s="101"/>
      <c r="D183" s="101"/>
      <c r="E183" s="101"/>
      <c r="F183" s="101"/>
      <c r="G183" s="101"/>
      <c r="H183" s="101"/>
    </row>
    <row r="184" spans="1:8" ht="14.25" x14ac:dyDescent="0.2">
      <c r="A184" s="101"/>
      <c r="B184" s="101"/>
      <c r="C184" s="101"/>
      <c r="D184" s="101"/>
      <c r="E184" s="101"/>
      <c r="F184" s="101"/>
      <c r="G184" s="101"/>
      <c r="H184" s="101"/>
    </row>
    <row r="185" spans="1:8" ht="14.25" x14ac:dyDescent="0.2">
      <c r="A185" s="101"/>
      <c r="B185" s="101"/>
      <c r="C185" s="101"/>
      <c r="D185" s="101"/>
      <c r="E185" s="101"/>
      <c r="F185" s="101"/>
      <c r="G185" s="101"/>
      <c r="H185" s="101"/>
    </row>
    <row r="186" spans="1:8" ht="14.25" x14ac:dyDescent="0.2">
      <c r="A186" s="101"/>
      <c r="B186" s="101"/>
      <c r="C186" s="101"/>
      <c r="D186" s="101"/>
      <c r="E186" s="101"/>
      <c r="F186" s="101"/>
      <c r="G186" s="101"/>
      <c r="H186" s="101"/>
    </row>
    <row r="187" spans="1:8" ht="14.25" x14ac:dyDescent="0.2">
      <c r="A187" s="101"/>
      <c r="B187" s="101"/>
      <c r="C187" s="101"/>
      <c r="D187" s="101"/>
      <c r="E187" s="101"/>
      <c r="F187" s="101"/>
      <c r="G187" s="101"/>
      <c r="H187" s="101"/>
    </row>
    <row r="188" spans="1:8" ht="14.25" x14ac:dyDescent="0.2">
      <c r="A188" s="101"/>
      <c r="B188" s="101"/>
      <c r="C188" s="101"/>
      <c r="D188" s="101"/>
      <c r="E188" s="101"/>
      <c r="F188" s="101"/>
      <c r="G188" s="101"/>
      <c r="H188" s="101"/>
    </row>
    <row r="189" spans="1:8" ht="14.25" x14ac:dyDescent="0.2">
      <c r="A189" s="101"/>
      <c r="B189" s="101"/>
      <c r="C189" s="101"/>
      <c r="D189" s="101"/>
      <c r="E189" s="101"/>
      <c r="F189" s="101"/>
      <c r="G189" s="101"/>
      <c r="H189" s="101"/>
    </row>
    <row r="190" spans="1:8" ht="14.25" x14ac:dyDescent="0.2">
      <c r="A190" s="101"/>
      <c r="B190" s="101"/>
      <c r="C190" s="101"/>
      <c r="D190" s="101"/>
      <c r="E190" s="101"/>
      <c r="F190" s="101"/>
      <c r="G190" s="101"/>
      <c r="H190" s="101"/>
    </row>
    <row r="191" spans="1:8" ht="14.25" x14ac:dyDescent="0.2">
      <c r="A191" s="101"/>
      <c r="B191" s="101"/>
      <c r="C191" s="101"/>
      <c r="D191" s="101"/>
      <c r="E191" s="101"/>
      <c r="F191" s="101"/>
      <c r="G191" s="101"/>
      <c r="H191" s="101"/>
    </row>
    <row r="192" spans="1:8" ht="14.25" x14ac:dyDescent="0.2">
      <c r="A192" s="101"/>
      <c r="B192" s="101"/>
      <c r="C192" s="101"/>
      <c r="D192" s="101"/>
      <c r="E192" s="101"/>
      <c r="F192" s="101"/>
      <c r="G192" s="101"/>
      <c r="H192" s="101"/>
    </row>
    <row r="193" spans="1:8" ht="14.25" x14ac:dyDescent="0.2">
      <c r="A193" s="101"/>
      <c r="B193" s="101"/>
      <c r="C193" s="101"/>
      <c r="D193" s="101"/>
      <c r="E193" s="101"/>
      <c r="F193" s="101"/>
      <c r="G193" s="101"/>
      <c r="H193" s="101"/>
    </row>
    <row r="194" spans="1:8" ht="14.25" x14ac:dyDescent="0.2">
      <c r="A194" s="101"/>
      <c r="B194" s="101"/>
      <c r="C194" s="101"/>
      <c r="D194" s="101"/>
      <c r="E194" s="101"/>
      <c r="F194" s="101"/>
      <c r="G194" s="101"/>
      <c r="H194" s="101"/>
    </row>
    <row r="195" spans="1:8" ht="14.25" x14ac:dyDescent="0.2">
      <c r="A195" s="101"/>
      <c r="B195" s="101"/>
      <c r="C195" s="101"/>
      <c r="D195" s="101"/>
      <c r="E195" s="101"/>
      <c r="F195" s="101"/>
      <c r="G195" s="101"/>
      <c r="H195" s="101"/>
    </row>
    <row r="196" spans="1:8" ht="14.25" x14ac:dyDescent="0.2">
      <c r="A196" s="101"/>
      <c r="B196" s="101"/>
      <c r="C196" s="101"/>
      <c r="D196" s="101"/>
      <c r="E196" s="101"/>
      <c r="F196" s="101"/>
      <c r="G196" s="101"/>
      <c r="H196" s="101"/>
    </row>
    <row r="197" spans="1:8" ht="14.25" x14ac:dyDescent="0.2">
      <c r="A197" s="101"/>
      <c r="B197" s="101"/>
      <c r="C197" s="101"/>
      <c r="D197" s="101"/>
      <c r="E197" s="101"/>
      <c r="F197" s="101"/>
      <c r="G197" s="101"/>
      <c r="H197" s="101"/>
    </row>
    <row r="198" spans="1:8" ht="14.25" x14ac:dyDescent="0.2">
      <c r="A198" s="101"/>
      <c r="B198" s="101"/>
      <c r="C198" s="101"/>
      <c r="D198" s="101"/>
      <c r="E198" s="101"/>
      <c r="F198" s="101"/>
      <c r="G198" s="101"/>
      <c r="H198" s="101"/>
    </row>
    <row r="199" spans="1:8" ht="14.25" x14ac:dyDescent="0.2">
      <c r="A199" s="101"/>
      <c r="B199" s="101"/>
      <c r="C199" s="101"/>
      <c r="D199" s="101"/>
      <c r="E199" s="101"/>
      <c r="F199" s="101"/>
      <c r="G199" s="101"/>
      <c r="H199" s="101"/>
    </row>
    <row r="200" spans="1:8" ht="14.25" x14ac:dyDescent="0.2">
      <c r="A200" s="101"/>
      <c r="B200" s="101"/>
      <c r="C200" s="101"/>
      <c r="D200" s="101"/>
      <c r="E200" s="101"/>
      <c r="F200" s="101"/>
      <c r="G200" s="101"/>
      <c r="H200" s="101"/>
    </row>
    <row r="201" spans="1:8" ht="14.25" x14ac:dyDescent="0.2">
      <c r="A201" s="101"/>
      <c r="B201" s="101"/>
      <c r="C201" s="101"/>
      <c r="D201" s="101"/>
      <c r="E201" s="101"/>
      <c r="F201" s="101"/>
      <c r="G201" s="101"/>
      <c r="H201" s="101"/>
    </row>
    <row r="202" spans="1:8" ht="14.25" x14ac:dyDescent="0.2">
      <c r="A202" s="101"/>
      <c r="B202" s="101"/>
      <c r="C202" s="101"/>
      <c r="D202" s="101"/>
      <c r="E202" s="101"/>
      <c r="F202" s="101"/>
      <c r="G202" s="101"/>
      <c r="H202" s="101"/>
    </row>
    <row r="203" spans="1:8" ht="14.25" x14ac:dyDescent="0.2">
      <c r="A203" s="101"/>
      <c r="B203" s="101"/>
      <c r="C203" s="101"/>
      <c r="D203" s="101"/>
      <c r="E203" s="101"/>
      <c r="F203" s="101"/>
      <c r="G203" s="101"/>
      <c r="H203" s="101"/>
    </row>
    <row r="204" spans="1:8" ht="14.25" x14ac:dyDescent="0.2">
      <c r="A204" s="101"/>
      <c r="B204" s="101"/>
      <c r="C204" s="101"/>
      <c r="D204" s="101"/>
      <c r="E204" s="101"/>
      <c r="F204" s="101"/>
      <c r="G204" s="101"/>
      <c r="H204" s="101"/>
    </row>
    <row r="205" spans="1:8" ht="14.25" x14ac:dyDescent="0.2">
      <c r="A205" s="101"/>
      <c r="B205" s="101"/>
      <c r="C205" s="101"/>
      <c r="D205" s="101"/>
      <c r="E205" s="101"/>
      <c r="F205" s="101"/>
      <c r="G205" s="101"/>
      <c r="H205" s="101"/>
    </row>
    <row r="206" spans="1:8" ht="14.25" x14ac:dyDescent="0.2">
      <c r="A206" s="101"/>
      <c r="B206" s="101"/>
      <c r="C206" s="101"/>
      <c r="D206" s="101"/>
      <c r="E206" s="101"/>
      <c r="F206" s="101"/>
      <c r="G206" s="101"/>
      <c r="H206" s="101"/>
    </row>
    <row r="207" spans="1:8" ht="14.25" x14ac:dyDescent="0.2">
      <c r="A207" s="101"/>
      <c r="B207" s="101"/>
      <c r="C207" s="101"/>
      <c r="D207" s="101"/>
      <c r="E207" s="101"/>
      <c r="F207" s="101"/>
      <c r="G207" s="101"/>
      <c r="H207" s="101"/>
    </row>
    <row r="208" spans="1:8" ht="14.25" x14ac:dyDescent="0.2">
      <c r="A208" s="101"/>
      <c r="B208" s="101"/>
      <c r="C208" s="101"/>
      <c r="D208" s="101"/>
      <c r="E208" s="101"/>
      <c r="F208" s="101"/>
      <c r="G208" s="101"/>
      <c r="H208" s="101"/>
    </row>
    <row r="209" spans="1:8" ht="14.25" x14ac:dyDescent="0.2">
      <c r="A209" s="101"/>
      <c r="B209" s="101"/>
      <c r="C209" s="101"/>
      <c r="D209" s="101"/>
      <c r="E209" s="101"/>
      <c r="F209" s="101"/>
      <c r="G209" s="101"/>
      <c r="H209" s="101"/>
    </row>
    <row r="210" spans="1:8" ht="14.25" x14ac:dyDescent="0.2">
      <c r="A210" s="101"/>
      <c r="B210" s="101"/>
      <c r="C210" s="101"/>
      <c r="D210" s="101"/>
      <c r="E210" s="101"/>
      <c r="F210" s="101"/>
      <c r="G210" s="101"/>
      <c r="H210" s="101"/>
    </row>
    <row r="211" spans="1:8" ht="14.25" x14ac:dyDescent="0.2">
      <c r="A211" s="101"/>
      <c r="B211" s="101"/>
      <c r="C211" s="101"/>
      <c r="D211" s="101"/>
      <c r="E211" s="101"/>
      <c r="F211" s="101"/>
      <c r="G211" s="101"/>
      <c r="H211" s="101"/>
    </row>
    <row r="212" spans="1:8" ht="14.25" x14ac:dyDescent="0.2">
      <c r="A212" s="101"/>
      <c r="B212" s="101"/>
      <c r="C212" s="101"/>
      <c r="D212" s="101"/>
      <c r="E212" s="101"/>
      <c r="F212" s="101"/>
      <c r="G212" s="101"/>
      <c r="H212" s="101"/>
    </row>
    <row r="213" spans="1:8" ht="14.25" x14ac:dyDescent="0.2">
      <c r="A213" s="101"/>
      <c r="B213" s="101"/>
      <c r="C213" s="101"/>
      <c r="D213" s="101"/>
      <c r="E213" s="101"/>
      <c r="F213" s="101"/>
      <c r="G213" s="101"/>
      <c r="H213" s="101"/>
    </row>
    <row r="214" spans="1:8" ht="14.25" x14ac:dyDescent="0.2">
      <c r="A214" s="101"/>
      <c r="B214" s="101"/>
      <c r="C214" s="101"/>
      <c r="D214" s="101"/>
      <c r="E214" s="101"/>
      <c r="F214" s="101"/>
      <c r="G214" s="101"/>
      <c r="H214" s="101"/>
    </row>
    <row r="215" spans="1:8" ht="14.25" x14ac:dyDescent="0.2">
      <c r="A215" s="101"/>
      <c r="B215" s="101"/>
      <c r="C215" s="101"/>
      <c r="D215" s="101"/>
      <c r="E215" s="101"/>
      <c r="F215" s="101"/>
      <c r="G215" s="101"/>
      <c r="H215" s="101"/>
    </row>
    <row r="216" spans="1:8" ht="14.25" x14ac:dyDescent="0.2">
      <c r="A216" s="101"/>
      <c r="B216" s="101"/>
      <c r="C216" s="101"/>
      <c r="D216" s="101"/>
      <c r="E216" s="101"/>
      <c r="F216" s="101"/>
      <c r="G216" s="101"/>
      <c r="H216" s="101"/>
    </row>
    <row r="217" spans="1:8" ht="14.25" x14ac:dyDescent="0.2">
      <c r="A217" s="101"/>
      <c r="B217" s="101"/>
      <c r="C217" s="101"/>
      <c r="D217" s="101"/>
      <c r="E217" s="101"/>
      <c r="F217" s="101"/>
      <c r="G217" s="101"/>
      <c r="H217" s="101"/>
    </row>
    <row r="218" spans="1:8" ht="14.25" x14ac:dyDescent="0.2">
      <c r="A218" s="101"/>
      <c r="B218" s="101"/>
      <c r="C218" s="101"/>
      <c r="D218" s="101"/>
      <c r="E218" s="101"/>
      <c r="F218" s="101"/>
      <c r="G218" s="101"/>
      <c r="H218" s="101"/>
    </row>
    <row r="219" spans="1:8" ht="14.25" x14ac:dyDescent="0.2">
      <c r="A219" s="101"/>
      <c r="B219" s="101"/>
      <c r="C219" s="101"/>
      <c r="D219" s="101"/>
      <c r="E219" s="101"/>
      <c r="F219" s="101"/>
      <c r="G219" s="101"/>
      <c r="H219" s="101"/>
    </row>
    <row r="220" spans="1:8" ht="14.25" x14ac:dyDescent="0.2">
      <c r="A220" s="101"/>
      <c r="B220" s="101"/>
      <c r="C220" s="101"/>
      <c r="D220" s="101"/>
      <c r="E220" s="101"/>
      <c r="F220" s="101"/>
      <c r="G220" s="101"/>
      <c r="H220" s="101"/>
    </row>
    <row r="221" spans="1:8" ht="14.25" x14ac:dyDescent="0.2">
      <c r="A221" s="101"/>
      <c r="B221" s="101"/>
      <c r="C221" s="101"/>
      <c r="D221" s="101"/>
      <c r="E221" s="101"/>
      <c r="F221" s="101"/>
      <c r="G221" s="101"/>
      <c r="H221" s="101"/>
    </row>
    <row r="222" spans="1:8" ht="14.25" x14ac:dyDescent="0.2">
      <c r="A222" s="101"/>
      <c r="B222" s="101"/>
      <c r="C222" s="101"/>
      <c r="D222" s="101"/>
      <c r="E222" s="101"/>
      <c r="F222" s="101"/>
      <c r="G222" s="101"/>
      <c r="H222" s="101"/>
    </row>
    <row r="223" spans="1:8" ht="14.25" x14ac:dyDescent="0.2">
      <c r="A223" s="101"/>
      <c r="B223" s="101"/>
      <c r="C223" s="101"/>
      <c r="D223" s="101"/>
      <c r="E223" s="101"/>
      <c r="F223" s="101"/>
      <c r="G223" s="101"/>
      <c r="H223" s="101"/>
    </row>
    <row r="224" spans="1:8" ht="14.25" x14ac:dyDescent="0.2">
      <c r="A224" s="101"/>
      <c r="B224" s="101"/>
      <c r="C224" s="101"/>
      <c r="D224" s="101"/>
      <c r="E224" s="101"/>
      <c r="F224" s="101"/>
      <c r="G224" s="101"/>
      <c r="H224" s="101"/>
    </row>
    <row r="225" spans="1:8" ht="14.25" x14ac:dyDescent="0.2">
      <c r="A225" s="101"/>
      <c r="B225" s="101"/>
      <c r="C225" s="101"/>
      <c r="D225" s="101"/>
      <c r="E225" s="101"/>
      <c r="F225" s="101"/>
      <c r="G225" s="101"/>
      <c r="H225" s="101"/>
    </row>
    <row r="226" spans="1:8" ht="14.25" x14ac:dyDescent="0.2">
      <c r="A226" s="101"/>
      <c r="B226" s="101"/>
      <c r="C226" s="101"/>
      <c r="D226" s="101"/>
      <c r="E226" s="101"/>
      <c r="F226" s="101"/>
      <c r="G226" s="101"/>
      <c r="H226" s="101"/>
    </row>
    <row r="227" spans="1:8" ht="14.25" x14ac:dyDescent="0.2">
      <c r="A227" s="101"/>
      <c r="B227" s="101"/>
      <c r="C227" s="101"/>
      <c r="D227" s="101"/>
      <c r="E227" s="101"/>
      <c r="F227" s="101"/>
      <c r="G227" s="101"/>
      <c r="H227" s="101"/>
    </row>
    <row r="228" spans="1:8" ht="14.25" x14ac:dyDescent="0.2">
      <c r="A228" s="101"/>
      <c r="B228" s="101"/>
      <c r="C228" s="101"/>
      <c r="D228" s="101"/>
      <c r="E228" s="101"/>
      <c r="F228" s="101"/>
      <c r="G228" s="101"/>
      <c r="H228" s="101"/>
    </row>
    <row r="229" spans="1:8" ht="14.25" x14ac:dyDescent="0.2">
      <c r="A229" s="101"/>
      <c r="B229" s="101"/>
      <c r="C229" s="101"/>
      <c r="D229" s="101"/>
      <c r="E229" s="101"/>
      <c r="F229" s="101"/>
      <c r="G229" s="101"/>
      <c r="H229" s="101"/>
    </row>
    <row r="230" spans="1:8" ht="14.25" x14ac:dyDescent="0.2">
      <c r="A230" s="101"/>
      <c r="B230" s="101"/>
      <c r="C230" s="101"/>
      <c r="D230" s="101"/>
      <c r="E230" s="101"/>
      <c r="F230" s="101"/>
      <c r="G230" s="101"/>
      <c r="H230" s="101"/>
    </row>
    <row r="231" spans="1:8" ht="14.25" x14ac:dyDescent="0.2">
      <c r="A231" s="101"/>
      <c r="B231" s="101"/>
      <c r="C231" s="101"/>
      <c r="D231" s="101"/>
      <c r="E231" s="101"/>
      <c r="F231" s="101"/>
      <c r="G231" s="101"/>
      <c r="H231" s="101"/>
    </row>
    <row r="232" spans="1:8" ht="14.25" x14ac:dyDescent="0.2">
      <c r="A232" s="101"/>
      <c r="B232" s="101"/>
      <c r="C232" s="101"/>
      <c r="D232" s="101"/>
      <c r="E232" s="101"/>
      <c r="F232" s="101"/>
      <c r="G232" s="101"/>
      <c r="H232" s="101"/>
    </row>
    <row r="233" spans="1:8" ht="14.25" x14ac:dyDescent="0.2">
      <c r="A233" s="101"/>
      <c r="B233" s="101"/>
      <c r="C233" s="101"/>
      <c r="D233" s="101"/>
      <c r="E233" s="101"/>
      <c r="F233" s="101"/>
      <c r="G233" s="101"/>
      <c r="H233" s="101"/>
    </row>
    <row r="234" spans="1:8" ht="14.25" x14ac:dyDescent="0.2">
      <c r="A234" s="101"/>
      <c r="B234" s="101"/>
      <c r="C234" s="101"/>
      <c r="D234" s="101"/>
      <c r="E234" s="101"/>
      <c r="F234" s="101"/>
      <c r="G234" s="101"/>
      <c r="H234" s="101"/>
    </row>
    <row r="235" spans="1:8" ht="14.25" x14ac:dyDescent="0.2">
      <c r="A235" s="101"/>
      <c r="B235" s="101"/>
      <c r="C235" s="101"/>
      <c r="D235" s="101"/>
      <c r="E235" s="101"/>
      <c r="F235" s="101"/>
      <c r="G235" s="101"/>
      <c r="H235" s="101"/>
    </row>
    <row r="236" spans="1:8" ht="14.25" x14ac:dyDescent="0.2">
      <c r="A236" s="101"/>
      <c r="B236" s="101"/>
      <c r="C236" s="101"/>
      <c r="D236" s="101"/>
      <c r="E236" s="101"/>
      <c r="F236" s="101"/>
      <c r="G236" s="101"/>
      <c r="H236" s="101"/>
    </row>
    <row r="237" spans="1:8" ht="14.25" x14ac:dyDescent="0.2">
      <c r="A237" s="101"/>
      <c r="B237" s="101"/>
      <c r="C237" s="101"/>
      <c r="D237" s="101"/>
      <c r="E237" s="101"/>
      <c r="F237" s="101"/>
      <c r="G237" s="101"/>
      <c r="H237" s="101"/>
    </row>
    <row r="238" spans="1:8" ht="14.25" x14ac:dyDescent="0.2">
      <c r="A238" s="101"/>
      <c r="B238" s="101"/>
      <c r="C238" s="101"/>
      <c r="D238" s="101"/>
      <c r="E238" s="101"/>
      <c r="F238" s="101"/>
      <c r="G238" s="101"/>
      <c r="H238" s="101"/>
    </row>
    <row r="239" spans="1:8" ht="14.25" x14ac:dyDescent="0.2">
      <c r="A239" s="101"/>
      <c r="B239" s="101"/>
      <c r="C239" s="101"/>
      <c r="D239" s="101"/>
      <c r="E239" s="101"/>
      <c r="F239" s="101"/>
      <c r="G239" s="101"/>
      <c r="H239" s="101"/>
    </row>
    <row r="240" spans="1:8" ht="14.25" x14ac:dyDescent="0.2">
      <c r="A240" s="101"/>
      <c r="B240" s="101"/>
      <c r="C240" s="101"/>
      <c r="D240" s="101"/>
      <c r="E240" s="101"/>
      <c r="F240" s="101"/>
      <c r="G240" s="101"/>
      <c r="H240" s="101"/>
    </row>
    <row r="241" spans="1:8" ht="14.25" x14ac:dyDescent="0.2">
      <c r="A241" s="101"/>
      <c r="B241" s="101"/>
      <c r="C241" s="101"/>
      <c r="D241" s="101"/>
      <c r="E241" s="101"/>
      <c r="F241" s="101"/>
      <c r="G241" s="101"/>
      <c r="H241" s="101"/>
    </row>
    <row r="242" spans="1:8" ht="14.25" x14ac:dyDescent="0.2">
      <c r="A242" s="101"/>
      <c r="B242" s="101"/>
      <c r="C242" s="101"/>
      <c r="D242" s="101"/>
      <c r="E242" s="101"/>
      <c r="F242" s="101"/>
      <c r="G242" s="101"/>
      <c r="H242" s="101"/>
    </row>
    <row r="243" spans="1:8" ht="14.25" x14ac:dyDescent="0.2">
      <c r="A243" s="101"/>
      <c r="B243" s="101"/>
      <c r="C243" s="101"/>
      <c r="D243" s="101"/>
      <c r="E243" s="101"/>
      <c r="F243" s="101"/>
      <c r="G243" s="101"/>
      <c r="H243" s="101"/>
    </row>
    <row r="244" spans="1:8" ht="14.25" x14ac:dyDescent="0.2">
      <c r="A244" s="101"/>
      <c r="B244" s="101"/>
      <c r="C244" s="101"/>
      <c r="D244" s="101"/>
      <c r="E244" s="101"/>
      <c r="F244" s="101"/>
      <c r="G244" s="101"/>
      <c r="H244" s="101"/>
    </row>
    <row r="245" spans="1:8" ht="14.25" x14ac:dyDescent="0.2">
      <c r="A245" s="101"/>
      <c r="B245" s="101"/>
      <c r="C245" s="101"/>
      <c r="D245" s="101"/>
      <c r="E245" s="101"/>
      <c r="F245" s="101"/>
      <c r="G245" s="101"/>
      <c r="H245" s="101"/>
    </row>
    <row r="246" spans="1:8" ht="14.25" x14ac:dyDescent="0.2">
      <c r="A246" s="101"/>
      <c r="B246" s="101"/>
      <c r="C246" s="101"/>
      <c r="D246" s="101"/>
      <c r="E246" s="101"/>
      <c r="F246" s="101"/>
      <c r="G246" s="101"/>
      <c r="H246" s="101"/>
    </row>
    <row r="247" spans="1:8" ht="14.25" x14ac:dyDescent="0.2">
      <c r="A247" s="101"/>
      <c r="B247" s="101"/>
      <c r="C247" s="101"/>
      <c r="D247" s="101"/>
      <c r="E247" s="101"/>
      <c r="F247" s="101"/>
      <c r="G247" s="101"/>
      <c r="H247" s="101"/>
    </row>
    <row r="248" spans="1:8" ht="14.25" x14ac:dyDescent="0.2">
      <c r="A248" s="101"/>
      <c r="B248" s="101"/>
      <c r="C248" s="101"/>
      <c r="D248" s="101"/>
      <c r="E248" s="101"/>
      <c r="F248" s="101"/>
      <c r="G248" s="101"/>
      <c r="H248" s="101"/>
    </row>
    <row r="249" spans="1:8" ht="14.25" x14ac:dyDescent="0.2">
      <c r="A249" s="101"/>
      <c r="B249" s="101"/>
      <c r="C249" s="101"/>
      <c r="D249" s="101"/>
      <c r="E249" s="101"/>
      <c r="F249" s="101"/>
      <c r="G249" s="101"/>
      <c r="H249" s="101"/>
    </row>
    <row r="250" spans="1:8" ht="14.25" x14ac:dyDescent="0.2">
      <c r="A250" s="101"/>
      <c r="B250" s="101"/>
      <c r="C250" s="101"/>
      <c r="D250" s="101"/>
      <c r="E250" s="101"/>
      <c r="F250" s="101"/>
      <c r="G250" s="101"/>
      <c r="H250" s="101"/>
    </row>
    <row r="251" spans="1:8" ht="14.25" x14ac:dyDescent="0.2">
      <c r="A251" s="101"/>
      <c r="B251" s="101"/>
      <c r="C251" s="101"/>
      <c r="D251" s="101"/>
      <c r="E251" s="101"/>
      <c r="F251" s="101"/>
      <c r="G251" s="101"/>
      <c r="H251" s="101"/>
    </row>
    <row r="252" spans="1:8" ht="14.25" x14ac:dyDescent="0.2">
      <c r="A252" s="101"/>
      <c r="B252" s="101"/>
      <c r="C252" s="101"/>
      <c r="D252" s="101"/>
      <c r="E252" s="101"/>
      <c r="F252" s="101"/>
      <c r="G252" s="101"/>
      <c r="H252" s="101"/>
    </row>
    <row r="253" spans="1:8" ht="14.25" x14ac:dyDescent="0.2">
      <c r="A253" s="101"/>
      <c r="B253" s="101"/>
      <c r="C253" s="101"/>
      <c r="D253" s="101"/>
      <c r="E253" s="101"/>
      <c r="F253" s="101"/>
      <c r="G253" s="101"/>
      <c r="H253" s="101"/>
    </row>
    <row r="254" spans="1:8" ht="14.25" x14ac:dyDescent="0.2">
      <c r="A254" s="101"/>
      <c r="B254" s="101"/>
      <c r="C254" s="101"/>
      <c r="D254" s="101"/>
      <c r="E254" s="101"/>
      <c r="F254" s="101"/>
      <c r="G254" s="101"/>
      <c r="H254" s="101"/>
    </row>
    <row r="255" spans="1:8" ht="14.25" x14ac:dyDescent="0.2">
      <c r="A255" s="101"/>
      <c r="B255" s="101"/>
      <c r="C255" s="101"/>
      <c r="D255" s="101"/>
      <c r="E255" s="101"/>
      <c r="F255" s="101"/>
      <c r="G255" s="101"/>
      <c r="H255" s="101"/>
    </row>
    <row r="256" spans="1:8" ht="14.25" x14ac:dyDescent="0.2">
      <c r="A256" s="101"/>
      <c r="B256" s="101"/>
      <c r="C256" s="101"/>
      <c r="D256" s="101"/>
      <c r="E256" s="101"/>
      <c r="F256" s="101"/>
      <c r="G256" s="101"/>
      <c r="H256" s="101"/>
    </row>
    <row r="257" spans="1:8" ht="14.25" x14ac:dyDescent="0.2">
      <c r="A257" s="101"/>
      <c r="B257" s="101"/>
      <c r="C257" s="101"/>
      <c r="D257" s="101"/>
      <c r="E257" s="101"/>
      <c r="F257" s="101"/>
      <c r="G257" s="101"/>
      <c r="H257" s="101"/>
    </row>
    <row r="258" spans="1:8" ht="14.25" x14ac:dyDescent="0.2">
      <c r="A258" s="101"/>
      <c r="B258" s="101"/>
      <c r="C258" s="101"/>
      <c r="D258" s="101"/>
      <c r="E258" s="101"/>
      <c r="F258" s="101"/>
      <c r="G258" s="101"/>
      <c r="H258" s="101"/>
    </row>
    <row r="259" spans="1:8" ht="14.25" x14ac:dyDescent="0.2">
      <c r="A259" s="101"/>
      <c r="B259" s="101"/>
      <c r="C259" s="101"/>
      <c r="D259" s="101"/>
      <c r="E259" s="101"/>
      <c r="F259" s="101"/>
      <c r="G259" s="101"/>
      <c r="H259" s="101"/>
    </row>
    <row r="260" spans="1:8" ht="14.25" x14ac:dyDescent="0.2">
      <c r="A260" s="101"/>
      <c r="B260" s="101"/>
      <c r="C260" s="101"/>
      <c r="D260" s="101"/>
      <c r="E260" s="101"/>
      <c r="F260" s="101"/>
      <c r="G260" s="101"/>
      <c r="H260" s="101"/>
    </row>
    <row r="261" spans="1:8" ht="14.25" x14ac:dyDescent="0.2">
      <c r="A261" s="101"/>
      <c r="B261" s="101"/>
      <c r="C261" s="101"/>
      <c r="D261" s="101"/>
      <c r="E261" s="101"/>
      <c r="F261" s="101"/>
      <c r="G261" s="101"/>
      <c r="H261" s="101"/>
    </row>
    <row r="262" spans="1:8" ht="14.25" x14ac:dyDescent="0.2">
      <c r="A262" s="101"/>
      <c r="B262" s="101"/>
      <c r="C262" s="101"/>
      <c r="D262" s="101"/>
      <c r="E262" s="101"/>
      <c r="F262" s="101"/>
      <c r="G262" s="101"/>
      <c r="H262" s="101"/>
    </row>
    <row r="263" spans="1:8" ht="14.25" x14ac:dyDescent="0.2">
      <c r="A263" s="101"/>
      <c r="B263" s="101"/>
      <c r="C263" s="101"/>
      <c r="D263" s="101"/>
      <c r="E263" s="101"/>
      <c r="F263" s="101"/>
      <c r="G263" s="101"/>
      <c r="H263" s="101"/>
    </row>
    <row r="264" spans="1:8" ht="14.25" x14ac:dyDescent="0.2">
      <c r="A264" s="101"/>
      <c r="B264" s="101"/>
      <c r="C264" s="101"/>
      <c r="D264" s="101"/>
      <c r="E264" s="101"/>
      <c r="F264" s="101"/>
      <c r="G264" s="101"/>
      <c r="H264" s="101"/>
    </row>
    <row r="265" spans="1:8" ht="14.25" x14ac:dyDescent="0.2">
      <c r="A265" s="101"/>
      <c r="B265" s="101"/>
      <c r="C265" s="101"/>
      <c r="D265" s="101"/>
      <c r="E265" s="101"/>
      <c r="F265" s="101"/>
      <c r="G265" s="101"/>
      <c r="H265" s="101"/>
    </row>
    <row r="266" spans="1:8" ht="14.25" x14ac:dyDescent="0.2">
      <c r="A266" s="101"/>
      <c r="B266" s="101"/>
      <c r="C266" s="101"/>
      <c r="D266" s="101"/>
      <c r="E266" s="101"/>
      <c r="F266" s="101"/>
      <c r="G266" s="101"/>
      <c r="H266" s="101"/>
    </row>
    <row r="267" spans="1:8" ht="14.25" x14ac:dyDescent="0.2">
      <c r="A267" s="101"/>
      <c r="B267" s="101"/>
      <c r="C267" s="101"/>
      <c r="D267" s="101"/>
      <c r="E267" s="101"/>
      <c r="F267" s="101"/>
      <c r="G267" s="101"/>
      <c r="H267" s="101"/>
    </row>
    <row r="268" spans="1:8" ht="14.25" x14ac:dyDescent="0.2">
      <c r="A268" s="101"/>
      <c r="B268" s="101"/>
      <c r="C268" s="101"/>
      <c r="D268" s="101"/>
      <c r="E268" s="101"/>
      <c r="F268" s="101"/>
      <c r="G268" s="101"/>
      <c r="H268" s="101"/>
    </row>
    <row r="269" spans="1:8" ht="14.25" x14ac:dyDescent="0.2">
      <c r="A269" s="101"/>
      <c r="B269" s="101"/>
      <c r="C269" s="101"/>
      <c r="D269" s="101"/>
      <c r="E269" s="101"/>
      <c r="F269" s="101"/>
      <c r="G269" s="101"/>
      <c r="H269" s="101"/>
    </row>
    <row r="270" spans="1:8" ht="14.25" x14ac:dyDescent="0.2">
      <c r="A270" s="101"/>
      <c r="B270" s="101"/>
      <c r="C270" s="101"/>
      <c r="D270" s="101"/>
      <c r="E270" s="101"/>
      <c r="F270" s="101"/>
      <c r="G270" s="101"/>
      <c r="H270" s="101"/>
    </row>
    <row r="271" spans="1:8" ht="14.25" x14ac:dyDescent="0.2">
      <c r="A271" s="101"/>
      <c r="B271" s="101"/>
      <c r="C271" s="101"/>
      <c r="D271" s="101"/>
      <c r="E271" s="101"/>
      <c r="F271" s="101"/>
      <c r="G271" s="101"/>
      <c r="H271" s="101"/>
    </row>
    <row r="272" spans="1:8" ht="14.25" x14ac:dyDescent="0.2">
      <c r="A272" s="101"/>
      <c r="B272" s="101"/>
      <c r="C272" s="101"/>
      <c r="D272" s="101"/>
      <c r="E272" s="101"/>
      <c r="F272" s="101"/>
      <c r="G272" s="101"/>
      <c r="H272" s="101"/>
    </row>
    <row r="273" spans="1:8" ht="14.25" x14ac:dyDescent="0.2">
      <c r="A273" s="101"/>
      <c r="B273" s="101"/>
      <c r="C273" s="101"/>
      <c r="D273" s="101"/>
      <c r="E273" s="101"/>
      <c r="F273" s="101"/>
      <c r="G273" s="101"/>
      <c r="H273" s="101"/>
    </row>
    <row r="274" spans="1:8" ht="14.25" x14ac:dyDescent="0.2">
      <c r="A274" s="101"/>
      <c r="B274" s="101"/>
      <c r="C274" s="101"/>
      <c r="D274" s="101"/>
      <c r="E274" s="101"/>
      <c r="F274" s="101"/>
      <c r="G274" s="101"/>
      <c r="H274" s="101"/>
    </row>
    <row r="275" spans="1:8" ht="14.25" x14ac:dyDescent="0.2">
      <c r="A275" s="101"/>
      <c r="B275" s="101"/>
      <c r="C275" s="101"/>
      <c r="D275" s="101"/>
      <c r="E275" s="101"/>
      <c r="F275" s="101"/>
      <c r="G275" s="101"/>
      <c r="H275" s="101"/>
    </row>
    <row r="276" spans="1:8" ht="14.25" x14ac:dyDescent="0.2">
      <c r="A276" s="101"/>
      <c r="B276" s="101"/>
      <c r="C276" s="101"/>
      <c r="D276" s="101"/>
      <c r="E276" s="101"/>
      <c r="F276" s="101"/>
      <c r="G276" s="101"/>
      <c r="H276" s="101"/>
    </row>
    <row r="277" spans="1:8" ht="14.25" x14ac:dyDescent="0.2">
      <c r="A277" s="101"/>
      <c r="B277" s="101"/>
      <c r="C277" s="101"/>
      <c r="D277" s="101"/>
      <c r="E277" s="101"/>
      <c r="F277" s="101"/>
      <c r="G277" s="101"/>
      <c r="H277" s="101"/>
    </row>
    <row r="278" spans="1:8" ht="14.25" x14ac:dyDescent="0.2">
      <c r="A278" s="101"/>
      <c r="B278" s="101"/>
      <c r="C278" s="101"/>
      <c r="D278" s="101"/>
      <c r="E278" s="101"/>
      <c r="F278" s="101"/>
      <c r="G278" s="101"/>
      <c r="H278" s="101"/>
    </row>
    <row r="279" spans="1:8" ht="14.25" x14ac:dyDescent="0.2">
      <c r="A279" s="101"/>
      <c r="B279" s="101"/>
      <c r="C279" s="101"/>
      <c r="D279" s="101"/>
      <c r="E279" s="101"/>
      <c r="F279" s="101"/>
      <c r="G279" s="101"/>
      <c r="H279" s="101"/>
    </row>
    <row r="280" spans="1:8" ht="14.25" x14ac:dyDescent="0.2">
      <c r="A280" s="101"/>
      <c r="B280" s="101"/>
      <c r="C280" s="101"/>
      <c r="D280" s="101"/>
      <c r="E280" s="101"/>
      <c r="F280" s="101"/>
      <c r="G280" s="101"/>
      <c r="H280" s="101"/>
    </row>
    <row r="281" spans="1:8" ht="14.25" x14ac:dyDescent="0.2">
      <c r="A281" s="101"/>
      <c r="B281" s="101"/>
      <c r="C281" s="101"/>
      <c r="D281" s="101"/>
      <c r="E281" s="101"/>
      <c r="F281" s="101"/>
      <c r="G281" s="101"/>
      <c r="H281" s="101"/>
    </row>
    <row r="282" spans="1:8" ht="14.25" x14ac:dyDescent="0.2">
      <c r="A282" s="101"/>
      <c r="B282" s="101"/>
      <c r="C282" s="101"/>
      <c r="D282" s="101"/>
      <c r="E282" s="101"/>
      <c r="F282" s="101"/>
      <c r="G282" s="101"/>
      <c r="H282" s="101"/>
    </row>
    <row r="283" spans="1:8" ht="14.25" x14ac:dyDescent="0.2">
      <c r="A283" s="101"/>
      <c r="B283" s="101"/>
      <c r="C283" s="101"/>
      <c r="D283" s="101"/>
      <c r="E283" s="101"/>
      <c r="F283" s="101"/>
      <c r="G283" s="101"/>
      <c r="H283" s="101"/>
    </row>
    <row r="284" spans="1:8" ht="14.25" x14ac:dyDescent="0.2">
      <c r="A284" s="101"/>
      <c r="B284" s="101"/>
      <c r="C284" s="101"/>
      <c r="D284" s="101"/>
      <c r="E284" s="101"/>
      <c r="F284" s="101"/>
      <c r="G284" s="101"/>
      <c r="H284" s="101"/>
    </row>
    <row r="285" spans="1:8" ht="14.25" x14ac:dyDescent="0.2">
      <c r="A285" s="101"/>
      <c r="B285" s="101"/>
      <c r="C285" s="101"/>
      <c r="D285" s="101"/>
      <c r="E285" s="101"/>
      <c r="F285" s="101"/>
      <c r="G285" s="101"/>
      <c r="H285" s="101"/>
    </row>
    <row r="286" spans="1:8" ht="14.25" x14ac:dyDescent="0.2">
      <c r="A286" s="101"/>
      <c r="B286" s="101"/>
      <c r="C286" s="101"/>
      <c r="D286" s="101"/>
      <c r="E286" s="101"/>
      <c r="F286" s="101"/>
      <c r="G286" s="101"/>
      <c r="H286" s="101"/>
    </row>
    <row r="287" spans="1:8" ht="14.25" x14ac:dyDescent="0.2">
      <c r="A287" s="101"/>
      <c r="B287" s="101"/>
      <c r="C287" s="101"/>
      <c r="D287" s="101"/>
      <c r="E287" s="101"/>
      <c r="F287" s="101"/>
      <c r="G287" s="101"/>
      <c r="H287" s="101"/>
    </row>
    <row r="288" spans="1:8" ht="14.25" x14ac:dyDescent="0.2">
      <c r="A288" s="101"/>
      <c r="B288" s="101"/>
      <c r="C288" s="101"/>
      <c r="D288" s="101"/>
      <c r="E288" s="101"/>
      <c r="F288" s="101"/>
      <c r="G288" s="101"/>
      <c r="H288" s="101"/>
    </row>
    <row r="289" spans="1:8" ht="14.25" x14ac:dyDescent="0.2">
      <c r="A289" s="101"/>
      <c r="B289" s="101"/>
      <c r="C289" s="101"/>
      <c r="D289" s="101"/>
      <c r="E289" s="101"/>
      <c r="F289" s="101"/>
      <c r="G289" s="101"/>
      <c r="H289" s="101"/>
    </row>
    <row r="290" spans="1:8" ht="14.25" x14ac:dyDescent="0.2">
      <c r="A290" s="101"/>
      <c r="B290" s="101"/>
      <c r="C290" s="101"/>
      <c r="D290" s="101"/>
      <c r="E290" s="101"/>
      <c r="F290" s="101"/>
      <c r="G290" s="101"/>
      <c r="H290" s="101"/>
    </row>
    <row r="291" spans="1:8" ht="14.25" x14ac:dyDescent="0.2">
      <c r="A291" s="101"/>
      <c r="B291" s="101"/>
      <c r="C291" s="101"/>
      <c r="D291" s="101"/>
      <c r="E291" s="101"/>
      <c r="F291" s="101"/>
      <c r="G291" s="101"/>
      <c r="H291" s="101"/>
    </row>
    <row r="292" spans="1:8" ht="14.25" x14ac:dyDescent="0.2">
      <c r="A292" s="101"/>
      <c r="B292" s="101"/>
      <c r="C292" s="101"/>
      <c r="D292" s="101"/>
      <c r="E292" s="101"/>
      <c r="F292" s="101"/>
      <c r="G292" s="101"/>
      <c r="H292" s="101"/>
    </row>
    <row r="293" spans="1:8" ht="14.25" x14ac:dyDescent="0.2">
      <c r="A293" s="101"/>
      <c r="B293" s="101"/>
      <c r="C293" s="101"/>
      <c r="D293" s="101"/>
      <c r="E293" s="101"/>
      <c r="F293" s="101"/>
      <c r="G293" s="101"/>
      <c r="H293" s="101"/>
    </row>
    <row r="294" spans="1:8" ht="14.25" x14ac:dyDescent="0.2">
      <c r="A294" s="101"/>
      <c r="B294" s="101"/>
      <c r="C294" s="101"/>
      <c r="D294" s="101"/>
      <c r="E294" s="101"/>
      <c r="F294" s="101"/>
      <c r="G294" s="101"/>
      <c r="H294" s="101"/>
    </row>
    <row r="295" spans="1:8" ht="14.25" x14ac:dyDescent="0.2">
      <c r="A295" s="101"/>
      <c r="B295" s="101"/>
      <c r="C295" s="101"/>
      <c r="D295" s="101"/>
      <c r="E295" s="101"/>
      <c r="F295" s="101"/>
      <c r="G295" s="101"/>
      <c r="H295" s="101"/>
    </row>
    <row r="296" spans="1:8" ht="14.25" x14ac:dyDescent="0.2">
      <c r="A296" s="101"/>
      <c r="B296" s="101"/>
      <c r="C296" s="101"/>
      <c r="D296" s="101"/>
      <c r="E296" s="101"/>
      <c r="F296" s="101"/>
      <c r="G296" s="101"/>
      <c r="H296" s="101"/>
    </row>
    <row r="297" spans="1:8" ht="14.25" x14ac:dyDescent="0.2">
      <c r="A297" s="101"/>
      <c r="B297" s="101"/>
      <c r="C297" s="101"/>
      <c r="D297" s="101"/>
      <c r="E297" s="101"/>
      <c r="F297" s="101"/>
      <c r="G297" s="101"/>
      <c r="H297" s="101"/>
    </row>
    <row r="298" spans="1:8" ht="14.25" x14ac:dyDescent="0.2">
      <c r="A298" s="101"/>
      <c r="B298" s="101"/>
      <c r="C298" s="101"/>
      <c r="D298" s="101"/>
      <c r="E298" s="101"/>
      <c r="F298" s="101"/>
      <c r="G298" s="101"/>
      <c r="H298" s="101"/>
    </row>
    <row r="299" spans="1:8" ht="14.25" x14ac:dyDescent="0.2">
      <c r="A299" s="101"/>
      <c r="B299" s="101"/>
      <c r="C299" s="101"/>
      <c r="D299" s="101"/>
      <c r="E299" s="101"/>
      <c r="F299" s="101"/>
      <c r="G299" s="101"/>
      <c r="H299" s="101"/>
    </row>
    <row r="300" spans="1:8" ht="14.25" x14ac:dyDescent="0.2">
      <c r="A300" s="101"/>
      <c r="B300" s="101"/>
      <c r="C300" s="101"/>
      <c r="D300" s="101"/>
      <c r="E300" s="101"/>
      <c r="F300" s="101"/>
      <c r="G300" s="101"/>
      <c r="H300" s="101"/>
    </row>
    <row r="301" spans="1:8" ht="14.25" x14ac:dyDescent="0.2">
      <c r="A301" s="101"/>
      <c r="B301" s="101"/>
      <c r="C301" s="101"/>
      <c r="D301" s="101"/>
      <c r="E301" s="101"/>
      <c r="F301" s="101"/>
      <c r="G301" s="101"/>
      <c r="H301" s="101"/>
    </row>
    <row r="302" spans="1:8" ht="14.25" x14ac:dyDescent="0.2">
      <c r="A302" s="101"/>
      <c r="B302" s="101"/>
      <c r="C302" s="101"/>
      <c r="D302" s="101"/>
      <c r="E302" s="101"/>
      <c r="F302" s="101"/>
      <c r="G302" s="101"/>
      <c r="H302" s="101"/>
    </row>
    <row r="303" spans="1:8" ht="14.25" x14ac:dyDescent="0.2">
      <c r="A303" s="101"/>
      <c r="B303" s="101"/>
      <c r="C303" s="101"/>
      <c r="D303" s="101"/>
      <c r="E303" s="101"/>
      <c r="F303" s="101"/>
      <c r="G303" s="101"/>
      <c r="H303" s="101"/>
    </row>
    <row r="304" spans="1:8" ht="14.25" x14ac:dyDescent="0.2">
      <c r="A304" s="101"/>
      <c r="B304" s="101"/>
      <c r="C304" s="101"/>
      <c r="D304" s="101"/>
      <c r="E304" s="101"/>
      <c r="F304" s="101"/>
      <c r="G304" s="101"/>
      <c r="H304" s="101"/>
    </row>
    <row r="305" spans="1:8" ht="14.25" x14ac:dyDescent="0.2">
      <c r="A305" s="101"/>
      <c r="B305" s="101"/>
      <c r="C305" s="101"/>
      <c r="D305" s="101"/>
      <c r="E305" s="101"/>
      <c r="F305" s="101"/>
      <c r="G305" s="101"/>
      <c r="H305" s="101"/>
    </row>
    <row r="306" spans="1:8" ht="14.25" x14ac:dyDescent="0.2">
      <c r="A306" s="101"/>
      <c r="B306" s="101"/>
      <c r="C306" s="101"/>
      <c r="D306" s="101"/>
      <c r="E306" s="101"/>
      <c r="F306" s="101"/>
      <c r="G306" s="101"/>
      <c r="H306" s="101"/>
    </row>
    <row r="307" spans="1:8" ht="14.25" x14ac:dyDescent="0.2">
      <c r="A307" s="101"/>
      <c r="B307" s="101"/>
      <c r="C307" s="101"/>
      <c r="D307" s="101"/>
      <c r="E307" s="101"/>
      <c r="F307" s="101"/>
      <c r="G307" s="101"/>
      <c r="H307" s="101"/>
    </row>
    <row r="308" spans="1:8" ht="14.25" x14ac:dyDescent="0.2">
      <c r="A308" s="101"/>
      <c r="B308" s="101"/>
      <c r="C308" s="101"/>
      <c r="D308" s="101"/>
      <c r="E308" s="101"/>
      <c r="F308" s="101"/>
      <c r="G308" s="101"/>
      <c r="H308" s="101"/>
    </row>
    <row r="309" spans="1:8" ht="14.25" x14ac:dyDescent="0.2">
      <c r="A309" s="101"/>
      <c r="B309" s="101"/>
      <c r="C309" s="101"/>
      <c r="D309" s="101"/>
      <c r="E309" s="101"/>
      <c r="F309" s="101"/>
      <c r="G309" s="101"/>
      <c r="H309" s="101"/>
    </row>
    <row r="310" spans="1:8" ht="14.25" x14ac:dyDescent="0.2">
      <c r="A310" s="101"/>
      <c r="B310" s="101"/>
      <c r="C310" s="101"/>
      <c r="D310" s="101"/>
      <c r="E310" s="101"/>
      <c r="F310" s="101"/>
      <c r="G310" s="101"/>
      <c r="H310" s="101"/>
    </row>
    <row r="311" spans="1:8" ht="14.25" x14ac:dyDescent="0.2">
      <c r="A311" s="101"/>
      <c r="B311" s="101"/>
      <c r="C311" s="101"/>
      <c r="D311" s="101"/>
      <c r="E311" s="101"/>
      <c r="F311" s="101"/>
      <c r="G311" s="101"/>
      <c r="H311" s="101"/>
    </row>
    <row r="312" spans="1:8" ht="14.25" x14ac:dyDescent="0.2">
      <c r="A312" s="101"/>
      <c r="B312" s="101"/>
      <c r="C312" s="101"/>
      <c r="D312" s="101"/>
      <c r="E312" s="101"/>
      <c r="F312" s="101"/>
      <c r="G312" s="101"/>
      <c r="H312" s="101"/>
    </row>
    <row r="313" spans="1:8" ht="14.25" x14ac:dyDescent="0.2">
      <c r="A313" s="101"/>
      <c r="B313" s="101"/>
      <c r="C313" s="101"/>
      <c r="D313" s="101"/>
      <c r="E313" s="101"/>
      <c r="F313" s="101"/>
      <c r="G313" s="101"/>
      <c r="H313" s="101"/>
    </row>
    <row r="314" spans="1:8" ht="14.25" x14ac:dyDescent="0.2">
      <c r="A314" s="101"/>
      <c r="B314" s="101"/>
      <c r="C314" s="101"/>
      <c r="D314" s="101"/>
      <c r="E314" s="101"/>
      <c r="F314" s="101"/>
      <c r="G314" s="101"/>
      <c r="H314" s="101"/>
    </row>
    <row r="315" spans="1:8" ht="14.25" x14ac:dyDescent="0.2">
      <c r="A315" s="101"/>
      <c r="B315" s="101"/>
      <c r="C315" s="101"/>
      <c r="D315" s="101"/>
      <c r="E315" s="101"/>
      <c r="F315" s="101"/>
      <c r="G315" s="101"/>
      <c r="H315" s="101"/>
    </row>
    <row r="316" spans="1:8" ht="14.25" x14ac:dyDescent="0.2">
      <c r="A316" s="101"/>
      <c r="B316" s="101"/>
      <c r="C316" s="101"/>
      <c r="D316" s="101"/>
      <c r="E316" s="101"/>
      <c r="F316" s="101"/>
      <c r="G316" s="101"/>
      <c r="H316" s="101"/>
    </row>
    <row r="317" spans="1:8" ht="14.25" x14ac:dyDescent="0.2">
      <c r="A317" s="101"/>
      <c r="B317" s="101"/>
      <c r="C317" s="101"/>
      <c r="D317" s="101"/>
      <c r="E317" s="101"/>
      <c r="F317" s="101"/>
      <c r="G317" s="101"/>
      <c r="H317" s="101"/>
    </row>
    <row r="318" spans="1:8" ht="14.25" x14ac:dyDescent="0.2">
      <c r="A318" s="101"/>
      <c r="B318" s="101"/>
      <c r="C318" s="101"/>
      <c r="D318" s="101"/>
      <c r="E318" s="101"/>
      <c r="F318" s="101"/>
      <c r="G318" s="101"/>
      <c r="H318" s="101"/>
    </row>
    <row r="319" spans="1:8" ht="14.25" x14ac:dyDescent="0.2">
      <c r="A319" s="101"/>
      <c r="B319" s="101"/>
      <c r="C319" s="101"/>
      <c r="D319" s="101"/>
      <c r="E319" s="101"/>
      <c r="F319" s="101"/>
      <c r="G319" s="101"/>
      <c r="H319" s="101"/>
    </row>
    <row r="320" spans="1:8" ht="14.25" x14ac:dyDescent="0.2">
      <c r="A320" s="101"/>
      <c r="B320" s="101"/>
      <c r="C320" s="101"/>
      <c r="D320" s="101"/>
      <c r="E320" s="101"/>
      <c r="F320" s="101"/>
      <c r="G320" s="101"/>
      <c r="H320" s="101"/>
    </row>
    <row r="321" spans="1:8" ht="14.25" x14ac:dyDescent="0.2">
      <c r="A321" s="101"/>
      <c r="B321" s="101"/>
      <c r="C321" s="101"/>
      <c r="D321" s="101"/>
      <c r="E321" s="101"/>
      <c r="F321" s="101"/>
      <c r="G321" s="101"/>
      <c r="H321" s="101"/>
    </row>
    <row r="322" spans="1:8" ht="14.25" x14ac:dyDescent="0.2">
      <c r="A322" s="101"/>
      <c r="B322" s="101"/>
      <c r="C322" s="101"/>
      <c r="D322" s="101"/>
      <c r="E322" s="101"/>
      <c r="F322" s="101"/>
      <c r="G322" s="101"/>
      <c r="H322" s="101"/>
    </row>
    <row r="323" spans="1:8" ht="14.25" x14ac:dyDescent="0.2">
      <c r="A323" s="101"/>
      <c r="B323" s="101"/>
      <c r="C323" s="101"/>
      <c r="D323" s="101"/>
      <c r="E323" s="101"/>
      <c r="F323" s="101"/>
      <c r="G323" s="101"/>
      <c r="H323" s="101"/>
    </row>
    <row r="324" spans="1:8" ht="14.25" x14ac:dyDescent="0.2">
      <c r="A324" s="101"/>
      <c r="B324" s="101"/>
      <c r="C324" s="101"/>
      <c r="D324" s="101"/>
      <c r="E324" s="101"/>
      <c r="F324" s="101"/>
      <c r="G324" s="101"/>
      <c r="H324" s="101"/>
    </row>
    <row r="325" spans="1:8" ht="14.25" x14ac:dyDescent="0.2">
      <c r="A325" s="101"/>
      <c r="B325" s="101"/>
      <c r="C325" s="101"/>
      <c r="D325" s="101"/>
      <c r="E325" s="101"/>
      <c r="F325" s="101"/>
      <c r="G325" s="101"/>
      <c r="H325" s="101"/>
    </row>
    <row r="326" spans="1:8" ht="14.25" x14ac:dyDescent="0.2">
      <c r="A326" s="101"/>
      <c r="B326" s="101"/>
      <c r="C326" s="101"/>
      <c r="D326" s="101"/>
      <c r="E326" s="101"/>
      <c r="F326" s="101"/>
      <c r="G326" s="101"/>
      <c r="H326" s="101"/>
    </row>
    <row r="327" spans="1:8" ht="14.25" x14ac:dyDescent="0.2">
      <c r="A327" s="101"/>
      <c r="B327" s="101"/>
      <c r="C327" s="101"/>
      <c r="D327" s="101"/>
      <c r="E327" s="101"/>
      <c r="F327" s="101"/>
      <c r="G327" s="101"/>
      <c r="H327" s="101"/>
    </row>
    <row r="328" spans="1:8" ht="14.25" x14ac:dyDescent="0.2">
      <c r="A328" s="101"/>
      <c r="B328" s="101"/>
      <c r="C328" s="101"/>
      <c r="D328" s="101"/>
      <c r="E328" s="101"/>
      <c r="F328" s="101"/>
      <c r="G328" s="101"/>
      <c r="H328" s="101"/>
    </row>
    <row r="329" spans="1:8" ht="14.25" x14ac:dyDescent="0.2">
      <c r="A329" s="101"/>
      <c r="B329" s="101"/>
      <c r="C329" s="101"/>
      <c r="D329" s="101"/>
      <c r="E329" s="101"/>
      <c r="F329" s="101"/>
      <c r="G329" s="101"/>
      <c r="H329" s="101"/>
    </row>
    <row r="330" spans="1:8" ht="14.25" x14ac:dyDescent="0.2">
      <c r="A330" s="101"/>
      <c r="B330" s="101"/>
      <c r="C330" s="101"/>
      <c r="D330" s="101"/>
      <c r="E330" s="101"/>
      <c r="F330" s="101"/>
      <c r="G330" s="101"/>
      <c r="H330" s="101"/>
    </row>
    <row r="331" spans="1:8" ht="14.25" x14ac:dyDescent="0.2">
      <c r="A331" s="101"/>
      <c r="B331" s="101"/>
      <c r="C331" s="101"/>
      <c r="D331" s="101"/>
      <c r="E331" s="101"/>
      <c r="F331" s="101"/>
      <c r="G331" s="101"/>
      <c r="H331" s="101"/>
    </row>
    <row r="332" spans="1:8" ht="14.25" x14ac:dyDescent="0.2">
      <c r="A332" s="101"/>
      <c r="B332" s="101"/>
      <c r="C332" s="101"/>
      <c r="D332" s="101"/>
      <c r="E332" s="101"/>
      <c r="F332" s="101"/>
      <c r="G332" s="101"/>
      <c r="H332" s="101"/>
    </row>
    <row r="333" spans="1:8" ht="14.25" x14ac:dyDescent="0.2">
      <c r="A333" s="101"/>
      <c r="B333" s="101"/>
      <c r="C333" s="101"/>
      <c r="D333" s="101"/>
      <c r="E333" s="101"/>
      <c r="F333" s="101"/>
      <c r="G333" s="101"/>
      <c r="H333" s="101"/>
    </row>
    <row r="334" spans="1:8" ht="14.25" x14ac:dyDescent="0.2">
      <c r="A334" s="101"/>
      <c r="B334" s="101"/>
      <c r="C334" s="101"/>
      <c r="D334" s="101"/>
      <c r="E334" s="101"/>
      <c r="F334" s="101"/>
      <c r="G334" s="101"/>
      <c r="H334" s="101"/>
    </row>
    <row r="335" spans="1:8" ht="14.25" x14ac:dyDescent="0.2">
      <c r="A335" s="101"/>
      <c r="B335" s="101"/>
      <c r="C335" s="101"/>
      <c r="D335" s="101"/>
      <c r="E335" s="101"/>
      <c r="F335" s="101"/>
      <c r="G335" s="101"/>
      <c r="H335" s="101"/>
    </row>
    <row r="336" spans="1:8" ht="14.25" x14ac:dyDescent="0.2">
      <c r="A336" s="101"/>
      <c r="B336" s="101"/>
      <c r="C336" s="101"/>
      <c r="D336" s="101"/>
      <c r="E336" s="101"/>
      <c r="F336" s="101"/>
      <c r="G336" s="101"/>
      <c r="H336" s="101"/>
    </row>
    <row r="337" spans="1:8" ht="14.25" x14ac:dyDescent="0.2">
      <c r="A337" s="101"/>
      <c r="B337" s="101"/>
      <c r="C337" s="101"/>
      <c r="D337" s="101"/>
      <c r="E337" s="101"/>
      <c r="F337" s="101"/>
      <c r="G337" s="101"/>
      <c r="H337" s="101"/>
    </row>
    <row r="338" spans="1:8" ht="14.25" x14ac:dyDescent="0.2">
      <c r="E338" s="101"/>
      <c r="F338" s="101"/>
      <c r="G338" s="101"/>
      <c r="H338" s="101"/>
    </row>
    <row r="339" spans="1:8" ht="14.25" x14ac:dyDescent="0.2">
      <c r="E339" s="101"/>
      <c r="F339" s="101"/>
      <c r="G339" s="101"/>
      <c r="H339" s="101"/>
    </row>
  </sheetData>
  <mergeCells count="13">
    <mergeCell ref="A37:D37"/>
    <mergeCell ref="A38:D38"/>
    <mergeCell ref="G18:G21"/>
    <mergeCell ref="G9:G10"/>
    <mergeCell ref="G13:G15"/>
    <mergeCell ref="A1:D1"/>
    <mergeCell ref="A2:D2"/>
    <mergeCell ref="A5:D5"/>
    <mergeCell ref="A3:D3"/>
    <mergeCell ref="E1:E33"/>
    <mergeCell ref="A7:D10"/>
    <mergeCell ref="A23:D23"/>
    <mergeCell ref="A25:D25"/>
  </mergeCells>
  <phoneticPr fontId="0" type="noConversion"/>
  <printOptions horizontalCentered="1"/>
  <pageMargins left="0" right="0" top="0.35" bottom="0.35" header="0.5" footer="0.35"/>
  <pageSetup orientation="landscape" r:id="rId1"/>
  <headerFooter alignWithMargins="0"/>
  <rowBreaks count="1" manualBreakCount="1">
    <brk id="36" max="65535" man="1"/>
  </rowBreaks>
  <customProperties>
    <customPr name="OrphanNamesChecked" r:id="rId2"/>
  </customPropertie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2CB2B-46B9-4583-824C-F4173275C6DE}">
  <sheetPr>
    <pageSetUpPr fitToPage="1"/>
  </sheetPr>
  <dimension ref="A1:U44"/>
  <sheetViews>
    <sheetView workbookViewId="0">
      <selection activeCell="D13" sqref="D13"/>
    </sheetView>
  </sheetViews>
  <sheetFormatPr defaultColWidth="8.7109375" defaultRowHeight="15" x14ac:dyDescent="0.25"/>
  <cols>
    <col min="1" max="1" width="4.140625" style="393" customWidth="1"/>
    <col min="2" max="2" width="15.85546875" style="393" customWidth="1"/>
    <col min="3" max="3" width="8.7109375" style="393"/>
    <col min="4" max="4" width="15.5703125" style="393" customWidth="1"/>
    <col min="5" max="7" width="8.7109375" style="393"/>
    <col min="8" max="8" width="17.7109375" style="393" customWidth="1"/>
    <col min="9" max="12" width="8.7109375" style="393"/>
    <col min="13" max="13" width="0" style="393" hidden="1" customWidth="1"/>
    <col min="14" max="16384" width="8.7109375" style="393"/>
  </cols>
  <sheetData>
    <row r="1" spans="1:21" x14ac:dyDescent="0.25">
      <c r="A1" s="643" t="s">
        <v>667</v>
      </c>
      <c r="B1" s="643"/>
      <c r="C1" s="643"/>
      <c r="D1" s="643"/>
      <c r="E1" s="643"/>
      <c r="F1" s="643"/>
      <c r="G1" s="643"/>
      <c r="H1" s="643"/>
      <c r="I1" s="643"/>
    </row>
    <row r="2" spans="1:21" ht="6.6" customHeight="1" x14ac:dyDescent="0.25"/>
    <row r="3" spans="1:21" x14ac:dyDescent="0.25">
      <c r="A3" s="644" t="s">
        <v>668</v>
      </c>
      <c r="B3" s="644"/>
      <c r="C3" s="644"/>
      <c r="D3" s="644"/>
      <c r="E3" s="644"/>
      <c r="F3" s="644"/>
      <c r="G3" s="644"/>
      <c r="H3" s="644"/>
      <c r="I3" s="644"/>
      <c r="K3" s="394" t="s">
        <v>669</v>
      </c>
    </row>
    <row r="4" spans="1:21" x14ac:dyDescent="0.25">
      <c r="K4" s="394" t="s">
        <v>670</v>
      </c>
    </row>
    <row r="5" spans="1:21" ht="35.450000000000003" customHeight="1" x14ac:dyDescent="0.25">
      <c r="A5" s="640" t="str">
        <f>CONCATENATE("WHEREAS, Nebraska Revised Statute 77-1632 provides that the Governing Body of ",'Cover- Page 1'!E1," passes by a majority vote a resolution or ordinance setting the tax request; and")</f>
        <v>WHEREAS, Nebraska Revised Statute 77-1632 provides that the Governing Body of ESU #  passes by a majority vote a resolution or ordinance setting the tax request; and</v>
      </c>
      <c r="B5" s="640"/>
      <c r="C5" s="640"/>
      <c r="D5" s="640"/>
      <c r="E5" s="640"/>
      <c r="F5" s="640"/>
      <c r="G5" s="640"/>
      <c r="H5" s="640"/>
      <c r="I5" s="640"/>
      <c r="L5" s="395"/>
      <c r="M5" s="395"/>
      <c r="N5" s="395"/>
      <c r="O5" s="395"/>
      <c r="P5" s="395"/>
      <c r="Q5" s="395"/>
      <c r="R5" s="395"/>
      <c r="S5" s="395"/>
      <c r="T5" s="395"/>
      <c r="U5" s="395"/>
    </row>
    <row r="6" spans="1:21" ht="6.95" customHeight="1" x14ac:dyDescent="0.25"/>
    <row r="7" spans="1:21" ht="31.5" customHeight="1" x14ac:dyDescent="0.25">
      <c r="A7" s="640" t="s">
        <v>671</v>
      </c>
      <c r="B7" s="640"/>
      <c r="C7" s="640"/>
      <c r="D7" s="640"/>
      <c r="E7" s="640"/>
      <c r="F7" s="640"/>
      <c r="G7" s="640"/>
      <c r="H7" s="640"/>
      <c r="I7" s="640"/>
      <c r="L7" s="395"/>
      <c r="M7" s="395"/>
      <c r="N7" s="395"/>
      <c r="O7" s="395"/>
      <c r="P7" s="395"/>
      <c r="Q7" s="395"/>
      <c r="R7" s="395"/>
      <c r="S7" s="395"/>
      <c r="T7" s="395"/>
      <c r="U7" s="395"/>
    </row>
    <row r="8" spans="1:21" ht="6.6" customHeight="1" x14ac:dyDescent="0.25"/>
    <row r="9" spans="1:21" x14ac:dyDescent="0.25">
      <c r="A9" s="393" t="str">
        <f>CONCATENATE("NOW, THEREFORE, the Governing Body of ",'Cover- Page 1'!E1, " resolves that:")</f>
        <v>NOW, THEREFORE, the Governing Body of ESU #  resolves that:</v>
      </c>
    </row>
    <row r="10" spans="1:21" ht="6.95" customHeight="1" x14ac:dyDescent="0.25"/>
    <row r="11" spans="1:21" x14ac:dyDescent="0.25">
      <c r="A11" s="396" t="s">
        <v>672</v>
      </c>
      <c r="B11" s="393" t="s">
        <v>733</v>
      </c>
      <c r="L11" s="396"/>
    </row>
    <row r="12" spans="1:21" ht="9" customHeight="1" x14ac:dyDescent="0.25">
      <c r="A12" s="396"/>
      <c r="L12" s="396"/>
    </row>
    <row r="13" spans="1:21" x14ac:dyDescent="0.25">
      <c r="A13" s="396"/>
      <c r="B13" s="397"/>
      <c r="C13" s="398" t="s">
        <v>673</v>
      </c>
      <c r="D13" s="399">
        <f>'Page 2-A'!C14</f>
        <v>0</v>
      </c>
      <c r="L13" s="396"/>
    </row>
    <row r="14" spans="1:21" x14ac:dyDescent="0.25">
      <c r="A14" s="396"/>
      <c r="B14" s="397"/>
      <c r="C14" s="398" t="s">
        <v>674</v>
      </c>
      <c r="D14" s="399">
        <f>'Page 2-A'!C15</f>
        <v>0</v>
      </c>
      <c r="L14" s="396"/>
    </row>
    <row r="15" spans="1:21" x14ac:dyDescent="0.25">
      <c r="A15" s="396"/>
      <c r="B15" s="400"/>
      <c r="C15" s="400"/>
      <c r="D15" s="399"/>
      <c r="L15" s="396"/>
    </row>
    <row r="16" spans="1:21" x14ac:dyDescent="0.25">
      <c r="A16" s="396"/>
      <c r="B16" s="400"/>
      <c r="C16" s="400"/>
      <c r="D16" s="399"/>
      <c r="L16" s="396"/>
    </row>
    <row r="17" spans="1:21" x14ac:dyDescent="0.25">
      <c r="A17" s="401"/>
      <c r="L17" s="401"/>
    </row>
    <row r="18" spans="1:21" x14ac:dyDescent="0.25">
      <c r="A18" s="396" t="s">
        <v>675</v>
      </c>
      <c r="B18" s="393" t="str">
        <f>IFERROR(CONCATENATE("The total assessed value of property differs from last year’s total assessed value by ",ROUND('Budget Hearing'!D29*100,2)," percent."),"The total assessed value of property differs from last year's total assessed value by _____ percent.")</f>
        <v>The total assessed value of property differs from last year’s total assessed value by 0 percent.</v>
      </c>
      <c r="L18" s="396"/>
      <c r="M18" s="402" t="s">
        <v>676</v>
      </c>
    </row>
    <row r="19" spans="1:21" x14ac:dyDescent="0.25">
      <c r="A19" s="401"/>
      <c r="L19" s="401"/>
    </row>
    <row r="20" spans="1:21" ht="30.6" customHeight="1" x14ac:dyDescent="0.25">
      <c r="A20" s="403" t="s">
        <v>677</v>
      </c>
      <c r="B20" s="640" t="str">
        <f>CONCATENATE("The tax rate which would levy the same amount of property taxes as last year, when multiplied by the new total assessed value of property would be ",'Budget Hearing'!B31," per $100 of assessed value.")</f>
        <v>The tax rate which would levy the same amount of property taxes as last year, when multiplied by the new total assessed value of property would be 0 per $100 of assessed value.</v>
      </c>
      <c r="C20" s="640"/>
      <c r="D20" s="640"/>
      <c r="E20" s="640"/>
      <c r="F20" s="640"/>
      <c r="G20" s="640"/>
      <c r="H20" s="640"/>
      <c r="I20" s="640"/>
      <c r="L20" s="403"/>
      <c r="M20" s="395"/>
      <c r="N20" s="395"/>
      <c r="O20" s="395"/>
      <c r="P20" s="395"/>
      <c r="Q20" s="395"/>
      <c r="R20" s="395"/>
      <c r="S20" s="395"/>
      <c r="T20" s="395"/>
      <c r="U20" s="395"/>
    </row>
    <row r="21" spans="1:21" x14ac:dyDescent="0.25">
      <c r="A21" s="401"/>
      <c r="L21" s="401"/>
    </row>
    <row r="22" spans="1:21" ht="30.95" customHeight="1" x14ac:dyDescent="0.25">
      <c r="A22" s="403" t="s">
        <v>678</v>
      </c>
      <c r="B22" s="640" t="str">
        <f>CONCATENATE('Cover- Page 1'!E1," proposes to adopt a property tax request that will cause its tax rate to be ",'Budget Hearing'!C30," per $100 of assessed value.")</f>
        <v>ESU #  proposes to adopt a property tax request that will cause its tax rate to be 0 per $100 of assessed value.</v>
      </c>
      <c r="C22" s="640"/>
      <c r="D22" s="640"/>
      <c r="E22" s="640"/>
      <c r="F22" s="640"/>
      <c r="G22" s="640"/>
      <c r="H22" s="640"/>
      <c r="I22" s="640"/>
      <c r="L22" s="403"/>
      <c r="M22" s="395"/>
      <c r="N22" s="395"/>
      <c r="O22" s="395"/>
      <c r="P22" s="395"/>
      <c r="Q22" s="395"/>
      <c r="R22" s="395"/>
      <c r="S22" s="395"/>
      <c r="T22" s="395"/>
      <c r="U22" s="395"/>
    </row>
    <row r="23" spans="1:21" x14ac:dyDescent="0.25">
      <c r="A23" s="401"/>
      <c r="L23" s="401"/>
    </row>
    <row r="24" spans="1:21" ht="38.1" customHeight="1" x14ac:dyDescent="0.25">
      <c r="A24" s="403" t="s">
        <v>679</v>
      </c>
      <c r="B24" s="640" t="str">
        <f>CONCATENATE("Based on the proposed property tax request and changes in other revenue, the total operating budget of ",'Cover- Page 1'!E1," will increase (or decrease) last year’s budget by ",ROUND(('Budget Hearing'!D27*100),2)," percent.")</f>
        <v>Based on the proposed property tax request and changes in other revenue, the total operating budget of ESU #  will increase (or decrease) last year’s budget by 0 percent.</v>
      </c>
      <c r="C24" s="640"/>
      <c r="D24" s="640"/>
      <c r="E24" s="640"/>
      <c r="F24" s="640"/>
      <c r="G24" s="640"/>
      <c r="H24" s="640"/>
      <c r="I24" s="640"/>
      <c r="L24" s="403"/>
      <c r="M24" s="395"/>
      <c r="N24" s="395"/>
      <c r="O24" s="395"/>
      <c r="P24" s="395"/>
      <c r="Q24" s="395"/>
      <c r="R24" s="395"/>
      <c r="S24" s="395"/>
      <c r="T24" s="395"/>
      <c r="U24" s="395"/>
    </row>
    <row r="25" spans="1:21" ht="11.1" customHeight="1" x14ac:dyDescent="0.25">
      <c r="A25" s="401"/>
      <c r="L25" s="401"/>
    </row>
    <row r="26" spans="1:21" x14ac:dyDescent="0.25">
      <c r="A26" s="396" t="s">
        <v>680</v>
      </c>
      <c r="B26" s="393" t="s">
        <v>734</v>
      </c>
      <c r="L26" s="396"/>
    </row>
    <row r="27" spans="1:21" x14ac:dyDescent="0.25">
      <c r="A27" s="401"/>
    </row>
    <row r="28" spans="1:21" x14ac:dyDescent="0.25">
      <c r="A28" s="404" t="s">
        <v>735</v>
      </c>
      <c r="B28" s="405"/>
      <c r="C28" s="405"/>
      <c r="D28" s="405"/>
      <c r="E28" s="405"/>
      <c r="F28" s="405"/>
      <c r="G28" s="405"/>
      <c r="H28" s="405"/>
    </row>
    <row r="29" spans="1:21" x14ac:dyDescent="0.25">
      <c r="A29" s="406"/>
      <c r="B29" s="405"/>
      <c r="C29" s="405"/>
      <c r="D29" s="405"/>
      <c r="E29" s="405"/>
      <c r="F29" s="405"/>
      <c r="G29" s="405"/>
      <c r="H29" s="405"/>
    </row>
    <row r="30" spans="1:21" x14ac:dyDescent="0.25">
      <c r="A30" s="641" t="s">
        <v>681</v>
      </c>
      <c r="B30" s="641"/>
      <c r="C30" s="641"/>
      <c r="D30" s="405"/>
      <c r="E30" s="642" t="s">
        <v>682</v>
      </c>
      <c r="F30" s="642"/>
      <c r="G30" s="642"/>
      <c r="H30" s="405"/>
    </row>
    <row r="31" spans="1:21" ht="23.25" customHeight="1" x14ac:dyDescent="0.25">
      <c r="A31" s="639"/>
      <c r="B31" s="639"/>
      <c r="C31" s="639"/>
      <c r="D31" s="405"/>
      <c r="E31" s="639"/>
      <c r="F31" s="639"/>
      <c r="G31" s="639"/>
      <c r="H31" s="405"/>
    </row>
    <row r="32" spans="1:21" ht="23.25" customHeight="1" x14ac:dyDescent="0.25">
      <c r="A32" s="639"/>
      <c r="B32" s="639"/>
      <c r="C32" s="639"/>
      <c r="D32" s="405"/>
      <c r="E32" s="639"/>
      <c r="F32" s="639"/>
      <c r="G32" s="639"/>
      <c r="H32" s="405"/>
    </row>
    <row r="33" spans="1:9" ht="23.25" customHeight="1" x14ac:dyDescent="0.25">
      <c r="A33" s="639"/>
      <c r="B33" s="639"/>
      <c r="C33" s="639"/>
      <c r="D33" s="405"/>
      <c r="E33" s="639"/>
      <c r="F33" s="639"/>
      <c r="G33" s="639"/>
      <c r="H33" s="405"/>
    </row>
    <row r="34" spans="1:9" ht="23.25" customHeight="1" x14ac:dyDescent="0.25">
      <c r="A34" s="639"/>
      <c r="B34" s="639"/>
      <c r="C34" s="639"/>
      <c r="D34" s="405"/>
      <c r="E34" s="639"/>
      <c r="F34" s="639"/>
      <c r="G34" s="639"/>
      <c r="H34" s="405"/>
    </row>
    <row r="35" spans="1:9" ht="23.25" customHeight="1" x14ac:dyDescent="0.25">
      <c r="A35" s="639"/>
      <c r="B35" s="639"/>
      <c r="C35" s="639"/>
      <c r="D35" s="405"/>
      <c r="E35" s="639"/>
      <c r="F35" s="639"/>
      <c r="G35" s="639"/>
      <c r="H35" s="405"/>
    </row>
    <row r="36" spans="1:9" ht="23.25" customHeight="1" x14ac:dyDescent="0.25">
      <c r="A36" s="639"/>
      <c r="B36" s="639"/>
      <c r="C36" s="639"/>
      <c r="D36" s="405"/>
      <c r="E36" s="639"/>
      <c r="F36" s="639"/>
      <c r="G36" s="639"/>
      <c r="H36" s="405"/>
    </row>
    <row r="37" spans="1:9" ht="23.25" customHeight="1" x14ac:dyDescent="0.25">
      <c r="A37" s="639"/>
      <c r="B37" s="639"/>
      <c r="C37" s="639"/>
      <c r="D37" s="405"/>
      <c r="E37" s="639"/>
      <c r="F37" s="639"/>
      <c r="G37" s="639"/>
      <c r="H37" s="405"/>
    </row>
    <row r="38" spans="1:9" x14ac:dyDescent="0.25">
      <c r="A38" s="405"/>
      <c r="B38" s="405"/>
      <c r="C38" s="405"/>
      <c r="D38" s="405"/>
      <c r="E38" s="405"/>
      <c r="F38" s="405"/>
      <c r="G38" s="405"/>
      <c r="H38" s="405"/>
    </row>
    <row r="39" spans="1:9" x14ac:dyDescent="0.25">
      <c r="B39" s="405"/>
      <c r="C39" s="405"/>
      <c r="D39" s="405"/>
      <c r="E39" s="405"/>
      <c r="F39" s="405"/>
      <c r="G39" s="405"/>
      <c r="H39" s="405"/>
    </row>
    <row r="41" spans="1:9" x14ac:dyDescent="0.25">
      <c r="A41" s="405" t="s">
        <v>736</v>
      </c>
    </row>
    <row r="43" spans="1:9" ht="39.950000000000003" customHeight="1" x14ac:dyDescent="0.25">
      <c r="A43" s="637" t="s">
        <v>683</v>
      </c>
      <c r="B43" s="637"/>
      <c r="C43" s="637"/>
      <c r="D43" s="637"/>
      <c r="E43" s="637"/>
      <c r="F43" s="637"/>
      <c r="G43" s="637"/>
      <c r="H43" s="637"/>
      <c r="I43" s="637"/>
    </row>
    <row r="44" spans="1:9" ht="47.45" customHeight="1" x14ac:dyDescent="0.25">
      <c r="A44" s="638" t="s">
        <v>699</v>
      </c>
      <c r="B44" s="638"/>
      <c r="C44" s="638"/>
      <c r="D44" s="638"/>
      <c r="E44" s="638"/>
      <c r="F44" s="638"/>
      <c r="G44" s="638"/>
      <c r="H44" s="638"/>
      <c r="I44" s="638"/>
    </row>
  </sheetData>
  <sheetProtection sheet="1" formatCells="0" formatColumns="0" formatRows="0" insertColumns="0" insertRows="0"/>
  <mergeCells count="25">
    <mergeCell ref="A1:I1"/>
    <mergeCell ref="A3:I3"/>
    <mergeCell ref="A5:I5"/>
    <mergeCell ref="A7:I7"/>
    <mergeCell ref="B20:I20"/>
    <mergeCell ref="B22:I22"/>
    <mergeCell ref="B24:I24"/>
    <mergeCell ref="A30:C30"/>
    <mergeCell ref="E30:G30"/>
    <mergeCell ref="A31:C31"/>
    <mergeCell ref="E31:G31"/>
    <mergeCell ref="A32:C32"/>
    <mergeCell ref="E32:G32"/>
    <mergeCell ref="A33:C33"/>
    <mergeCell ref="E33:G33"/>
    <mergeCell ref="A34:C34"/>
    <mergeCell ref="E34:G34"/>
    <mergeCell ref="A43:I43"/>
    <mergeCell ref="A44:I44"/>
    <mergeCell ref="A35:C35"/>
    <mergeCell ref="E35:G35"/>
    <mergeCell ref="A36:C36"/>
    <mergeCell ref="E36:G36"/>
    <mergeCell ref="A37:C37"/>
    <mergeCell ref="E37:G37"/>
  </mergeCells>
  <pageMargins left="0.7" right="0.7" top="0.75" bottom="0.75" header="0.3" footer="0.3"/>
  <pageSetup scale="95" orientation="portrait" r:id="rId1"/>
  <customProperties>
    <customPr name="OrphanNamesChecked" r:id="rId2"/>
  </customPropertie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24"/>
  <sheetViews>
    <sheetView zoomScaleNormal="100" workbookViewId="0">
      <selection activeCell="A3" sqref="A3:D3"/>
    </sheetView>
  </sheetViews>
  <sheetFormatPr defaultColWidth="9.140625" defaultRowHeight="12" x14ac:dyDescent="0.2"/>
  <cols>
    <col min="1" max="1" width="29.85546875" style="295" customWidth="1"/>
    <col min="2" max="2" width="17.5703125" style="295" customWidth="1"/>
    <col min="3" max="3" width="38.42578125" style="295" customWidth="1"/>
    <col min="4" max="4" width="15.85546875" style="295" customWidth="1"/>
    <col min="5" max="9" width="9.140625" style="295"/>
    <col min="10" max="10" width="29.85546875" style="295" customWidth="1"/>
    <col min="11" max="12" width="21" style="295" customWidth="1"/>
    <col min="13" max="13" width="13.5703125" style="295" customWidth="1"/>
    <col min="14" max="14" width="20.42578125" style="295" customWidth="1"/>
    <col min="15" max="16384" width="9.140625" style="295"/>
  </cols>
  <sheetData>
    <row r="1" spans="1:14" ht="16.5" customHeight="1" x14ac:dyDescent="0.25">
      <c r="A1" s="647" t="s">
        <v>576</v>
      </c>
      <c r="B1" s="647"/>
      <c r="C1" s="647"/>
      <c r="D1" s="647"/>
      <c r="E1" s="294"/>
    </row>
    <row r="2" spans="1:14" ht="16.5" x14ac:dyDescent="0.25">
      <c r="A2" s="648" t="s">
        <v>737</v>
      </c>
      <c r="B2" s="648"/>
      <c r="C2" s="648"/>
      <c r="D2" s="648"/>
    </row>
    <row r="3" spans="1:14" ht="22.5" customHeight="1" x14ac:dyDescent="0.25">
      <c r="A3" s="650" t="str">
        <f>CONCATENATE("ESU ",'Basic Data Input'!B7,"")</f>
        <v xml:space="preserve">ESU </v>
      </c>
      <c r="B3" s="650"/>
      <c r="C3" s="650"/>
      <c r="D3" s="650"/>
      <c r="J3" s="649" t="s">
        <v>603</v>
      </c>
      <c r="K3" s="649"/>
      <c r="L3" s="649"/>
      <c r="M3" s="649"/>
      <c r="N3" s="649"/>
    </row>
    <row r="4" spans="1:14" ht="24" customHeight="1" x14ac:dyDescent="0.2">
      <c r="A4" s="651" t="s">
        <v>577</v>
      </c>
      <c r="B4" s="651"/>
      <c r="C4" s="651"/>
      <c r="D4" s="651"/>
      <c r="E4" s="296"/>
      <c r="K4" s="314"/>
      <c r="L4" s="314"/>
      <c r="M4" s="314"/>
    </row>
    <row r="5" spans="1:14" ht="40.5" customHeight="1" thickBot="1" x14ac:dyDescent="0.25">
      <c r="A5" s="388" t="s">
        <v>578</v>
      </c>
      <c r="B5" s="388" t="s">
        <v>579</v>
      </c>
      <c r="C5" s="388" t="s">
        <v>580</v>
      </c>
      <c r="D5" s="388" t="s">
        <v>581</v>
      </c>
      <c r="I5" s="309">
        <v>1</v>
      </c>
      <c r="J5" s="645" t="s">
        <v>604</v>
      </c>
      <c r="K5" s="645"/>
      <c r="L5" s="645"/>
      <c r="M5" s="645"/>
      <c r="N5" s="645"/>
    </row>
    <row r="6" spans="1:14" ht="35.1" customHeight="1" x14ac:dyDescent="0.2">
      <c r="A6" s="298"/>
      <c r="B6" s="298"/>
      <c r="C6" s="298"/>
      <c r="D6" s="297"/>
      <c r="I6" s="309">
        <v>2</v>
      </c>
      <c r="J6" s="645" t="s">
        <v>605</v>
      </c>
      <c r="K6" s="645"/>
      <c r="L6" s="645"/>
      <c r="M6" s="645"/>
      <c r="N6" s="645"/>
    </row>
    <row r="7" spans="1:14" ht="35.1" customHeight="1" x14ac:dyDescent="0.2">
      <c r="A7" s="298"/>
      <c r="B7" s="298"/>
      <c r="C7" s="298"/>
      <c r="D7" s="299"/>
      <c r="I7" s="309">
        <v>3</v>
      </c>
      <c r="J7" s="645" t="s">
        <v>606</v>
      </c>
      <c r="K7" s="645"/>
      <c r="L7" s="645"/>
      <c r="M7" s="645"/>
      <c r="N7" s="645"/>
    </row>
    <row r="8" spans="1:14" ht="35.1" customHeight="1" x14ac:dyDescent="0.2">
      <c r="A8" s="298"/>
      <c r="B8" s="298"/>
      <c r="C8" s="298"/>
      <c r="D8" s="299"/>
      <c r="I8" s="309">
        <v>4</v>
      </c>
      <c r="J8" s="645" t="s">
        <v>607</v>
      </c>
      <c r="K8" s="645"/>
      <c r="L8" s="645"/>
      <c r="M8" s="645"/>
      <c r="N8" s="645"/>
    </row>
    <row r="9" spans="1:14" ht="35.1" customHeight="1" x14ac:dyDescent="0.2">
      <c r="A9" s="298"/>
      <c r="B9" s="298"/>
      <c r="C9" s="298"/>
      <c r="D9" s="299"/>
      <c r="I9" s="309">
        <v>5</v>
      </c>
      <c r="J9" s="309" t="s">
        <v>624</v>
      </c>
    </row>
    <row r="10" spans="1:14" ht="35.1" customHeight="1" x14ac:dyDescent="0.2">
      <c r="A10" s="298"/>
      <c r="B10" s="298"/>
      <c r="C10" s="298"/>
      <c r="D10" s="299"/>
      <c r="J10" s="645" t="s">
        <v>608</v>
      </c>
      <c r="K10" s="645"/>
      <c r="L10" s="645"/>
      <c r="M10" s="645"/>
      <c r="N10" s="645"/>
    </row>
    <row r="11" spans="1:14" ht="35.1" customHeight="1" x14ac:dyDescent="0.2">
      <c r="A11" s="298"/>
      <c r="B11" s="298"/>
      <c r="C11" s="298"/>
      <c r="D11" s="299"/>
      <c r="J11" s="646" t="s">
        <v>609</v>
      </c>
      <c r="K11" s="646"/>
      <c r="L11" s="646"/>
      <c r="M11" s="646"/>
      <c r="N11" s="646"/>
    </row>
    <row r="12" spans="1:14" ht="35.1" customHeight="1" x14ac:dyDescent="0.2">
      <c r="A12" s="298"/>
      <c r="B12" s="298"/>
      <c r="C12" s="298"/>
      <c r="D12" s="299"/>
      <c r="J12" s="646"/>
      <c r="K12" s="646"/>
      <c r="L12" s="646"/>
      <c r="M12" s="646"/>
      <c r="N12" s="646"/>
    </row>
    <row r="13" spans="1:14" ht="35.1" customHeight="1" x14ac:dyDescent="0.25">
      <c r="A13" s="298"/>
      <c r="B13" s="298"/>
      <c r="C13" s="298"/>
      <c r="D13" s="299"/>
      <c r="J13" s="300" t="s">
        <v>582</v>
      </c>
    </row>
    <row r="14" spans="1:14" ht="35.1" customHeight="1" x14ac:dyDescent="0.2">
      <c r="A14" s="298"/>
      <c r="B14" s="298"/>
      <c r="C14" s="298"/>
      <c r="D14" s="299"/>
      <c r="J14" s="301" t="s">
        <v>578</v>
      </c>
      <c r="K14" s="301" t="s">
        <v>579</v>
      </c>
      <c r="L14" s="301" t="s">
        <v>580</v>
      </c>
      <c r="M14" s="301" t="s">
        <v>581</v>
      </c>
    </row>
    <row r="15" spans="1:14" ht="35.1" customHeight="1" x14ac:dyDescent="0.2">
      <c r="A15" s="298"/>
      <c r="B15" s="298"/>
      <c r="C15" s="298"/>
      <c r="D15" s="299"/>
      <c r="J15" s="302" t="s">
        <v>583</v>
      </c>
      <c r="K15" s="302" t="s">
        <v>584</v>
      </c>
      <c r="L15" s="302" t="s">
        <v>585</v>
      </c>
      <c r="M15" s="303">
        <v>25000</v>
      </c>
    </row>
    <row r="16" spans="1:14" ht="35.1" customHeight="1" x14ac:dyDescent="0.2">
      <c r="A16" s="298"/>
      <c r="B16" s="298"/>
      <c r="C16" s="298"/>
      <c r="D16" s="299"/>
    </row>
    <row r="17" spans="1:6" ht="35.1" customHeight="1" x14ac:dyDescent="0.2">
      <c r="A17" s="298"/>
      <c r="B17" s="298"/>
      <c r="C17" s="298"/>
      <c r="D17" s="299"/>
    </row>
    <row r="18" spans="1:6" ht="35.1" customHeight="1" x14ac:dyDescent="0.2">
      <c r="A18" s="298"/>
      <c r="B18" s="298"/>
      <c r="C18" s="298"/>
      <c r="D18" s="299"/>
    </row>
    <row r="19" spans="1:6" ht="35.1" customHeight="1" x14ac:dyDescent="0.2">
      <c r="A19" s="298"/>
      <c r="B19" s="298"/>
      <c r="C19" s="298"/>
      <c r="D19" s="299"/>
    </row>
    <row r="20" spans="1:6" ht="35.1" customHeight="1" x14ac:dyDescent="0.2">
      <c r="A20" s="298"/>
      <c r="B20" s="298"/>
      <c r="C20" s="298"/>
      <c r="D20" s="299"/>
    </row>
    <row r="21" spans="1:6" ht="35.1" customHeight="1" x14ac:dyDescent="0.2">
      <c r="A21" s="298"/>
      <c r="B21" s="298"/>
      <c r="C21" s="298"/>
      <c r="D21" s="299"/>
    </row>
    <row r="22" spans="1:6" ht="35.1" customHeight="1" x14ac:dyDescent="0.2">
      <c r="A22" s="298"/>
      <c r="B22" s="298"/>
      <c r="C22" s="298"/>
      <c r="D22" s="299"/>
    </row>
    <row r="23" spans="1:6" ht="24.75" customHeight="1" thickBot="1" x14ac:dyDescent="0.25">
      <c r="C23" s="295" t="s">
        <v>586</v>
      </c>
      <c r="D23" s="335">
        <f>SUM(D6:D22)</f>
        <v>0</v>
      </c>
      <c r="F23" s="295" t="s">
        <v>595</v>
      </c>
    </row>
    <row r="24" spans="1:6" ht="12.75" thickTop="1" x14ac:dyDescent="0.2"/>
  </sheetData>
  <sheetProtection sheet="1" objects="1" scenarios="1"/>
  <mergeCells count="11">
    <mergeCell ref="J8:N8"/>
    <mergeCell ref="J10:N10"/>
    <mergeCell ref="J11:N12"/>
    <mergeCell ref="A1:D1"/>
    <mergeCell ref="A2:D2"/>
    <mergeCell ref="J3:N3"/>
    <mergeCell ref="J5:N5"/>
    <mergeCell ref="J6:N6"/>
    <mergeCell ref="J7:N7"/>
    <mergeCell ref="A3:D3"/>
    <mergeCell ref="A4:D4"/>
  </mergeCells>
  <pageMargins left="0.28999999999999998" right="0.24" top="0.36" bottom="0.39" header="0.23" footer="0.25"/>
  <pageSetup orientation="portrait" r:id="rId1"/>
  <headerFooter alignWithMargins="0"/>
  <customProperties>
    <customPr name="OrphanNamesChecked" r:id="rId2"/>
  </customPropertie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E23"/>
  <sheetViews>
    <sheetView zoomScaleNormal="100" workbookViewId="0">
      <selection activeCell="A3" sqref="A3"/>
    </sheetView>
  </sheetViews>
  <sheetFormatPr defaultColWidth="9.140625" defaultRowHeight="12" x14ac:dyDescent="0.2"/>
  <cols>
    <col min="1" max="1" width="34.85546875" style="306" customWidth="1"/>
    <col min="2" max="2" width="17.42578125" style="306" customWidth="1"/>
    <col min="3" max="3" width="43.140625" style="306" customWidth="1"/>
    <col min="4" max="16384" width="9.140625" style="306"/>
  </cols>
  <sheetData>
    <row r="1" spans="1:5" ht="16.5" x14ac:dyDescent="0.25">
      <c r="A1" s="654" t="s">
        <v>587</v>
      </c>
      <c r="B1" s="654"/>
      <c r="C1" s="654"/>
      <c r="D1" s="305"/>
      <c r="E1" s="305"/>
    </row>
    <row r="2" spans="1:5" ht="16.5" x14ac:dyDescent="0.25">
      <c r="A2" s="655" t="s">
        <v>737</v>
      </c>
      <c r="B2" s="655"/>
      <c r="C2" s="655"/>
    </row>
    <row r="3" spans="1:5" ht="9" customHeight="1" x14ac:dyDescent="0.25">
      <c r="A3" s="325"/>
      <c r="B3" s="325"/>
      <c r="C3" s="325"/>
    </row>
    <row r="4" spans="1:5" ht="36.75" customHeight="1" thickBot="1" x14ac:dyDescent="0.3">
      <c r="A4" s="657" t="str">
        <f>CONCATENATE("ESU ",'Basic Data Input'!B7)</f>
        <v xml:space="preserve">ESU </v>
      </c>
      <c r="B4" s="657"/>
      <c r="C4" s="657"/>
    </row>
    <row r="5" spans="1:5" ht="14.25" x14ac:dyDescent="0.2">
      <c r="A5" s="658" t="s">
        <v>577</v>
      </c>
      <c r="B5" s="658"/>
      <c r="C5" s="658"/>
      <c r="D5" s="307"/>
      <c r="E5" s="307"/>
    </row>
    <row r="7" spans="1:5" ht="36.75" customHeight="1" x14ac:dyDescent="0.2">
      <c r="A7" s="656" t="s">
        <v>588</v>
      </c>
      <c r="B7" s="656"/>
      <c r="C7" s="656"/>
    </row>
    <row r="8" spans="1:5" ht="24.75" customHeight="1" x14ac:dyDescent="0.2">
      <c r="A8" s="652"/>
      <c r="B8" s="652"/>
      <c r="C8" s="652"/>
    </row>
    <row r="9" spans="1:5" ht="24.75" customHeight="1" x14ac:dyDescent="0.2">
      <c r="A9" s="652"/>
      <c r="B9" s="652"/>
      <c r="C9" s="652"/>
    </row>
    <row r="10" spans="1:5" ht="24.75" customHeight="1" x14ac:dyDescent="0.2">
      <c r="A10" s="652"/>
      <c r="B10" s="652"/>
      <c r="C10" s="652"/>
    </row>
    <row r="11" spans="1:5" ht="24.75" customHeight="1" x14ac:dyDescent="0.2">
      <c r="A11" s="652"/>
      <c r="B11" s="652"/>
      <c r="C11" s="652"/>
    </row>
    <row r="12" spans="1:5" ht="24.75" customHeight="1" x14ac:dyDescent="0.2">
      <c r="A12" s="652"/>
      <c r="B12" s="652"/>
      <c r="C12" s="652"/>
    </row>
    <row r="13" spans="1:5" ht="24.75" customHeight="1" x14ac:dyDescent="0.2">
      <c r="A13" s="652"/>
      <c r="B13" s="652"/>
      <c r="C13" s="652"/>
    </row>
    <row r="14" spans="1:5" ht="24.75" customHeight="1" x14ac:dyDescent="0.2">
      <c r="A14" s="652"/>
      <c r="B14" s="652"/>
      <c r="C14" s="652"/>
    </row>
    <row r="15" spans="1:5" ht="24.75" customHeight="1" x14ac:dyDescent="0.2">
      <c r="A15" s="652"/>
      <c r="B15" s="652"/>
      <c r="C15" s="652"/>
    </row>
    <row r="16" spans="1:5" ht="24.75" customHeight="1" x14ac:dyDescent="0.2">
      <c r="A16" s="652"/>
      <c r="B16" s="652"/>
      <c r="C16" s="652"/>
    </row>
    <row r="17" spans="1:4" ht="24.75" customHeight="1" x14ac:dyDescent="0.2">
      <c r="A17" s="652"/>
      <c r="B17" s="652"/>
      <c r="C17" s="652"/>
    </row>
    <row r="18" spans="1:4" ht="24.75" customHeight="1" x14ac:dyDescent="0.2">
      <c r="A18" s="652"/>
      <c r="B18" s="652"/>
      <c r="C18" s="652"/>
    </row>
    <row r="19" spans="1:4" ht="24.75" customHeight="1" x14ac:dyDescent="0.2">
      <c r="A19" s="652"/>
      <c r="B19" s="652"/>
      <c r="C19" s="652"/>
    </row>
    <row r="20" spans="1:4" ht="24.75" customHeight="1" x14ac:dyDescent="0.2">
      <c r="A20" s="652"/>
      <c r="B20" s="652"/>
      <c r="C20" s="652"/>
    </row>
    <row r="21" spans="1:4" ht="24.75" customHeight="1" x14ac:dyDescent="0.2">
      <c r="A21" s="652"/>
      <c r="B21" s="652"/>
      <c r="C21" s="652"/>
    </row>
    <row r="23" spans="1:4" ht="15" x14ac:dyDescent="0.25">
      <c r="A23" s="653"/>
      <c r="B23" s="653"/>
      <c r="C23" s="653"/>
      <c r="D23" s="308"/>
    </row>
  </sheetData>
  <sheetProtection sheet="1" objects="1" scenarios="1"/>
  <mergeCells count="20">
    <mergeCell ref="A14:C14"/>
    <mergeCell ref="A1:C1"/>
    <mergeCell ref="A2:C2"/>
    <mergeCell ref="A7:C7"/>
    <mergeCell ref="A8:C8"/>
    <mergeCell ref="A9:C9"/>
    <mergeCell ref="A10:C10"/>
    <mergeCell ref="A11:C11"/>
    <mergeCell ref="A12:C12"/>
    <mergeCell ref="A13:C13"/>
    <mergeCell ref="A4:C4"/>
    <mergeCell ref="A5:C5"/>
    <mergeCell ref="A21:C21"/>
    <mergeCell ref="A23:C23"/>
    <mergeCell ref="A15:C15"/>
    <mergeCell ref="A16:C16"/>
    <mergeCell ref="A17:C17"/>
    <mergeCell ref="A18:C18"/>
    <mergeCell ref="A19:C19"/>
    <mergeCell ref="A20:C20"/>
  </mergeCells>
  <printOptions horizontalCentered="1"/>
  <pageMargins left="0.5" right="0.5" top="0.5" bottom="0.5" header="0.23" footer="0.25"/>
  <pageSetup orientation="portrait" r:id="rId1"/>
  <headerFooter alignWithMargins="0"/>
  <customProperties>
    <customPr name="OrphanNamesChecked" r:id="rId2"/>
  </customPropertie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G38"/>
  <sheetViews>
    <sheetView workbookViewId="0">
      <selection activeCell="B4" sqref="B4"/>
    </sheetView>
  </sheetViews>
  <sheetFormatPr defaultColWidth="9.140625" defaultRowHeight="12.75" x14ac:dyDescent="0.2"/>
  <cols>
    <col min="1" max="1" width="3.5703125" style="91" customWidth="1"/>
    <col min="2" max="2" width="58.5703125" style="91" customWidth="1"/>
    <col min="3" max="7" width="22.5703125" style="91" customWidth="1"/>
    <col min="8" max="9" width="14.5703125" style="91" customWidth="1"/>
    <col min="10" max="16384" width="9.140625" style="91"/>
  </cols>
  <sheetData>
    <row r="1" spans="1:7" x14ac:dyDescent="0.2">
      <c r="A1" s="663" t="s">
        <v>364</v>
      </c>
      <c r="B1" s="663"/>
      <c r="C1" s="663"/>
      <c r="D1" s="663"/>
      <c r="E1" s="663"/>
      <c r="F1" s="663"/>
      <c r="G1" s="663"/>
    </row>
    <row r="2" spans="1:7" ht="35.1" customHeight="1" thickBot="1" x14ac:dyDescent="0.25">
      <c r="A2" s="659" t="s">
        <v>562</v>
      </c>
      <c r="B2" s="659"/>
      <c r="C2" s="659"/>
      <c r="D2" s="659"/>
      <c r="E2" s="659"/>
      <c r="F2" s="659"/>
      <c r="G2" s="659"/>
    </row>
    <row r="3" spans="1:7" ht="42.95" customHeight="1" x14ac:dyDescent="0.2">
      <c r="A3" s="262" t="s">
        <v>4</v>
      </c>
      <c r="B3" s="263" t="s">
        <v>738</v>
      </c>
      <c r="C3" s="69" t="s">
        <v>56</v>
      </c>
      <c r="D3" s="69" t="s">
        <v>57</v>
      </c>
      <c r="E3" s="69" t="s">
        <v>57</v>
      </c>
      <c r="F3" s="69" t="s">
        <v>57</v>
      </c>
      <c r="G3" s="280" t="s">
        <v>58</v>
      </c>
    </row>
    <row r="4" spans="1:7" ht="17.45" customHeight="1" x14ac:dyDescent="0.2">
      <c r="A4" s="264">
        <f>ROWS(A$4:A4)</f>
        <v>1</v>
      </c>
      <c r="B4" s="265" t="s">
        <v>93</v>
      </c>
      <c r="C4" s="275"/>
      <c r="D4" s="275"/>
      <c r="E4" s="275"/>
      <c r="F4" s="275"/>
      <c r="G4" s="276"/>
    </row>
    <row r="5" spans="1:7" ht="17.45" customHeight="1" x14ac:dyDescent="0.2">
      <c r="A5" s="264">
        <f>ROWS(A$4:A5)</f>
        <v>2</v>
      </c>
      <c r="B5" s="266" t="s">
        <v>6</v>
      </c>
      <c r="C5" s="1"/>
      <c r="D5" s="1"/>
      <c r="E5" s="1"/>
      <c r="F5" s="1"/>
      <c r="G5" s="244">
        <f>SUM(C5:F5)</f>
        <v>0</v>
      </c>
    </row>
    <row r="6" spans="1:7" ht="17.45" customHeight="1" x14ac:dyDescent="0.2">
      <c r="A6" s="264">
        <f>ROWS(A$4:A6)</f>
        <v>3</v>
      </c>
      <c r="B6" s="83" t="s">
        <v>7</v>
      </c>
      <c r="C6" s="1"/>
      <c r="D6" s="1"/>
      <c r="E6" s="1"/>
      <c r="F6" s="1"/>
      <c r="G6" s="244">
        <f>SUM(C6:F6)</f>
        <v>0</v>
      </c>
    </row>
    <row r="7" spans="1:7" ht="17.45" customHeight="1" x14ac:dyDescent="0.2">
      <c r="A7" s="264">
        <f>ROWS(A$4:A7)</f>
        <v>4</v>
      </c>
      <c r="B7" s="267" t="s">
        <v>8</v>
      </c>
      <c r="C7" s="1"/>
      <c r="D7" s="1"/>
      <c r="E7" s="1"/>
      <c r="F7" s="1"/>
      <c r="G7" s="244">
        <f>SUM(C7:F7)</f>
        <v>0</v>
      </c>
    </row>
    <row r="8" spans="1:7" ht="17.45" customHeight="1" x14ac:dyDescent="0.2">
      <c r="A8" s="264">
        <f>ROWS(A$4:A8)</f>
        <v>5</v>
      </c>
      <c r="B8" s="268" t="s">
        <v>123</v>
      </c>
      <c r="C8" s="277">
        <f>SUM(C5:C7)</f>
        <v>0</v>
      </c>
      <c r="D8" s="277">
        <f>SUM(D5:D7)</f>
        <v>0</v>
      </c>
      <c r="E8" s="277">
        <f>SUM(E5:E7)</f>
        <v>0</v>
      </c>
      <c r="F8" s="277">
        <f>SUM(F5:F7)</f>
        <v>0</v>
      </c>
      <c r="G8" s="244">
        <f>IF(SUM(G5:G7)&lt;&gt;'2024-2025 Worksheet'!G33,"Must = Prior Year Line 30",SUM(G5:G7))</f>
        <v>0</v>
      </c>
    </row>
    <row r="9" spans="1:7" ht="17.45" customHeight="1" x14ac:dyDescent="0.2">
      <c r="A9" s="264">
        <f>ROWS(A$4:A9)</f>
        <v>6</v>
      </c>
      <c r="B9" s="267" t="s">
        <v>9</v>
      </c>
      <c r="C9" s="1"/>
      <c r="D9" s="1"/>
      <c r="E9" s="1"/>
      <c r="F9" s="1"/>
      <c r="G9" s="244">
        <f t="shared" ref="G9:G19" si="0">SUM(C9:F9)</f>
        <v>0</v>
      </c>
    </row>
    <row r="10" spans="1:7" ht="17.45" customHeight="1" x14ac:dyDescent="0.2">
      <c r="A10" s="269">
        <f>ROWS(A$4:A10)</f>
        <v>7</v>
      </c>
      <c r="B10" s="267" t="s">
        <v>10</v>
      </c>
      <c r="C10" s="1"/>
      <c r="D10" s="1"/>
      <c r="E10" s="1"/>
      <c r="F10" s="1"/>
      <c r="G10" s="244">
        <f t="shared" si="0"/>
        <v>0</v>
      </c>
    </row>
    <row r="11" spans="1:7" ht="17.45" customHeight="1" x14ac:dyDescent="0.2">
      <c r="A11" s="264">
        <f>ROWS(A$4:A11)</f>
        <v>8</v>
      </c>
      <c r="B11" s="270" t="s">
        <v>625</v>
      </c>
      <c r="C11" s="1"/>
      <c r="D11" s="1"/>
      <c r="E11" s="1"/>
      <c r="F11" s="1"/>
      <c r="G11" s="244">
        <f t="shared" si="0"/>
        <v>0</v>
      </c>
    </row>
    <row r="12" spans="1:7" ht="17.45" customHeight="1" x14ac:dyDescent="0.2">
      <c r="A12" s="264">
        <f>ROWS(A$4:A12)</f>
        <v>9</v>
      </c>
      <c r="B12" s="270" t="s">
        <v>626</v>
      </c>
      <c r="C12" s="1"/>
      <c r="D12" s="1"/>
      <c r="E12" s="1"/>
      <c r="F12" s="1"/>
      <c r="G12" s="244">
        <f t="shared" si="0"/>
        <v>0</v>
      </c>
    </row>
    <row r="13" spans="1:7" ht="17.45" customHeight="1" x14ac:dyDescent="0.2">
      <c r="A13" s="264">
        <f>ROWS(A$4:A13)</f>
        <v>10</v>
      </c>
      <c r="B13" s="267" t="s">
        <v>60</v>
      </c>
      <c r="C13" s="1"/>
      <c r="D13" s="1"/>
      <c r="E13" s="1"/>
      <c r="F13" s="1"/>
      <c r="G13" s="244">
        <f t="shared" si="0"/>
        <v>0</v>
      </c>
    </row>
    <row r="14" spans="1:7" ht="17.45" customHeight="1" x14ac:dyDescent="0.2">
      <c r="A14" s="264">
        <f>ROWS(A$4:A14)</f>
        <v>11</v>
      </c>
      <c r="B14" s="270" t="s">
        <v>318</v>
      </c>
      <c r="C14" s="278"/>
      <c r="D14" s="278"/>
      <c r="E14" s="278"/>
      <c r="F14" s="278"/>
      <c r="G14" s="281"/>
    </row>
    <row r="15" spans="1:7" ht="17.45" customHeight="1" x14ac:dyDescent="0.2">
      <c r="A15" s="264">
        <f>ROWS(A$4:A15)</f>
        <v>12</v>
      </c>
      <c r="B15" s="270" t="s">
        <v>319</v>
      </c>
      <c r="C15" s="1"/>
      <c r="D15" s="1"/>
      <c r="E15" s="1"/>
      <c r="F15" s="1"/>
      <c r="G15" s="244">
        <f>SUM(C15:F15)</f>
        <v>0</v>
      </c>
    </row>
    <row r="16" spans="1:7" ht="17.45" customHeight="1" x14ac:dyDescent="0.2">
      <c r="A16" s="264">
        <f>ROWS(A$4:A16)</f>
        <v>13</v>
      </c>
      <c r="B16" s="270" t="s">
        <v>627</v>
      </c>
      <c r="C16" s="1"/>
      <c r="D16" s="1"/>
      <c r="E16" s="1"/>
      <c r="F16" s="1"/>
      <c r="G16" s="244">
        <f t="shared" si="0"/>
        <v>0</v>
      </c>
    </row>
    <row r="17" spans="1:7" ht="17.45" customHeight="1" x14ac:dyDescent="0.2">
      <c r="A17" s="264">
        <f>ROWS(A$4:A17)</f>
        <v>14</v>
      </c>
      <c r="B17" s="267" t="s">
        <v>62</v>
      </c>
      <c r="C17" s="1"/>
      <c r="D17" s="1"/>
      <c r="E17" s="1"/>
      <c r="F17" s="1"/>
      <c r="G17" s="244">
        <f t="shared" si="0"/>
        <v>0</v>
      </c>
    </row>
    <row r="18" spans="1:7" ht="17.45" customHeight="1" x14ac:dyDescent="0.2">
      <c r="A18" s="264">
        <f>ROWS(A$4:A18)</f>
        <v>15</v>
      </c>
      <c r="B18" s="270" t="s">
        <v>628</v>
      </c>
      <c r="C18" s="1"/>
      <c r="D18" s="1"/>
      <c r="E18" s="1"/>
      <c r="F18" s="1"/>
      <c r="G18" s="244">
        <f t="shared" si="0"/>
        <v>0</v>
      </c>
    </row>
    <row r="19" spans="1:7" ht="17.45" customHeight="1" x14ac:dyDescent="0.2">
      <c r="A19" s="264">
        <f>ROWS(A$4:A19)</f>
        <v>16</v>
      </c>
      <c r="B19" s="267" t="s">
        <v>94</v>
      </c>
      <c r="C19" s="1"/>
      <c r="D19" s="1"/>
      <c r="E19" s="1"/>
      <c r="F19" s="1"/>
      <c r="G19" s="244">
        <f t="shared" si="0"/>
        <v>0</v>
      </c>
    </row>
    <row r="20" spans="1:7" ht="17.45" customHeight="1" x14ac:dyDescent="0.2">
      <c r="A20" s="264">
        <f>ROWS(A$4:A20)</f>
        <v>17</v>
      </c>
      <c r="B20" s="268" t="s">
        <v>313</v>
      </c>
      <c r="C20" s="277">
        <f>SUM(C8:C19)</f>
        <v>0</v>
      </c>
      <c r="D20" s="277">
        <f>SUM(D8:D19)</f>
        <v>0</v>
      </c>
      <c r="E20" s="277">
        <f>SUM(E8:E19)</f>
        <v>0</v>
      </c>
      <c r="F20" s="277">
        <f>SUM(F8:F19)</f>
        <v>0</v>
      </c>
      <c r="G20" s="244">
        <f>ROUND(SUM(G8:G19),2)</f>
        <v>0</v>
      </c>
    </row>
    <row r="21" spans="1:7" ht="17.45" customHeight="1" x14ac:dyDescent="0.2">
      <c r="A21" s="264">
        <f>ROWS(A$4:A21)</f>
        <v>18</v>
      </c>
      <c r="B21" s="268" t="s">
        <v>14</v>
      </c>
      <c r="C21" s="275"/>
      <c r="D21" s="275"/>
      <c r="E21" s="275"/>
      <c r="F21" s="275"/>
      <c r="G21" s="276"/>
    </row>
    <row r="22" spans="1:7" ht="17.45" customHeight="1" x14ac:dyDescent="0.2">
      <c r="A22" s="264">
        <f>ROWS(A$4:A22)</f>
        <v>19</v>
      </c>
      <c r="B22" s="267" t="s">
        <v>15</v>
      </c>
      <c r="C22" s="1"/>
      <c r="D22" s="1"/>
      <c r="E22" s="1"/>
      <c r="F22" s="1"/>
      <c r="G22" s="244">
        <f t="shared" ref="G22:G31" si="1">SUM(C22:F22)</f>
        <v>0</v>
      </c>
    </row>
    <row r="23" spans="1:7" ht="17.45" customHeight="1" x14ac:dyDescent="0.2">
      <c r="A23" s="264">
        <f>ROWS(A$4:A23)</f>
        <v>20</v>
      </c>
      <c r="B23" s="267" t="s">
        <v>16</v>
      </c>
      <c r="C23" s="1"/>
      <c r="D23" s="1"/>
      <c r="E23" s="1"/>
      <c r="F23" s="1"/>
      <c r="G23" s="244">
        <f t="shared" si="1"/>
        <v>0</v>
      </c>
    </row>
    <row r="24" spans="1:7" ht="17.45" customHeight="1" x14ac:dyDescent="0.2">
      <c r="A24" s="264">
        <f>ROWS(A$4:A24)</f>
        <v>21</v>
      </c>
      <c r="B24" s="267" t="s">
        <v>114</v>
      </c>
      <c r="C24" s="1"/>
      <c r="D24" s="1"/>
      <c r="E24" s="1"/>
      <c r="F24" s="1"/>
      <c r="G24" s="244">
        <f t="shared" si="1"/>
        <v>0</v>
      </c>
    </row>
    <row r="25" spans="1:7" ht="17.45" customHeight="1" x14ac:dyDescent="0.2">
      <c r="A25" s="264">
        <f>ROWS(A$4:A25)</f>
        <v>22</v>
      </c>
      <c r="B25" s="267" t="s">
        <v>63</v>
      </c>
      <c r="C25" s="1"/>
      <c r="D25" s="1"/>
      <c r="E25" s="1"/>
      <c r="F25" s="1"/>
      <c r="G25" s="244">
        <f t="shared" si="1"/>
        <v>0</v>
      </c>
    </row>
    <row r="26" spans="1:7" ht="17.45" customHeight="1" x14ac:dyDescent="0.2">
      <c r="A26" s="264">
        <f>ROWS(A$4:A26)</f>
        <v>23</v>
      </c>
      <c r="B26" s="267" t="s">
        <v>65</v>
      </c>
      <c r="C26" s="275"/>
      <c r="D26" s="275"/>
      <c r="E26" s="275"/>
      <c r="F26" s="275"/>
      <c r="G26" s="276"/>
    </row>
    <row r="27" spans="1:7" ht="17.45" customHeight="1" x14ac:dyDescent="0.2">
      <c r="A27" s="264">
        <f>ROWS(A$4:A27)</f>
        <v>24</v>
      </c>
      <c r="B27" s="267" t="s">
        <v>66</v>
      </c>
      <c r="C27" s="275"/>
      <c r="D27" s="275"/>
      <c r="E27" s="275"/>
      <c r="F27" s="275"/>
      <c r="G27" s="276"/>
    </row>
    <row r="28" spans="1:7" ht="17.45" customHeight="1" x14ac:dyDescent="0.2">
      <c r="A28" s="264">
        <f>ROWS(A$4:A28)</f>
        <v>25</v>
      </c>
      <c r="B28" s="267" t="s">
        <v>64</v>
      </c>
      <c r="C28" s="1"/>
      <c r="D28" s="1"/>
      <c r="E28" s="1"/>
      <c r="F28" s="1"/>
      <c r="G28" s="244">
        <f t="shared" si="1"/>
        <v>0</v>
      </c>
    </row>
    <row r="29" spans="1:7" ht="17.45" customHeight="1" x14ac:dyDescent="0.2">
      <c r="A29" s="264">
        <f>ROWS(A$4:A29)</f>
        <v>26</v>
      </c>
      <c r="B29" s="271" t="s">
        <v>19</v>
      </c>
      <c r="C29" s="1"/>
      <c r="D29" s="1"/>
      <c r="E29" s="1"/>
      <c r="F29" s="1"/>
      <c r="G29" s="244">
        <f t="shared" si="1"/>
        <v>0</v>
      </c>
    </row>
    <row r="30" spans="1:7" ht="17.45" customHeight="1" x14ac:dyDescent="0.2">
      <c r="A30" s="264">
        <f>ROWS(A$4:A30)</f>
        <v>27</v>
      </c>
      <c r="B30" s="271" t="s">
        <v>20</v>
      </c>
      <c r="C30" s="1"/>
      <c r="D30" s="1"/>
      <c r="E30" s="1"/>
      <c r="F30" s="1"/>
      <c r="G30" s="244">
        <f t="shared" si="1"/>
        <v>0</v>
      </c>
    </row>
    <row r="31" spans="1:7" ht="17.45" customHeight="1" x14ac:dyDescent="0.2">
      <c r="A31" s="264">
        <f>ROWS(A$4:A31)</f>
        <v>28</v>
      </c>
      <c r="B31" s="271" t="s">
        <v>21</v>
      </c>
      <c r="C31" s="1"/>
      <c r="D31" s="1"/>
      <c r="E31" s="1"/>
      <c r="F31" s="1"/>
      <c r="G31" s="244">
        <f t="shared" si="1"/>
        <v>0</v>
      </c>
    </row>
    <row r="32" spans="1:7" ht="17.45" customHeight="1" x14ac:dyDescent="0.2">
      <c r="A32" s="264">
        <f>ROWS(A$4:A32)</f>
        <v>29</v>
      </c>
      <c r="B32" s="272" t="s">
        <v>322</v>
      </c>
      <c r="C32" s="277">
        <f>SUM(C22:C31)</f>
        <v>0</v>
      </c>
      <c r="D32" s="277">
        <f>SUM(D22:D31)</f>
        <v>0</v>
      </c>
      <c r="E32" s="277">
        <f>SUM(E22:E31)</f>
        <v>0</v>
      </c>
      <c r="F32" s="277">
        <f>SUM(F22:F31)</f>
        <v>0</v>
      </c>
      <c r="G32" s="244">
        <f>ROUND(SUM(G22:G31),2)</f>
        <v>0</v>
      </c>
    </row>
    <row r="33" spans="1:7" ht="17.45" customHeight="1" thickBot="1" x14ac:dyDescent="0.25">
      <c r="A33" s="273">
        <f>ROWS(A$4:A33)</f>
        <v>30</v>
      </c>
      <c r="B33" s="274" t="s">
        <v>320</v>
      </c>
      <c r="C33" s="279">
        <f>C20-C32</f>
        <v>0</v>
      </c>
      <c r="D33" s="279">
        <f>D20-D32</f>
        <v>0</v>
      </c>
      <c r="E33" s="279">
        <f>E20-E32</f>
        <v>0</v>
      </c>
      <c r="F33" s="279">
        <f>F20-F32</f>
        <v>0</v>
      </c>
      <c r="G33" s="282">
        <f>ROUND(G20-G32,2)</f>
        <v>0</v>
      </c>
    </row>
    <row r="34" spans="1:7" ht="9.9499999999999993" customHeight="1" thickBot="1" x14ac:dyDescent="0.25">
      <c r="A34" s="261"/>
      <c r="B34" s="261"/>
      <c r="C34" s="102"/>
      <c r="D34" s="102"/>
      <c r="E34" s="102"/>
      <c r="F34" s="102"/>
      <c r="G34" s="102"/>
    </row>
    <row r="35" spans="1:7" ht="24.95" customHeight="1" thickBot="1" x14ac:dyDescent="0.25">
      <c r="A35" s="660" t="s">
        <v>22</v>
      </c>
      <c r="B35" s="661"/>
      <c r="C35" s="661"/>
      <c r="D35" s="661"/>
      <c r="E35" s="661"/>
      <c r="F35" s="661"/>
      <c r="G35" s="662"/>
    </row>
    <row r="36" spans="1:7" ht="17.45" customHeight="1" x14ac:dyDescent="0.2">
      <c r="A36" s="283" t="s">
        <v>23</v>
      </c>
      <c r="B36" s="284"/>
      <c r="C36" s="285">
        <f>C9</f>
        <v>0</v>
      </c>
      <c r="D36" s="286">
        <f>D9</f>
        <v>0</v>
      </c>
      <c r="E36" s="286">
        <f>E9</f>
        <v>0</v>
      </c>
      <c r="F36" s="286">
        <f>F9</f>
        <v>0</v>
      </c>
      <c r="G36" s="287">
        <f>ROUND(SUM(C36:F36),2)</f>
        <v>0</v>
      </c>
    </row>
    <row r="37" spans="1:7" ht="17.45" customHeight="1" x14ac:dyDescent="0.2">
      <c r="A37" s="288" t="str">
        <f>CONCATENATE("     County Treasurer's Commission at ",'Basic Data Input'!B15," % of Line 6")</f>
        <v xml:space="preserve">     County Treasurer's Commission at 1 % of Line 6</v>
      </c>
      <c r="B37" s="289"/>
      <c r="C37" s="290">
        <f>ROUND((C36*0.01),2)</f>
        <v>0</v>
      </c>
      <c r="D37" s="290">
        <f>ROUND((D36*0.01),2)</f>
        <v>0</v>
      </c>
      <c r="E37" s="290">
        <f>ROUND((E36*0.01),2)</f>
        <v>0</v>
      </c>
      <c r="F37" s="290">
        <f>ROUND((F36*0.01),2)</f>
        <v>0</v>
      </c>
      <c r="G37" s="290">
        <f>ROUND((G36*0.01),2)</f>
        <v>0</v>
      </c>
    </row>
    <row r="38" spans="1:7" ht="17.45" customHeight="1" thickBot="1" x14ac:dyDescent="0.25">
      <c r="A38" s="291" t="s">
        <v>95</v>
      </c>
      <c r="B38" s="292"/>
      <c r="C38" s="293">
        <f>SUM(C36:C37)</f>
        <v>0</v>
      </c>
      <c r="D38" s="279">
        <f>SUM(D36:D37)</f>
        <v>0</v>
      </c>
      <c r="E38" s="279">
        <f>SUM(E36:E37)</f>
        <v>0</v>
      </c>
      <c r="F38" s="279">
        <f>SUM(F36:F37)</f>
        <v>0</v>
      </c>
      <c r="G38" s="282">
        <f>ROUND(SUM(G36:G37),2)</f>
        <v>0</v>
      </c>
    </row>
  </sheetData>
  <sheetProtection sheet="1" objects="1" scenarios="1"/>
  <mergeCells count="3">
    <mergeCell ref="A2:G2"/>
    <mergeCell ref="A35:G35"/>
    <mergeCell ref="A1:G1"/>
  </mergeCells>
  <phoneticPr fontId="0" type="noConversion"/>
  <printOptions horizontalCentered="1"/>
  <pageMargins left="0.25" right="0.25" top="0.35" bottom="0.45" header="0.35" footer="0.3"/>
  <pageSetup scale="77" orientation="landscape" r:id="rId1"/>
  <headerFooter alignWithMargins="0">
    <oddFooter>&amp;R&amp;"Arial,Bold"Worksheet - Do Not Submit</oddFooter>
  </headerFooter>
  <customProperties>
    <customPr name="OrphanNamesChecked" r:id="rId2"/>
  </customPropertie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G34"/>
  <sheetViews>
    <sheetView workbookViewId="0">
      <selection activeCell="B4" sqref="B4"/>
    </sheetView>
  </sheetViews>
  <sheetFormatPr defaultColWidth="9.140625" defaultRowHeight="12.75" x14ac:dyDescent="0.2"/>
  <cols>
    <col min="1" max="1" width="3.5703125" style="91" customWidth="1"/>
    <col min="2" max="2" width="58.5703125" style="91" customWidth="1"/>
    <col min="3" max="7" width="18.5703125" style="91" customWidth="1"/>
    <col min="8" max="9" width="14.5703125" style="91" customWidth="1"/>
    <col min="10" max="16384" width="9.140625" style="91"/>
  </cols>
  <sheetData>
    <row r="1" spans="1:7" x14ac:dyDescent="0.2">
      <c r="A1" s="663" t="s">
        <v>364</v>
      </c>
      <c r="B1" s="663"/>
      <c r="C1" s="663"/>
      <c r="D1" s="663"/>
      <c r="E1" s="663"/>
      <c r="F1" s="663"/>
      <c r="G1" s="663"/>
    </row>
    <row r="2" spans="1:7" ht="35.1" customHeight="1" thickBot="1" x14ac:dyDescent="0.25">
      <c r="A2" s="659" t="s">
        <v>562</v>
      </c>
      <c r="B2" s="659"/>
      <c r="C2" s="659"/>
      <c r="D2" s="659"/>
      <c r="E2" s="659"/>
      <c r="F2" s="659"/>
      <c r="G2" s="659"/>
    </row>
    <row r="3" spans="1:7" ht="42.95" customHeight="1" x14ac:dyDescent="0.2">
      <c r="A3" s="262" t="s">
        <v>4</v>
      </c>
      <c r="B3" s="263" t="s">
        <v>739</v>
      </c>
      <c r="C3" s="69" t="s">
        <v>56</v>
      </c>
      <c r="D3" s="69" t="s">
        <v>57</v>
      </c>
      <c r="E3" s="69" t="s">
        <v>57</v>
      </c>
      <c r="F3" s="69" t="s">
        <v>57</v>
      </c>
      <c r="G3" s="280" t="s">
        <v>58</v>
      </c>
    </row>
    <row r="4" spans="1:7" ht="17.45" customHeight="1" x14ac:dyDescent="0.2">
      <c r="A4" s="264">
        <f>ROWS(A$4:A4)</f>
        <v>1</v>
      </c>
      <c r="B4" s="265" t="s">
        <v>93</v>
      </c>
      <c r="C4" s="275"/>
      <c r="D4" s="275"/>
      <c r="E4" s="275"/>
      <c r="F4" s="275"/>
      <c r="G4" s="276"/>
    </row>
    <row r="5" spans="1:7" ht="17.45" customHeight="1" x14ac:dyDescent="0.2">
      <c r="A5" s="264">
        <f>ROWS(A$4:A5)</f>
        <v>2</v>
      </c>
      <c r="B5" s="266" t="s">
        <v>6</v>
      </c>
      <c r="C5" s="1"/>
      <c r="D5" s="1"/>
      <c r="E5" s="1"/>
      <c r="F5" s="1"/>
      <c r="G5" s="244">
        <f>SUM(C5:F5)</f>
        <v>0</v>
      </c>
    </row>
    <row r="6" spans="1:7" ht="17.45" customHeight="1" x14ac:dyDescent="0.2">
      <c r="A6" s="264">
        <f>ROWS(A$4:A6)</f>
        <v>3</v>
      </c>
      <c r="B6" s="83" t="s">
        <v>7</v>
      </c>
      <c r="C6" s="1"/>
      <c r="D6" s="1"/>
      <c r="E6" s="1"/>
      <c r="F6" s="1"/>
      <c r="G6" s="244">
        <f>SUM(C6:F6)</f>
        <v>0</v>
      </c>
    </row>
    <row r="7" spans="1:7" ht="17.45" customHeight="1" x14ac:dyDescent="0.2">
      <c r="A7" s="264">
        <f>ROWS(A$4:A7)</f>
        <v>4</v>
      </c>
      <c r="B7" s="267" t="s">
        <v>8</v>
      </c>
      <c r="C7" s="1"/>
      <c r="D7" s="1"/>
      <c r="E7" s="1"/>
      <c r="F7" s="1"/>
      <c r="G7" s="244">
        <f>SUM(C7:F7)</f>
        <v>0</v>
      </c>
    </row>
    <row r="8" spans="1:7" ht="17.45" customHeight="1" x14ac:dyDescent="0.2">
      <c r="A8" s="264">
        <f>ROWS(A$4:A8)</f>
        <v>5</v>
      </c>
      <c r="B8" s="268" t="s">
        <v>123</v>
      </c>
      <c r="C8" s="277">
        <f>SUM(C5:C7)</f>
        <v>0</v>
      </c>
      <c r="D8" s="277">
        <f>SUM(D5:D7)</f>
        <v>0</v>
      </c>
      <c r="E8" s="277">
        <f>SUM(E5:E7)</f>
        <v>0</v>
      </c>
      <c r="F8" s="277">
        <f>SUM(F5:F7)</f>
        <v>0</v>
      </c>
      <c r="G8" s="244">
        <f>IF(SUM(G5:G7)&lt;&gt;'2023-2024 Worksheet'!G33,"Must = Prior Year Line 30",SUM(G5:G7))</f>
        <v>0</v>
      </c>
    </row>
    <row r="9" spans="1:7" ht="17.45" customHeight="1" x14ac:dyDescent="0.2">
      <c r="A9" s="264">
        <f>ROWS(A$4:A9)</f>
        <v>6</v>
      </c>
      <c r="B9" s="270" t="s">
        <v>142</v>
      </c>
      <c r="C9" s="1"/>
      <c r="D9" s="1"/>
      <c r="E9" s="1"/>
      <c r="F9" s="1"/>
      <c r="G9" s="244">
        <f t="shared" ref="G9:G19" si="0">SUM(C9:F9)</f>
        <v>0</v>
      </c>
    </row>
    <row r="10" spans="1:7" ht="17.45" customHeight="1" x14ac:dyDescent="0.2">
      <c r="A10" s="269">
        <f>ROWS(A$4:A10)</f>
        <v>7</v>
      </c>
      <c r="B10" s="267" t="s">
        <v>10</v>
      </c>
      <c r="C10" s="1"/>
      <c r="D10" s="1"/>
      <c r="E10" s="1"/>
      <c r="F10" s="1"/>
      <c r="G10" s="244">
        <f t="shared" si="0"/>
        <v>0</v>
      </c>
    </row>
    <row r="11" spans="1:7" ht="17.45" customHeight="1" x14ac:dyDescent="0.2">
      <c r="A11" s="264">
        <f>ROWS(A$4:A11)</f>
        <v>8</v>
      </c>
      <c r="B11" s="267" t="s">
        <v>59</v>
      </c>
      <c r="C11" s="1"/>
      <c r="D11" s="1"/>
      <c r="E11" s="1"/>
      <c r="F11" s="1"/>
      <c r="G11" s="244">
        <f t="shared" si="0"/>
        <v>0</v>
      </c>
    </row>
    <row r="12" spans="1:7" ht="17.45" customHeight="1" x14ac:dyDescent="0.2">
      <c r="A12" s="264">
        <f>ROWS(A$4:A12)</f>
        <v>9</v>
      </c>
      <c r="B12" s="267" t="s">
        <v>113</v>
      </c>
      <c r="C12" s="1"/>
      <c r="D12" s="1"/>
      <c r="E12" s="1"/>
      <c r="F12" s="1"/>
      <c r="G12" s="244">
        <f t="shared" si="0"/>
        <v>0</v>
      </c>
    </row>
    <row r="13" spans="1:7" ht="17.45" customHeight="1" x14ac:dyDescent="0.2">
      <c r="A13" s="264">
        <f>ROWS(A$4:A13)</f>
        <v>10</v>
      </c>
      <c r="B13" s="267" t="s">
        <v>60</v>
      </c>
      <c r="C13" s="1"/>
      <c r="D13" s="1"/>
      <c r="E13" s="1"/>
      <c r="F13" s="1"/>
      <c r="G13" s="244">
        <f t="shared" si="0"/>
        <v>0</v>
      </c>
    </row>
    <row r="14" spans="1:7" ht="17.45" customHeight="1" x14ac:dyDescent="0.2">
      <c r="A14" s="264">
        <f>ROWS(A$4:A14)</f>
        <v>11</v>
      </c>
      <c r="B14" s="270" t="s">
        <v>318</v>
      </c>
      <c r="C14" s="1"/>
      <c r="D14" s="1"/>
      <c r="E14" s="1"/>
      <c r="F14" s="1"/>
      <c r="G14" s="244">
        <f>SUM(C14:F14)</f>
        <v>0</v>
      </c>
    </row>
    <row r="15" spans="1:7" ht="17.45" customHeight="1" x14ac:dyDescent="0.2">
      <c r="A15" s="264">
        <f>ROWS(A$4:A15)</f>
        <v>12</v>
      </c>
      <c r="B15" s="270" t="s">
        <v>319</v>
      </c>
      <c r="C15" s="1"/>
      <c r="D15" s="1"/>
      <c r="E15" s="1"/>
      <c r="F15" s="1"/>
      <c r="G15" s="244">
        <f>SUM(C15:F15)</f>
        <v>0</v>
      </c>
    </row>
    <row r="16" spans="1:7" ht="17.45" customHeight="1" x14ac:dyDescent="0.2">
      <c r="A16" s="264">
        <f>ROWS(A$4:A16)</f>
        <v>13</v>
      </c>
      <c r="B16" s="267" t="s">
        <v>61</v>
      </c>
      <c r="C16" s="1"/>
      <c r="D16" s="1"/>
      <c r="E16" s="1"/>
      <c r="F16" s="1"/>
      <c r="G16" s="244">
        <f t="shared" si="0"/>
        <v>0</v>
      </c>
    </row>
    <row r="17" spans="1:7" ht="17.45" customHeight="1" x14ac:dyDescent="0.2">
      <c r="A17" s="264">
        <f>ROWS(A$4:A17)</f>
        <v>14</v>
      </c>
      <c r="B17" s="267" t="s">
        <v>62</v>
      </c>
      <c r="C17" s="1"/>
      <c r="D17" s="1"/>
      <c r="E17" s="1"/>
      <c r="F17" s="1"/>
      <c r="G17" s="244">
        <f t="shared" si="0"/>
        <v>0</v>
      </c>
    </row>
    <row r="18" spans="1:7" ht="17.45" customHeight="1" x14ac:dyDescent="0.2">
      <c r="A18" s="264">
        <f>ROWS(A$4:A18)</f>
        <v>15</v>
      </c>
      <c r="B18" s="267" t="s">
        <v>13</v>
      </c>
      <c r="C18" s="1"/>
      <c r="D18" s="1"/>
      <c r="E18" s="1"/>
      <c r="F18" s="1"/>
      <c r="G18" s="244">
        <f t="shared" si="0"/>
        <v>0</v>
      </c>
    </row>
    <row r="19" spans="1:7" ht="17.45" customHeight="1" x14ac:dyDescent="0.2">
      <c r="A19" s="264">
        <f>ROWS(A$4:A19)</f>
        <v>16</v>
      </c>
      <c r="B19" s="267" t="s">
        <v>94</v>
      </c>
      <c r="C19" s="1"/>
      <c r="D19" s="1"/>
      <c r="E19" s="1"/>
      <c r="F19" s="1"/>
      <c r="G19" s="244">
        <f t="shared" si="0"/>
        <v>0</v>
      </c>
    </row>
    <row r="20" spans="1:7" ht="17.45" customHeight="1" x14ac:dyDescent="0.2">
      <c r="A20" s="264">
        <f>ROWS(A$4:A20)</f>
        <v>17</v>
      </c>
      <c r="B20" s="268" t="s">
        <v>313</v>
      </c>
      <c r="C20" s="277">
        <f>SUM(C8:C19)</f>
        <v>0</v>
      </c>
      <c r="D20" s="277">
        <f>SUM(D8:D19)</f>
        <v>0</v>
      </c>
      <c r="E20" s="277">
        <f>SUM(E8:E19)</f>
        <v>0</v>
      </c>
      <c r="F20" s="277">
        <f>SUM(F8:F19)</f>
        <v>0</v>
      </c>
      <c r="G20" s="244">
        <f>ROUND(SUM(C20:F20),2)</f>
        <v>0</v>
      </c>
    </row>
    <row r="21" spans="1:7" ht="17.45" customHeight="1" x14ac:dyDescent="0.2">
      <c r="A21" s="264">
        <f>ROWS(A$4:A21)</f>
        <v>18</v>
      </c>
      <c r="B21" s="268" t="s">
        <v>14</v>
      </c>
      <c r="C21" s="278"/>
      <c r="D21" s="278"/>
      <c r="E21" s="278"/>
      <c r="F21" s="278"/>
      <c r="G21" s="281"/>
    </row>
    <row r="22" spans="1:7" ht="17.45" customHeight="1" x14ac:dyDescent="0.2">
      <c r="A22" s="264">
        <f>ROWS(A$4:A22)</f>
        <v>19</v>
      </c>
      <c r="B22" s="267" t="s">
        <v>15</v>
      </c>
      <c r="C22" s="1"/>
      <c r="D22" s="1"/>
      <c r="E22" s="1"/>
      <c r="F22" s="1"/>
      <c r="G22" s="244">
        <f t="shared" ref="G22:G31" si="1">SUM(C22:F22)</f>
        <v>0</v>
      </c>
    </row>
    <row r="23" spans="1:7" ht="17.45" customHeight="1" x14ac:dyDescent="0.2">
      <c r="A23" s="264">
        <f>ROWS(A$4:A23)</f>
        <v>20</v>
      </c>
      <c r="B23" s="267" t="s">
        <v>16</v>
      </c>
      <c r="C23" s="1"/>
      <c r="D23" s="1"/>
      <c r="E23" s="1"/>
      <c r="F23" s="1"/>
      <c r="G23" s="244">
        <f t="shared" si="1"/>
        <v>0</v>
      </c>
    </row>
    <row r="24" spans="1:7" ht="17.45" customHeight="1" x14ac:dyDescent="0.2">
      <c r="A24" s="264">
        <f>ROWS(A$4:A24)</f>
        <v>21</v>
      </c>
      <c r="B24" s="267" t="s">
        <v>114</v>
      </c>
      <c r="C24" s="1"/>
      <c r="D24" s="1"/>
      <c r="E24" s="1"/>
      <c r="F24" s="1"/>
      <c r="G24" s="244">
        <f t="shared" si="1"/>
        <v>0</v>
      </c>
    </row>
    <row r="25" spans="1:7" ht="17.45" customHeight="1" x14ac:dyDescent="0.2">
      <c r="A25" s="264">
        <f>ROWS(A$4:A25)</f>
        <v>22</v>
      </c>
      <c r="B25" s="267" t="s">
        <v>63</v>
      </c>
      <c r="C25" s="1"/>
      <c r="D25" s="1"/>
      <c r="E25" s="1"/>
      <c r="F25" s="1"/>
      <c r="G25" s="244">
        <f t="shared" si="1"/>
        <v>0</v>
      </c>
    </row>
    <row r="26" spans="1:7" ht="17.45" customHeight="1" x14ac:dyDescent="0.2">
      <c r="A26" s="264">
        <f>ROWS(A$4:A26)</f>
        <v>23</v>
      </c>
      <c r="B26" s="267" t="s">
        <v>65</v>
      </c>
      <c r="C26" s="278"/>
      <c r="D26" s="278"/>
      <c r="E26" s="278"/>
      <c r="F26" s="278"/>
      <c r="G26" s="281"/>
    </row>
    <row r="27" spans="1:7" ht="17.45" customHeight="1" x14ac:dyDescent="0.2">
      <c r="A27" s="264">
        <f>ROWS(A$4:A27)</f>
        <v>24</v>
      </c>
      <c r="B27" s="267" t="s">
        <v>66</v>
      </c>
      <c r="C27" s="278"/>
      <c r="D27" s="278"/>
      <c r="E27" s="278"/>
      <c r="F27" s="278"/>
      <c r="G27" s="281"/>
    </row>
    <row r="28" spans="1:7" ht="17.45" customHeight="1" x14ac:dyDescent="0.2">
      <c r="A28" s="264">
        <f>ROWS(A$4:A28)</f>
        <v>25</v>
      </c>
      <c r="B28" s="267" t="s">
        <v>64</v>
      </c>
      <c r="C28" s="1"/>
      <c r="D28" s="1"/>
      <c r="E28" s="1"/>
      <c r="F28" s="1"/>
      <c r="G28" s="244">
        <f t="shared" si="1"/>
        <v>0</v>
      </c>
    </row>
    <row r="29" spans="1:7" ht="17.45" customHeight="1" x14ac:dyDescent="0.2">
      <c r="A29" s="264">
        <f>ROWS(A$4:A29)</f>
        <v>26</v>
      </c>
      <c r="B29" s="271" t="s">
        <v>19</v>
      </c>
      <c r="C29" s="1"/>
      <c r="D29" s="1"/>
      <c r="E29" s="1"/>
      <c r="F29" s="1"/>
      <c r="G29" s="244">
        <f t="shared" si="1"/>
        <v>0</v>
      </c>
    </row>
    <row r="30" spans="1:7" ht="17.45" customHeight="1" x14ac:dyDescent="0.2">
      <c r="A30" s="264">
        <f>ROWS(A$4:A30)</f>
        <v>27</v>
      </c>
      <c r="B30" s="271" t="s">
        <v>20</v>
      </c>
      <c r="C30" s="1"/>
      <c r="D30" s="1"/>
      <c r="E30" s="1"/>
      <c r="F30" s="1"/>
      <c r="G30" s="244">
        <f t="shared" si="1"/>
        <v>0</v>
      </c>
    </row>
    <row r="31" spans="1:7" ht="17.45" customHeight="1" x14ac:dyDescent="0.2">
      <c r="A31" s="264">
        <f>ROWS(A$4:A31)</f>
        <v>28</v>
      </c>
      <c r="B31" s="271" t="s">
        <v>21</v>
      </c>
      <c r="C31" s="1"/>
      <c r="D31" s="1"/>
      <c r="E31" s="1"/>
      <c r="F31" s="1"/>
      <c r="G31" s="244">
        <f t="shared" si="1"/>
        <v>0</v>
      </c>
    </row>
    <row r="32" spans="1:7" ht="17.45" customHeight="1" x14ac:dyDescent="0.2">
      <c r="A32" s="264">
        <f>ROWS(A$4:A32)</f>
        <v>29</v>
      </c>
      <c r="B32" s="272" t="s">
        <v>322</v>
      </c>
      <c r="C32" s="277">
        <f>SUM(C22:C31)</f>
        <v>0</v>
      </c>
      <c r="D32" s="277">
        <f>SUM(D22:D31)</f>
        <v>0</v>
      </c>
      <c r="E32" s="277">
        <f>SUM(E22:E31)</f>
        <v>0</v>
      </c>
      <c r="F32" s="277">
        <f>SUM(F22:F31)</f>
        <v>0</v>
      </c>
      <c r="G32" s="244">
        <f>ROUND(SUM(C32:F32),2)</f>
        <v>0</v>
      </c>
    </row>
    <row r="33" spans="1:7" ht="17.45" customHeight="1" thickBot="1" x14ac:dyDescent="0.25">
      <c r="A33" s="273">
        <f>ROWS(A$4:A33)</f>
        <v>30</v>
      </c>
      <c r="B33" s="274" t="s">
        <v>321</v>
      </c>
      <c r="C33" s="279">
        <f>C20-C32</f>
        <v>0</v>
      </c>
      <c r="D33" s="279">
        <f>D20-D32</f>
        <v>0</v>
      </c>
      <c r="E33" s="279">
        <f>E20-E32</f>
        <v>0</v>
      </c>
      <c r="F33" s="279">
        <f>F20-F32</f>
        <v>0</v>
      </c>
      <c r="G33" s="282">
        <f>ROUND(SUM(C33:F33),2)</f>
        <v>0</v>
      </c>
    </row>
    <row r="34" spans="1:7" ht="9.9499999999999993" customHeight="1" x14ac:dyDescent="0.2">
      <c r="A34" s="261"/>
      <c r="B34" s="261"/>
      <c r="C34" s="102"/>
      <c r="D34" s="102"/>
      <c r="E34" s="102"/>
      <c r="F34" s="102"/>
      <c r="G34" s="102"/>
    </row>
  </sheetData>
  <sheetProtection sheet="1" objects="1" scenarios="1"/>
  <mergeCells count="2">
    <mergeCell ref="A2:G2"/>
    <mergeCell ref="A1:G1"/>
  </mergeCells>
  <phoneticPr fontId="0" type="noConversion"/>
  <printOptions horizontalCentered="1"/>
  <pageMargins left="0.25" right="0.25" top="0.35" bottom="0.45" header="0.35" footer="0.3"/>
  <pageSetup scale="87" orientation="landscape" r:id="rId1"/>
  <headerFooter alignWithMargins="0">
    <oddFooter>&amp;R&amp;"Arial,Bold"Worksheet - Do Not Submit</oddFooter>
  </headerFooter>
  <customProperties>
    <customPr name="OrphanNamesChecked" r:id="rId2"/>
  </customPropertie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G34"/>
  <sheetViews>
    <sheetView workbookViewId="0">
      <selection activeCell="B4" sqref="B4"/>
    </sheetView>
  </sheetViews>
  <sheetFormatPr defaultColWidth="9.140625" defaultRowHeight="12.75" x14ac:dyDescent="0.2"/>
  <cols>
    <col min="1" max="1" width="3.5703125" style="91" customWidth="1"/>
    <col min="2" max="2" width="58.5703125" style="91" customWidth="1"/>
    <col min="3" max="7" width="18.5703125" style="91" customWidth="1"/>
    <col min="8" max="9" width="14.5703125" style="91" customWidth="1"/>
    <col min="10" max="16384" width="9.140625" style="91"/>
  </cols>
  <sheetData>
    <row r="1" spans="1:7" x14ac:dyDescent="0.2">
      <c r="A1" s="663" t="s">
        <v>364</v>
      </c>
      <c r="B1" s="663"/>
      <c r="C1" s="663"/>
      <c r="D1" s="663"/>
      <c r="E1" s="663"/>
      <c r="F1" s="663"/>
      <c r="G1" s="663"/>
    </row>
    <row r="2" spans="1:7" ht="35.1" customHeight="1" thickBot="1" x14ac:dyDescent="0.25">
      <c r="A2" s="659" t="s">
        <v>562</v>
      </c>
      <c r="B2" s="659"/>
      <c r="C2" s="659"/>
      <c r="D2" s="659"/>
      <c r="E2" s="659"/>
      <c r="F2" s="659"/>
      <c r="G2" s="659"/>
    </row>
    <row r="3" spans="1:7" ht="42.95" customHeight="1" x14ac:dyDescent="0.2">
      <c r="A3" s="262" t="s">
        <v>4</v>
      </c>
      <c r="B3" s="263" t="s">
        <v>740</v>
      </c>
      <c r="C3" s="69" t="s">
        <v>56</v>
      </c>
      <c r="D3" s="69" t="s">
        <v>57</v>
      </c>
      <c r="E3" s="69" t="s">
        <v>57</v>
      </c>
      <c r="F3" s="69" t="s">
        <v>57</v>
      </c>
      <c r="G3" s="280" t="s">
        <v>58</v>
      </c>
    </row>
    <row r="4" spans="1:7" ht="17.45" customHeight="1" x14ac:dyDescent="0.2">
      <c r="A4" s="264">
        <f>ROWS(A$4:A4)</f>
        <v>1</v>
      </c>
      <c r="B4" s="265" t="s">
        <v>93</v>
      </c>
      <c r="C4" s="275"/>
      <c r="D4" s="275"/>
      <c r="E4" s="275"/>
      <c r="F4" s="275"/>
      <c r="G4" s="276"/>
    </row>
    <row r="5" spans="1:7" ht="17.45" customHeight="1" x14ac:dyDescent="0.2">
      <c r="A5" s="264">
        <f>ROWS(A$4:A5)</f>
        <v>2</v>
      </c>
      <c r="B5" s="266" t="s">
        <v>6</v>
      </c>
      <c r="C5" s="1"/>
      <c r="D5" s="1"/>
      <c r="E5" s="1"/>
      <c r="F5" s="1"/>
      <c r="G5" s="244">
        <f>SUM(C5:F5)</f>
        <v>0</v>
      </c>
    </row>
    <row r="6" spans="1:7" ht="17.45" customHeight="1" x14ac:dyDescent="0.2">
      <c r="A6" s="264">
        <f>ROWS(A$4:A6)</f>
        <v>3</v>
      </c>
      <c r="B6" s="83" t="s">
        <v>7</v>
      </c>
      <c r="C6" s="1"/>
      <c r="D6" s="1"/>
      <c r="E6" s="1"/>
      <c r="F6" s="1"/>
      <c r="G6" s="244">
        <f>SUM(C6:F6)</f>
        <v>0</v>
      </c>
    </row>
    <row r="7" spans="1:7" ht="17.45" customHeight="1" x14ac:dyDescent="0.2">
      <c r="A7" s="264">
        <f>ROWS(A$4:A7)</f>
        <v>4</v>
      </c>
      <c r="B7" s="267" t="s">
        <v>8</v>
      </c>
      <c r="C7" s="1"/>
      <c r="D7" s="1"/>
      <c r="E7" s="1"/>
      <c r="F7" s="1"/>
      <c r="G7" s="244">
        <f>SUM(C7:F7)</f>
        <v>0</v>
      </c>
    </row>
    <row r="8" spans="1:7" ht="17.45" customHeight="1" x14ac:dyDescent="0.2">
      <c r="A8" s="264">
        <f>ROWS(A$4:A8)</f>
        <v>5</v>
      </c>
      <c r="B8" s="268" t="s">
        <v>123</v>
      </c>
      <c r="C8" s="277">
        <f>SUM(C5:C7)</f>
        <v>0</v>
      </c>
      <c r="D8" s="277">
        <f>SUM(D5:D7)</f>
        <v>0</v>
      </c>
      <c r="E8" s="277">
        <f>SUM(E5:E7)</f>
        <v>0</v>
      </c>
      <c r="F8" s="277">
        <f>SUM(F5:F7)</f>
        <v>0</v>
      </c>
      <c r="G8" s="244">
        <f>ROUND(SUM(G5:G7),2)</f>
        <v>0</v>
      </c>
    </row>
    <row r="9" spans="1:7" ht="17.45" customHeight="1" x14ac:dyDescent="0.2">
      <c r="A9" s="264">
        <f>ROWS(A$4:A9)</f>
        <v>6</v>
      </c>
      <c r="B9" s="270" t="s">
        <v>142</v>
      </c>
      <c r="C9" s="1"/>
      <c r="D9" s="1"/>
      <c r="E9" s="1"/>
      <c r="F9" s="1"/>
      <c r="G9" s="244">
        <f t="shared" ref="G9:G19" si="0">SUM(C9:F9)</f>
        <v>0</v>
      </c>
    </row>
    <row r="10" spans="1:7" ht="17.45" customHeight="1" x14ac:dyDescent="0.2">
      <c r="A10" s="269">
        <f>ROWS(A$4:A10)</f>
        <v>7</v>
      </c>
      <c r="B10" s="267" t="s">
        <v>10</v>
      </c>
      <c r="C10" s="1"/>
      <c r="D10" s="1"/>
      <c r="E10" s="1"/>
      <c r="F10" s="1"/>
      <c r="G10" s="244">
        <f t="shared" si="0"/>
        <v>0</v>
      </c>
    </row>
    <row r="11" spans="1:7" ht="17.45" customHeight="1" x14ac:dyDescent="0.2">
      <c r="A11" s="264">
        <f>ROWS(A$4:A11)</f>
        <v>8</v>
      </c>
      <c r="B11" s="267" t="s">
        <v>59</v>
      </c>
      <c r="C11" s="1"/>
      <c r="D11" s="1"/>
      <c r="E11" s="1"/>
      <c r="F11" s="1"/>
      <c r="G11" s="244">
        <f t="shared" si="0"/>
        <v>0</v>
      </c>
    </row>
    <row r="12" spans="1:7" ht="17.45" customHeight="1" x14ac:dyDescent="0.2">
      <c r="A12" s="264">
        <f>ROWS(A$4:A12)</f>
        <v>9</v>
      </c>
      <c r="B12" s="267" t="s">
        <v>113</v>
      </c>
      <c r="C12" s="1"/>
      <c r="D12" s="1"/>
      <c r="E12" s="1"/>
      <c r="F12" s="1"/>
      <c r="G12" s="244">
        <f t="shared" si="0"/>
        <v>0</v>
      </c>
    </row>
    <row r="13" spans="1:7" ht="17.45" customHeight="1" x14ac:dyDescent="0.2">
      <c r="A13" s="264">
        <f>ROWS(A$4:A13)</f>
        <v>10</v>
      </c>
      <c r="B13" s="267" t="s">
        <v>60</v>
      </c>
      <c r="C13" s="1"/>
      <c r="D13" s="1"/>
      <c r="E13" s="1"/>
      <c r="F13" s="1"/>
      <c r="G13" s="244">
        <f t="shared" si="0"/>
        <v>0</v>
      </c>
    </row>
    <row r="14" spans="1:7" ht="17.45" customHeight="1" x14ac:dyDescent="0.2">
      <c r="A14" s="264">
        <f>ROWS(A$4:A14)</f>
        <v>11</v>
      </c>
      <c r="B14" s="270" t="s">
        <v>318</v>
      </c>
      <c r="C14" s="1"/>
      <c r="D14" s="1"/>
      <c r="E14" s="1"/>
      <c r="F14" s="1"/>
      <c r="G14" s="244">
        <f>SUM(C14:F14)</f>
        <v>0</v>
      </c>
    </row>
    <row r="15" spans="1:7" ht="17.45" customHeight="1" x14ac:dyDescent="0.2">
      <c r="A15" s="264">
        <f>ROWS(A$4:A15)</f>
        <v>12</v>
      </c>
      <c r="B15" s="270" t="s">
        <v>319</v>
      </c>
      <c r="C15" s="1"/>
      <c r="D15" s="1"/>
      <c r="E15" s="1"/>
      <c r="F15" s="1"/>
      <c r="G15" s="244">
        <f>SUM(C15:F15)</f>
        <v>0</v>
      </c>
    </row>
    <row r="16" spans="1:7" ht="17.45" customHeight="1" x14ac:dyDescent="0.2">
      <c r="A16" s="264">
        <f>ROWS(A$4:A16)</f>
        <v>13</v>
      </c>
      <c r="B16" s="267" t="s">
        <v>61</v>
      </c>
      <c r="C16" s="1"/>
      <c r="D16" s="1"/>
      <c r="E16" s="1"/>
      <c r="F16" s="1"/>
      <c r="G16" s="244">
        <f t="shared" si="0"/>
        <v>0</v>
      </c>
    </row>
    <row r="17" spans="1:7" ht="17.45" customHeight="1" x14ac:dyDescent="0.2">
      <c r="A17" s="264">
        <f>ROWS(A$4:A17)</f>
        <v>14</v>
      </c>
      <c r="B17" s="267" t="s">
        <v>62</v>
      </c>
      <c r="C17" s="1"/>
      <c r="D17" s="1"/>
      <c r="E17" s="1"/>
      <c r="F17" s="1"/>
      <c r="G17" s="244">
        <f t="shared" si="0"/>
        <v>0</v>
      </c>
    </row>
    <row r="18" spans="1:7" ht="17.45" customHeight="1" x14ac:dyDescent="0.2">
      <c r="A18" s="264">
        <f>ROWS(A$4:A18)</f>
        <v>15</v>
      </c>
      <c r="B18" s="267" t="s">
        <v>13</v>
      </c>
      <c r="C18" s="1"/>
      <c r="D18" s="1"/>
      <c r="E18" s="1"/>
      <c r="F18" s="1"/>
      <c r="G18" s="244">
        <f t="shared" si="0"/>
        <v>0</v>
      </c>
    </row>
    <row r="19" spans="1:7" ht="17.45" customHeight="1" x14ac:dyDescent="0.2">
      <c r="A19" s="264">
        <f>ROWS(A$4:A19)</f>
        <v>16</v>
      </c>
      <c r="B19" s="267" t="s">
        <v>94</v>
      </c>
      <c r="C19" s="1"/>
      <c r="D19" s="1"/>
      <c r="E19" s="1"/>
      <c r="F19" s="1"/>
      <c r="G19" s="244">
        <f t="shared" si="0"/>
        <v>0</v>
      </c>
    </row>
    <row r="20" spans="1:7" ht="17.45" customHeight="1" x14ac:dyDescent="0.2">
      <c r="A20" s="264">
        <f>ROWS(A$4:A20)</f>
        <v>17</v>
      </c>
      <c r="B20" s="268" t="s">
        <v>313</v>
      </c>
      <c r="C20" s="277">
        <f>SUM(C8:C19)</f>
        <v>0</v>
      </c>
      <c r="D20" s="277">
        <f>SUM(D8:D19)</f>
        <v>0</v>
      </c>
      <c r="E20" s="277">
        <f>SUM(E8:E19)</f>
        <v>0</v>
      </c>
      <c r="F20" s="277">
        <f>SUM(F8:F19)</f>
        <v>0</v>
      </c>
      <c r="G20" s="244">
        <f>ROUND(SUM(C20:F20),2)</f>
        <v>0</v>
      </c>
    </row>
    <row r="21" spans="1:7" ht="17.45" customHeight="1" x14ac:dyDescent="0.2">
      <c r="A21" s="264">
        <f>ROWS(A$4:A21)</f>
        <v>18</v>
      </c>
      <c r="B21" s="268" t="s">
        <v>14</v>
      </c>
      <c r="C21" s="278"/>
      <c r="D21" s="278"/>
      <c r="E21" s="278"/>
      <c r="F21" s="278"/>
      <c r="G21" s="281"/>
    </row>
    <row r="22" spans="1:7" ht="17.45" customHeight="1" x14ac:dyDescent="0.2">
      <c r="A22" s="264">
        <f>ROWS(A$4:A22)</f>
        <v>19</v>
      </c>
      <c r="B22" s="267" t="s">
        <v>15</v>
      </c>
      <c r="C22" s="1"/>
      <c r="D22" s="1"/>
      <c r="E22" s="1"/>
      <c r="F22" s="1"/>
      <c r="G22" s="244">
        <f t="shared" ref="G22:G31" si="1">SUM(C22:F22)</f>
        <v>0</v>
      </c>
    </row>
    <row r="23" spans="1:7" ht="17.45" customHeight="1" x14ac:dyDescent="0.2">
      <c r="A23" s="264">
        <f>ROWS(A$4:A23)</f>
        <v>20</v>
      </c>
      <c r="B23" s="267" t="s">
        <v>16</v>
      </c>
      <c r="C23" s="1"/>
      <c r="D23" s="1"/>
      <c r="E23" s="1"/>
      <c r="F23" s="1"/>
      <c r="G23" s="244">
        <f t="shared" si="1"/>
        <v>0</v>
      </c>
    </row>
    <row r="24" spans="1:7" ht="17.45" customHeight="1" x14ac:dyDescent="0.2">
      <c r="A24" s="264">
        <f>ROWS(A$4:A24)</f>
        <v>21</v>
      </c>
      <c r="B24" s="267" t="s">
        <v>114</v>
      </c>
      <c r="C24" s="1"/>
      <c r="D24" s="1"/>
      <c r="E24" s="1"/>
      <c r="F24" s="1"/>
      <c r="G24" s="244">
        <f t="shared" si="1"/>
        <v>0</v>
      </c>
    </row>
    <row r="25" spans="1:7" ht="17.45" customHeight="1" x14ac:dyDescent="0.2">
      <c r="A25" s="264">
        <f>ROWS(A$4:A25)</f>
        <v>22</v>
      </c>
      <c r="B25" s="267" t="s">
        <v>63</v>
      </c>
      <c r="C25" s="1"/>
      <c r="D25" s="1"/>
      <c r="E25" s="1"/>
      <c r="F25" s="1"/>
      <c r="G25" s="244">
        <f t="shared" si="1"/>
        <v>0</v>
      </c>
    </row>
    <row r="26" spans="1:7" ht="17.45" customHeight="1" x14ac:dyDescent="0.2">
      <c r="A26" s="264">
        <f>ROWS(A$4:A26)</f>
        <v>23</v>
      </c>
      <c r="B26" s="267" t="s">
        <v>65</v>
      </c>
      <c r="C26" s="278"/>
      <c r="D26" s="278"/>
      <c r="E26" s="278"/>
      <c r="F26" s="278"/>
      <c r="G26" s="281"/>
    </row>
    <row r="27" spans="1:7" ht="17.45" customHeight="1" x14ac:dyDescent="0.2">
      <c r="A27" s="264">
        <f>ROWS(A$4:A27)</f>
        <v>24</v>
      </c>
      <c r="B27" s="267" t="s">
        <v>66</v>
      </c>
      <c r="C27" s="278"/>
      <c r="D27" s="278"/>
      <c r="E27" s="278"/>
      <c r="F27" s="278"/>
      <c r="G27" s="281"/>
    </row>
    <row r="28" spans="1:7" ht="17.45" customHeight="1" x14ac:dyDescent="0.2">
      <c r="A28" s="264">
        <f>ROWS(A$4:A28)</f>
        <v>25</v>
      </c>
      <c r="B28" s="267" t="s">
        <v>64</v>
      </c>
      <c r="C28" s="1"/>
      <c r="D28" s="1"/>
      <c r="E28" s="1"/>
      <c r="F28" s="1"/>
      <c r="G28" s="244">
        <f t="shared" si="1"/>
        <v>0</v>
      </c>
    </row>
    <row r="29" spans="1:7" ht="17.45" customHeight="1" x14ac:dyDescent="0.2">
      <c r="A29" s="264">
        <f>ROWS(A$4:A29)</f>
        <v>26</v>
      </c>
      <c r="B29" s="271" t="s">
        <v>19</v>
      </c>
      <c r="C29" s="1"/>
      <c r="D29" s="1"/>
      <c r="E29" s="1"/>
      <c r="F29" s="1"/>
      <c r="G29" s="244">
        <f t="shared" si="1"/>
        <v>0</v>
      </c>
    </row>
    <row r="30" spans="1:7" ht="17.45" customHeight="1" x14ac:dyDescent="0.2">
      <c r="A30" s="264">
        <f>ROWS(A$4:A30)</f>
        <v>27</v>
      </c>
      <c r="B30" s="271" t="s">
        <v>20</v>
      </c>
      <c r="C30" s="1"/>
      <c r="D30" s="1"/>
      <c r="E30" s="1"/>
      <c r="F30" s="1"/>
      <c r="G30" s="244">
        <f t="shared" si="1"/>
        <v>0</v>
      </c>
    </row>
    <row r="31" spans="1:7" ht="17.45" customHeight="1" x14ac:dyDescent="0.2">
      <c r="A31" s="264">
        <f>ROWS(A$4:A31)</f>
        <v>28</v>
      </c>
      <c r="B31" s="271" t="s">
        <v>21</v>
      </c>
      <c r="C31" s="1"/>
      <c r="D31" s="1"/>
      <c r="E31" s="1"/>
      <c r="F31" s="1"/>
      <c r="G31" s="244">
        <f t="shared" si="1"/>
        <v>0</v>
      </c>
    </row>
    <row r="32" spans="1:7" ht="17.45" customHeight="1" x14ac:dyDescent="0.2">
      <c r="A32" s="264">
        <f>ROWS(A$4:A32)</f>
        <v>29</v>
      </c>
      <c r="B32" s="272" t="s">
        <v>322</v>
      </c>
      <c r="C32" s="277">
        <f>SUM(C22:C31)</f>
        <v>0</v>
      </c>
      <c r="D32" s="277">
        <f>SUM(D22:D31)</f>
        <v>0</v>
      </c>
      <c r="E32" s="277">
        <f>SUM(E22:E31)</f>
        <v>0</v>
      </c>
      <c r="F32" s="277">
        <f>SUM(F22:F31)</f>
        <v>0</v>
      </c>
      <c r="G32" s="244">
        <f>ROUND(SUM(C32:F32),2)</f>
        <v>0</v>
      </c>
    </row>
    <row r="33" spans="1:7" ht="17.45" customHeight="1" thickBot="1" x14ac:dyDescent="0.25">
      <c r="A33" s="273">
        <f>ROWS(A$4:A33)</f>
        <v>30</v>
      </c>
      <c r="B33" s="274" t="s">
        <v>321</v>
      </c>
      <c r="C33" s="279">
        <f>C20-C32</f>
        <v>0</v>
      </c>
      <c r="D33" s="279">
        <f>D20-D32</f>
        <v>0</v>
      </c>
      <c r="E33" s="279">
        <f>E20-E32</f>
        <v>0</v>
      </c>
      <c r="F33" s="279">
        <f>F20-F32</f>
        <v>0</v>
      </c>
      <c r="G33" s="282">
        <f>ROUND(SUM(C33:F33),2)</f>
        <v>0</v>
      </c>
    </row>
    <row r="34" spans="1:7" ht="9.9499999999999993" customHeight="1" x14ac:dyDescent="0.2">
      <c r="A34" s="261"/>
      <c r="B34" s="261"/>
      <c r="C34" s="102"/>
      <c r="D34" s="102"/>
      <c r="E34" s="102"/>
      <c r="F34" s="102"/>
      <c r="G34" s="102"/>
    </row>
  </sheetData>
  <sheetProtection sheet="1" objects="1" scenarios="1"/>
  <mergeCells count="2">
    <mergeCell ref="A2:G2"/>
    <mergeCell ref="A1:G1"/>
  </mergeCells>
  <phoneticPr fontId="0" type="noConversion"/>
  <printOptions horizontalCentered="1"/>
  <pageMargins left="0.25" right="0.25" top="0.35" bottom="0.45" header="0.35" footer="0.3"/>
  <pageSetup scale="87" orientation="landscape" r:id="rId1"/>
  <headerFooter alignWithMargins="0">
    <oddFooter>&amp;R&amp;"Arial,Bold"Worksheet - Do Not Submit</oddFooter>
  </headerFooter>
  <customProperties>
    <customPr name="OrphanNamesChecked" r:id="rId2"/>
  </customPropertie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N24"/>
  <sheetViews>
    <sheetView zoomScaleNormal="100" workbookViewId="0">
      <selection activeCell="C16" sqref="C16"/>
    </sheetView>
  </sheetViews>
  <sheetFormatPr defaultColWidth="9.140625" defaultRowHeight="12" x14ac:dyDescent="0.2"/>
  <cols>
    <col min="1" max="1" width="29.85546875" style="295" customWidth="1"/>
    <col min="2" max="2" width="17.5703125" style="295" customWidth="1"/>
    <col min="3" max="3" width="38.42578125" style="295" customWidth="1"/>
    <col min="4" max="4" width="15.85546875" style="295" customWidth="1"/>
    <col min="5" max="9" width="9.140625" style="295"/>
    <col min="10" max="10" width="29.85546875" style="295" customWidth="1"/>
    <col min="11" max="12" width="21" style="295" customWidth="1"/>
    <col min="13" max="13" width="13.5703125" style="295" customWidth="1"/>
    <col min="14" max="14" width="20.42578125" style="295" customWidth="1"/>
    <col min="15" max="16384" width="9.140625" style="295"/>
  </cols>
  <sheetData>
    <row r="1" spans="1:14" ht="16.5" customHeight="1" x14ac:dyDescent="0.25">
      <c r="A1" s="647" t="s">
        <v>576</v>
      </c>
      <c r="B1" s="647"/>
      <c r="C1" s="647"/>
      <c r="D1" s="647"/>
      <c r="E1" s="294"/>
    </row>
    <row r="2" spans="1:14" ht="16.5" x14ac:dyDescent="0.25">
      <c r="A2" s="648" t="s">
        <v>737</v>
      </c>
      <c r="B2" s="648"/>
      <c r="C2" s="648"/>
      <c r="D2" s="648"/>
    </row>
    <row r="3" spans="1:14" ht="22.5" customHeight="1" x14ac:dyDescent="0.25">
      <c r="A3" s="650" t="str">
        <f>CONCATENATE("ESU ",'Basic Data Input'!B7)</f>
        <v xml:space="preserve">ESU </v>
      </c>
      <c r="B3" s="650"/>
      <c r="C3" s="650"/>
      <c r="D3" s="650"/>
      <c r="J3" s="649" t="s">
        <v>603</v>
      </c>
      <c r="K3" s="649"/>
      <c r="L3" s="649"/>
      <c r="M3" s="649"/>
      <c r="N3" s="649"/>
    </row>
    <row r="4" spans="1:14" ht="24" customHeight="1" x14ac:dyDescent="0.2">
      <c r="A4" s="651" t="s">
        <v>577</v>
      </c>
      <c r="B4" s="651"/>
      <c r="C4" s="651"/>
      <c r="D4" s="651"/>
      <c r="E4" s="296"/>
      <c r="K4" s="314"/>
      <c r="L4" s="314"/>
      <c r="M4" s="314"/>
    </row>
    <row r="5" spans="1:14" ht="40.5" customHeight="1" thickBot="1" x14ac:dyDescent="0.25">
      <c r="A5" s="388" t="s">
        <v>578</v>
      </c>
      <c r="B5" s="388" t="s">
        <v>579</v>
      </c>
      <c r="C5" s="388" t="s">
        <v>580</v>
      </c>
      <c r="D5" s="388" t="s">
        <v>581</v>
      </c>
      <c r="I5" s="309">
        <v>1</v>
      </c>
      <c r="J5" s="645" t="s">
        <v>604</v>
      </c>
      <c r="K5" s="645"/>
      <c r="L5" s="645"/>
      <c r="M5" s="645"/>
      <c r="N5" s="645"/>
    </row>
    <row r="6" spans="1:14" ht="35.1" customHeight="1" x14ac:dyDescent="0.2">
      <c r="A6" s="298"/>
      <c r="B6" s="298"/>
      <c r="C6" s="298"/>
      <c r="D6" s="297"/>
      <c r="I6" s="309">
        <v>2</v>
      </c>
      <c r="J6" s="645" t="s">
        <v>605</v>
      </c>
      <c r="K6" s="645"/>
      <c r="L6" s="645"/>
      <c r="M6" s="645"/>
      <c r="N6" s="645"/>
    </row>
    <row r="7" spans="1:14" ht="35.1" customHeight="1" x14ac:dyDescent="0.2">
      <c r="A7" s="298"/>
      <c r="B7" s="298"/>
      <c r="C7" s="298"/>
      <c r="D7" s="299"/>
      <c r="I7" s="309">
        <v>3</v>
      </c>
      <c r="J7" s="645" t="s">
        <v>606</v>
      </c>
      <c r="K7" s="645"/>
      <c r="L7" s="645"/>
      <c r="M7" s="645"/>
      <c r="N7" s="645"/>
    </row>
    <row r="8" spans="1:14" ht="35.1" customHeight="1" x14ac:dyDescent="0.2">
      <c r="A8" s="298"/>
      <c r="B8" s="298"/>
      <c r="C8" s="298"/>
      <c r="D8" s="299"/>
      <c r="I8" s="309">
        <v>4</v>
      </c>
      <c r="J8" s="645" t="s">
        <v>607</v>
      </c>
      <c r="K8" s="645"/>
      <c r="L8" s="645"/>
      <c r="M8" s="645"/>
      <c r="N8" s="645"/>
    </row>
    <row r="9" spans="1:14" ht="35.1" customHeight="1" x14ac:dyDescent="0.2">
      <c r="A9" s="298"/>
      <c r="B9" s="298"/>
      <c r="C9" s="298"/>
      <c r="D9" s="299"/>
      <c r="I9" s="309">
        <v>5</v>
      </c>
      <c r="J9" s="309" t="s">
        <v>624</v>
      </c>
    </row>
    <row r="10" spans="1:14" ht="35.1" customHeight="1" x14ac:dyDescent="0.2">
      <c r="A10" s="298"/>
      <c r="B10" s="298"/>
      <c r="C10" s="298"/>
      <c r="D10" s="299"/>
      <c r="J10" s="645" t="s">
        <v>608</v>
      </c>
      <c r="K10" s="645"/>
      <c r="L10" s="645"/>
      <c r="M10" s="645"/>
      <c r="N10" s="645"/>
    </row>
    <row r="11" spans="1:14" ht="35.1" customHeight="1" x14ac:dyDescent="0.2">
      <c r="A11" s="298"/>
      <c r="B11" s="298"/>
      <c r="C11" s="298"/>
      <c r="D11" s="299"/>
      <c r="J11" s="646" t="s">
        <v>609</v>
      </c>
      <c r="K11" s="646"/>
      <c r="L11" s="646"/>
      <c r="M11" s="646"/>
      <c r="N11" s="646"/>
    </row>
    <row r="12" spans="1:14" ht="35.1" customHeight="1" x14ac:dyDescent="0.2">
      <c r="A12" s="298"/>
      <c r="B12" s="298"/>
      <c r="C12" s="298"/>
      <c r="D12" s="299"/>
      <c r="J12" s="646"/>
      <c r="K12" s="646"/>
      <c r="L12" s="646"/>
      <c r="M12" s="646"/>
      <c r="N12" s="646"/>
    </row>
    <row r="13" spans="1:14" ht="35.1" customHeight="1" x14ac:dyDescent="0.25">
      <c r="A13" s="298"/>
      <c r="B13" s="298"/>
      <c r="C13" s="298"/>
      <c r="D13" s="299"/>
      <c r="J13" s="300" t="s">
        <v>582</v>
      </c>
    </row>
    <row r="14" spans="1:14" ht="35.1" customHeight="1" x14ac:dyDescent="0.2">
      <c r="A14" s="298"/>
      <c r="B14" s="298"/>
      <c r="C14" s="298"/>
      <c r="D14" s="299"/>
      <c r="J14" s="301" t="s">
        <v>578</v>
      </c>
      <c r="K14" s="301" t="s">
        <v>579</v>
      </c>
      <c r="L14" s="301" t="s">
        <v>580</v>
      </c>
      <c r="M14" s="301" t="s">
        <v>581</v>
      </c>
    </row>
    <row r="15" spans="1:14" ht="35.1" customHeight="1" x14ac:dyDescent="0.2">
      <c r="A15" s="298"/>
      <c r="B15" s="298"/>
      <c r="C15" s="298"/>
      <c r="D15" s="299"/>
      <c r="J15" s="302" t="s">
        <v>583</v>
      </c>
      <c r="K15" s="302" t="s">
        <v>584</v>
      </c>
      <c r="L15" s="302" t="s">
        <v>585</v>
      </c>
      <c r="M15" s="303">
        <v>25000</v>
      </c>
    </row>
    <row r="16" spans="1:14" ht="35.1" customHeight="1" x14ac:dyDescent="0.2">
      <c r="A16" s="298"/>
      <c r="B16" s="298"/>
      <c r="C16" s="298"/>
      <c r="D16" s="299"/>
    </row>
    <row r="17" spans="1:6" ht="35.1" customHeight="1" x14ac:dyDescent="0.2">
      <c r="A17" s="298"/>
      <c r="B17" s="298"/>
      <c r="C17" s="298"/>
      <c r="D17" s="299"/>
    </row>
    <row r="18" spans="1:6" ht="35.1" customHeight="1" x14ac:dyDescent="0.2">
      <c r="A18" s="298"/>
      <c r="B18" s="298"/>
      <c r="C18" s="298"/>
      <c r="D18" s="299"/>
    </row>
    <row r="19" spans="1:6" ht="35.1" customHeight="1" x14ac:dyDescent="0.2">
      <c r="A19" s="298"/>
      <c r="B19" s="298"/>
      <c r="C19" s="298"/>
      <c r="D19" s="299"/>
    </row>
    <row r="20" spans="1:6" ht="35.1" customHeight="1" x14ac:dyDescent="0.2">
      <c r="A20" s="298"/>
      <c r="B20" s="298"/>
      <c r="C20" s="298"/>
      <c r="D20" s="299"/>
    </row>
    <row r="21" spans="1:6" ht="35.1" customHeight="1" x14ac:dyDescent="0.2">
      <c r="A21" s="298"/>
      <c r="B21" s="298"/>
      <c r="C21" s="298"/>
      <c r="D21" s="299"/>
    </row>
    <row r="22" spans="1:6" ht="35.1" customHeight="1" x14ac:dyDescent="0.2">
      <c r="A22" s="298"/>
      <c r="B22" s="298"/>
      <c r="C22" s="298"/>
      <c r="D22" s="299"/>
    </row>
    <row r="23" spans="1:6" ht="24.75" customHeight="1" thickBot="1" x14ac:dyDescent="0.25">
      <c r="C23" s="295" t="s">
        <v>586</v>
      </c>
      <c r="D23" s="304">
        <f>SUM(D6:D22)</f>
        <v>0</v>
      </c>
      <c r="F23" s="295" t="s">
        <v>595</v>
      </c>
    </row>
    <row r="24" spans="1:6" ht="12.75" thickTop="1" x14ac:dyDescent="0.2"/>
  </sheetData>
  <mergeCells count="11">
    <mergeCell ref="J5:N5"/>
    <mergeCell ref="A1:D1"/>
    <mergeCell ref="A2:D2"/>
    <mergeCell ref="J3:N3"/>
    <mergeCell ref="A3:D3"/>
    <mergeCell ref="A4:D4"/>
    <mergeCell ref="J6:N6"/>
    <mergeCell ref="J7:N7"/>
    <mergeCell ref="J8:N8"/>
    <mergeCell ref="J10:N10"/>
    <mergeCell ref="J11:N12"/>
  </mergeCells>
  <pageMargins left="0.28999999999999998" right="0.24" top="0.36" bottom="0.39" header="0.23" footer="0.25"/>
  <pageSetup orientation="portrait" r:id="rId1"/>
  <headerFooter alignWithMargins="0"/>
  <customProperties>
    <customPr name="OrphanNamesChecked" r:id="rId2"/>
  </customPropertie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FC10"/>
  <sheetViews>
    <sheetView workbookViewId="0">
      <selection activeCell="B6" sqref="B6"/>
    </sheetView>
  </sheetViews>
  <sheetFormatPr defaultColWidth="9.140625" defaultRowHeight="12.75" x14ac:dyDescent="0.2"/>
  <cols>
    <col min="1" max="1" width="12.5703125" style="50" customWidth="1"/>
    <col min="2" max="16384" width="9.140625" style="50"/>
  </cols>
  <sheetData>
    <row r="1" spans="1:159" x14ac:dyDescent="0.2">
      <c r="B1" s="664" t="s">
        <v>145</v>
      </c>
      <c r="C1" s="664"/>
      <c r="D1" s="664"/>
      <c r="E1" s="664"/>
      <c r="F1" s="664"/>
      <c r="G1" s="664"/>
      <c r="H1" s="664"/>
      <c r="I1" s="665" t="s">
        <v>146</v>
      </c>
      <c r="J1" s="666"/>
      <c r="K1" s="666"/>
      <c r="L1" s="666"/>
      <c r="M1" s="666"/>
      <c r="N1" s="666"/>
      <c r="O1" s="666"/>
      <c r="P1" s="666"/>
      <c r="Q1" s="666"/>
      <c r="R1" s="666"/>
      <c r="S1" s="666"/>
      <c r="T1" s="666"/>
      <c r="U1" s="666"/>
      <c r="V1" s="666"/>
      <c r="W1" s="666"/>
      <c r="X1" s="666"/>
      <c r="Y1" s="666"/>
      <c r="Z1" s="666"/>
      <c r="AA1" s="666"/>
      <c r="AB1" s="666"/>
      <c r="AC1" s="666"/>
      <c r="AD1" s="666"/>
      <c r="AE1" s="666"/>
      <c r="AF1" s="666"/>
      <c r="AG1" s="666"/>
      <c r="AH1" s="666"/>
      <c r="AI1" s="666"/>
      <c r="AJ1" s="666"/>
      <c r="AK1" s="666"/>
      <c r="AL1" s="666"/>
      <c r="AM1" s="666"/>
      <c r="AN1" s="666"/>
      <c r="AO1" s="666"/>
      <c r="AP1" s="666"/>
      <c r="AQ1" s="666"/>
      <c r="AR1" s="666"/>
      <c r="AS1" s="666"/>
      <c r="AT1" s="666"/>
      <c r="AU1" s="666"/>
      <c r="AV1" s="666"/>
      <c r="AW1" s="666"/>
      <c r="AX1" s="666"/>
      <c r="AY1" s="666"/>
      <c r="AZ1" s="666"/>
      <c r="BA1" s="666"/>
      <c r="BB1" s="666"/>
      <c r="BC1" s="666"/>
      <c r="BD1" s="666"/>
      <c r="BE1" s="666"/>
      <c r="BF1" s="666"/>
      <c r="BG1" s="666"/>
      <c r="BH1" s="666"/>
      <c r="BI1" s="666"/>
      <c r="BJ1" s="666"/>
      <c r="BK1" s="666"/>
      <c r="BL1" s="666"/>
      <c r="BM1" s="666"/>
      <c r="BN1" s="666"/>
      <c r="BO1" s="666"/>
      <c r="BP1" s="666"/>
      <c r="BQ1" s="666"/>
      <c r="BR1" s="666"/>
      <c r="BS1" s="666"/>
      <c r="BT1" s="666"/>
      <c r="BU1" s="666"/>
      <c r="BV1" s="666"/>
      <c r="BW1" s="666"/>
      <c r="BX1" s="666"/>
      <c r="BY1" s="666"/>
      <c r="BZ1" s="666"/>
      <c r="CA1" s="666"/>
      <c r="CB1" s="666"/>
      <c r="CC1" s="666"/>
      <c r="CD1" s="666"/>
      <c r="CE1" s="666"/>
      <c r="CF1" s="666"/>
      <c r="CG1" s="666"/>
      <c r="CH1" s="666"/>
      <c r="CI1" s="125" t="s">
        <v>147</v>
      </c>
      <c r="CJ1" s="126"/>
      <c r="CK1" s="126"/>
      <c r="CL1" s="126"/>
      <c r="CM1" s="126"/>
      <c r="CN1" s="126"/>
      <c r="CO1" s="126"/>
      <c r="CP1" s="126"/>
      <c r="CQ1" s="126"/>
      <c r="CR1" s="126"/>
      <c r="CS1" s="126"/>
      <c r="CT1" s="126"/>
      <c r="CU1" s="126"/>
      <c r="CV1" s="126"/>
      <c r="CW1" s="126"/>
      <c r="CX1" s="126"/>
      <c r="CY1" s="126"/>
      <c r="CZ1" s="126"/>
      <c r="DA1" s="126"/>
      <c r="DB1" s="126"/>
      <c r="DC1" s="126"/>
      <c r="DD1" s="126"/>
      <c r="DE1" s="126"/>
      <c r="DF1" s="126"/>
      <c r="DG1" s="126"/>
      <c r="DH1" s="126"/>
      <c r="DI1" s="126"/>
      <c r="DJ1" s="126"/>
      <c r="DK1" s="126"/>
      <c r="DL1" s="126"/>
      <c r="DM1" s="126"/>
      <c r="DN1" s="126"/>
      <c r="DO1" s="126"/>
      <c r="DP1" s="126"/>
      <c r="DQ1" s="126"/>
      <c r="DR1" s="126"/>
      <c r="DS1" s="126"/>
      <c r="DT1" s="126"/>
      <c r="DU1" s="126"/>
      <c r="DV1" s="126"/>
      <c r="DW1" s="126"/>
      <c r="DX1" s="126"/>
      <c r="DY1" s="126"/>
      <c r="DZ1" s="126"/>
      <c r="EA1" s="126"/>
      <c r="EB1" s="126"/>
      <c r="EC1" s="126"/>
      <c r="ED1" s="126"/>
      <c r="EE1" s="126"/>
      <c r="EF1" s="126"/>
      <c r="EG1" s="126"/>
      <c r="EH1" s="126"/>
      <c r="EI1" s="126"/>
      <c r="EJ1" s="126"/>
      <c r="EK1" s="126"/>
      <c r="EL1" s="126"/>
      <c r="EM1" s="126"/>
      <c r="EN1" s="127" t="s">
        <v>148</v>
      </c>
      <c r="EO1" s="128"/>
      <c r="EP1" s="128"/>
      <c r="EQ1" s="128"/>
      <c r="ER1" s="128"/>
      <c r="ES1" s="128"/>
      <c r="ET1" s="128"/>
      <c r="EU1" s="128"/>
      <c r="EV1" s="128"/>
      <c r="EW1" s="128"/>
      <c r="EX1" s="128"/>
      <c r="EY1" s="128"/>
      <c r="EZ1" s="128"/>
      <c r="FA1" s="128"/>
      <c r="FB1" s="128"/>
      <c r="FC1" s="128"/>
    </row>
    <row r="2" spans="1:159" ht="14.25" x14ac:dyDescent="0.2">
      <c r="A2" s="50" t="s">
        <v>149</v>
      </c>
      <c r="B2" s="50" t="s">
        <v>150</v>
      </c>
      <c r="C2" s="50" t="s">
        <v>151</v>
      </c>
      <c r="D2" s="50" t="s">
        <v>152</v>
      </c>
      <c r="E2" s="50" t="s">
        <v>153</v>
      </c>
      <c r="F2" s="50" t="s">
        <v>154</v>
      </c>
      <c r="G2" s="50" t="s">
        <v>155</v>
      </c>
      <c r="H2" s="122" t="s">
        <v>156</v>
      </c>
      <c r="I2" s="129" t="s">
        <v>157</v>
      </c>
      <c r="J2" s="130" t="s">
        <v>158</v>
      </c>
      <c r="K2" s="130" t="s">
        <v>159</v>
      </c>
      <c r="L2" s="130" t="s">
        <v>160</v>
      </c>
      <c r="M2" s="130" t="s">
        <v>161</v>
      </c>
      <c r="N2" s="130" t="s">
        <v>162</v>
      </c>
      <c r="O2" s="130" t="s">
        <v>163</v>
      </c>
      <c r="P2" s="130" t="s">
        <v>164</v>
      </c>
      <c r="Q2" s="130" t="s">
        <v>165</v>
      </c>
      <c r="R2" s="130" t="s">
        <v>166</v>
      </c>
      <c r="S2" s="130" t="s">
        <v>167</v>
      </c>
      <c r="T2" s="130" t="s">
        <v>168</v>
      </c>
      <c r="U2" s="130" t="s">
        <v>169</v>
      </c>
      <c r="V2" s="130" t="s">
        <v>170</v>
      </c>
      <c r="W2" s="130" t="s">
        <v>171</v>
      </c>
      <c r="X2" s="130" t="s">
        <v>172</v>
      </c>
      <c r="Y2" s="130" t="s">
        <v>173</v>
      </c>
      <c r="Z2" s="130" t="s">
        <v>174</v>
      </c>
      <c r="AA2" s="130" t="s">
        <v>175</v>
      </c>
      <c r="AB2" s="130" t="s">
        <v>176</v>
      </c>
      <c r="AC2" s="130" t="s">
        <v>177</v>
      </c>
      <c r="AD2" s="130" t="s">
        <v>178</v>
      </c>
      <c r="AE2" s="130" t="s">
        <v>179</v>
      </c>
      <c r="AF2" s="130" t="s">
        <v>180</v>
      </c>
      <c r="AG2" s="130" t="s">
        <v>181</v>
      </c>
      <c r="AH2" s="130" t="s">
        <v>182</v>
      </c>
      <c r="AI2" s="130" t="s">
        <v>183</v>
      </c>
      <c r="AJ2" s="130" t="s">
        <v>184</v>
      </c>
      <c r="AK2" s="130" t="s">
        <v>185</v>
      </c>
      <c r="AL2" s="130" t="s">
        <v>186</v>
      </c>
      <c r="AM2" s="130" t="s">
        <v>187</v>
      </c>
      <c r="AN2" s="130" t="s">
        <v>188</v>
      </c>
      <c r="AO2" s="130" t="s">
        <v>189</v>
      </c>
      <c r="AP2" s="130" t="s">
        <v>190</v>
      </c>
      <c r="AQ2" s="130" t="s">
        <v>191</v>
      </c>
      <c r="AR2" s="130" t="s">
        <v>192</v>
      </c>
      <c r="AS2" s="130" t="s">
        <v>193</v>
      </c>
      <c r="AT2" s="130" t="s">
        <v>194</v>
      </c>
      <c r="AU2" s="130" t="s">
        <v>195</v>
      </c>
      <c r="AV2" s="130" t="s">
        <v>196</v>
      </c>
      <c r="AW2" s="130" t="s">
        <v>197</v>
      </c>
      <c r="AX2" s="130" t="s">
        <v>198</v>
      </c>
      <c r="AY2" s="130" t="s">
        <v>199</v>
      </c>
      <c r="AZ2" s="130" t="s">
        <v>200</v>
      </c>
      <c r="BA2" s="130" t="s">
        <v>201</v>
      </c>
      <c r="BB2" s="130" t="s">
        <v>202</v>
      </c>
      <c r="BC2" s="130" t="s">
        <v>203</v>
      </c>
      <c r="BD2" s="130" t="s">
        <v>204</v>
      </c>
      <c r="BE2" s="130" t="s">
        <v>205</v>
      </c>
      <c r="BF2" s="130" t="s">
        <v>206</v>
      </c>
      <c r="BG2" s="130" t="s">
        <v>207</v>
      </c>
      <c r="BH2" s="130" t="s">
        <v>208</v>
      </c>
      <c r="BI2" s="130" t="s">
        <v>209</v>
      </c>
      <c r="BJ2" s="130" t="s">
        <v>210</v>
      </c>
      <c r="BK2" s="130" t="s">
        <v>211</v>
      </c>
      <c r="BL2" s="130" t="s">
        <v>212</v>
      </c>
      <c r="BM2" s="130" t="s">
        <v>213</v>
      </c>
      <c r="BN2" s="130" t="s">
        <v>214</v>
      </c>
      <c r="BO2" s="130" t="s">
        <v>215</v>
      </c>
      <c r="BP2" s="130" t="s">
        <v>216</v>
      </c>
      <c r="BQ2" s="130" t="s">
        <v>217</v>
      </c>
      <c r="BR2" s="130" t="s">
        <v>218</v>
      </c>
      <c r="BS2" s="130" t="s">
        <v>219</v>
      </c>
      <c r="BT2" s="130" t="s">
        <v>220</v>
      </c>
      <c r="BU2" s="130" t="s">
        <v>221</v>
      </c>
      <c r="BV2" s="130" t="s">
        <v>222</v>
      </c>
      <c r="BW2" s="130" t="s">
        <v>223</v>
      </c>
      <c r="BX2" s="130" t="s">
        <v>224</v>
      </c>
      <c r="BY2" s="130" t="s">
        <v>225</v>
      </c>
      <c r="BZ2" s="130" t="s">
        <v>226</v>
      </c>
      <c r="CA2" s="130" t="s">
        <v>227</v>
      </c>
      <c r="CB2" s="130" t="s">
        <v>228</v>
      </c>
      <c r="CC2" s="130" t="s">
        <v>229</v>
      </c>
      <c r="CD2" s="130" t="s">
        <v>230</v>
      </c>
      <c r="CE2" s="130" t="s">
        <v>231</v>
      </c>
      <c r="CF2" s="130" t="s">
        <v>232</v>
      </c>
      <c r="CG2" s="130" t="s">
        <v>233</v>
      </c>
      <c r="CH2" s="130" t="s">
        <v>234</v>
      </c>
      <c r="CI2" s="131" t="s">
        <v>235</v>
      </c>
      <c r="CJ2" s="131" t="s">
        <v>236</v>
      </c>
      <c r="CK2" s="131" t="s">
        <v>237</v>
      </c>
      <c r="CL2" s="131" t="s">
        <v>307</v>
      </c>
      <c r="CM2" s="131" t="s">
        <v>238</v>
      </c>
      <c r="CN2" s="131" t="s">
        <v>239</v>
      </c>
      <c r="CO2" s="131" t="s">
        <v>240</v>
      </c>
      <c r="CP2" s="131" t="s">
        <v>241</v>
      </c>
      <c r="CQ2" s="131" t="s">
        <v>242</v>
      </c>
      <c r="CR2" s="131" t="s">
        <v>243</v>
      </c>
      <c r="CS2" s="131" t="s">
        <v>244</v>
      </c>
      <c r="CT2" s="131" t="s">
        <v>245</v>
      </c>
      <c r="CU2" s="131" t="s">
        <v>246</v>
      </c>
      <c r="CV2" s="131" t="s">
        <v>247</v>
      </c>
      <c r="CW2" s="131" t="s">
        <v>248</v>
      </c>
      <c r="CX2" s="131" t="s">
        <v>249</v>
      </c>
      <c r="CY2" s="131" t="s">
        <v>250</v>
      </c>
      <c r="CZ2" s="131" t="s">
        <v>251</v>
      </c>
      <c r="DA2" s="131" t="s">
        <v>252</v>
      </c>
      <c r="DB2" s="131" t="s">
        <v>253</v>
      </c>
      <c r="DC2" s="131" t="s">
        <v>254</v>
      </c>
      <c r="DD2" s="131" t="s">
        <v>255</v>
      </c>
      <c r="DE2" s="131" t="s">
        <v>256</v>
      </c>
      <c r="DF2" s="131" t="s">
        <v>257</v>
      </c>
      <c r="DG2" s="131" t="s">
        <v>258</v>
      </c>
      <c r="DH2" s="131" t="s">
        <v>259</v>
      </c>
      <c r="DI2" s="131" t="s">
        <v>260</v>
      </c>
      <c r="DJ2" s="131" t="s">
        <v>261</v>
      </c>
      <c r="DK2" s="131" t="s">
        <v>262</v>
      </c>
      <c r="DL2" s="131" t="s">
        <v>263</v>
      </c>
      <c r="DM2" s="131" t="s">
        <v>264</v>
      </c>
      <c r="DN2" s="131" t="s">
        <v>265</v>
      </c>
      <c r="DO2" s="131" t="s">
        <v>266</v>
      </c>
      <c r="DP2" s="131" t="s">
        <v>267</v>
      </c>
      <c r="DQ2" s="131" t="s">
        <v>268</v>
      </c>
      <c r="DR2" s="131" t="s">
        <v>269</v>
      </c>
      <c r="DS2" s="131" t="s">
        <v>270</v>
      </c>
      <c r="DT2" s="131" t="s">
        <v>271</v>
      </c>
      <c r="DU2" s="131" t="s">
        <v>272</v>
      </c>
      <c r="DV2" s="131" t="s">
        <v>273</v>
      </c>
      <c r="DW2" s="131" t="s">
        <v>274</v>
      </c>
      <c r="DX2" s="131" t="s">
        <v>275</v>
      </c>
      <c r="DY2" s="131" t="s">
        <v>276</v>
      </c>
      <c r="DZ2" s="131" t="s">
        <v>277</v>
      </c>
      <c r="EA2" s="131" t="s">
        <v>278</v>
      </c>
      <c r="EB2" s="131" t="s">
        <v>279</v>
      </c>
      <c r="EC2" s="131" t="s">
        <v>280</v>
      </c>
      <c r="ED2" s="131" t="s">
        <v>281</v>
      </c>
      <c r="EE2" s="131" t="s">
        <v>282</v>
      </c>
      <c r="EF2" s="131" t="s">
        <v>283</v>
      </c>
      <c r="EG2" s="131" t="s">
        <v>284</v>
      </c>
      <c r="EH2" s="131" t="s">
        <v>285</v>
      </c>
      <c r="EI2" s="131" t="s">
        <v>286</v>
      </c>
      <c r="EJ2" s="131" t="s">
        <v>287</v>
      </c>
      <c r="EK2" s="131" t="s">
        <v>288</v>
      </c>
      <c r="EL2" s="131" t="s">
        <v>289</v>
      </c>
      <c r="EM2" s="131" t="s">
        <v>290</v>
      </c>
      <c r="EN2" s="131" t="s">
        <v>291</v>
      </c>
      <c r="EO2" s="131" t="s">
        <v>292</v>
      </c>
      <c r="EP2" s="131" t="s">
        <v>293</v>
      </c>
      <c r="EQ2" s="131" t="s">
        <v>294</v>
      </c>
      <c r="ER2" s="131" t="s">
        <v>295</v>
      </c>
      <c r="ES2" s="131" t="s">
        <v>296</v>
      </c>
      <c r="ET2" s="131" t="s">
        <v>297</v>
      </c>
      <c r="EU2" s="131" t="s">
        <v>298</v>
      </c>
      <c r="EV2" s="131" t="s">
        <v>299</v>
      </c>
      <c r="EW2" s="131" t="s">
        <v>300</v>
      </c>
      <c r="EX2" s="131" t="s">
        <v>301</v>
      </c>
      <c r="EY2" s="131" t="s">
        <v>302</v>
      </c>
      <c r="EZ2" s="131" t="s">
        <v>303</v>
      </c>
      <c r="FA2" s="131" t="s">
        <v>304</v>
      </c>
      <c r="FB2" s="131" t="s">
        <v>305</v>
      </c>
      <c r="FC2" s="131" t="s">
        <v>306</v>
      </c>
    </row>
    <row r="3" spans="1:159" x14ac:dyDescent="0.2">
      <c r="B3" s="50">
        <f>'Basic Data Input'!B7</f>
        <v>0</v>
      </c>
      <c r="C3" s="50" t="e">
        <f>'Basic Data Input'!#REF!</f>
        <v>#REF!</v>
      </c>
      <c r="F3" s="54">
        <f>'Cover- Page 1'!I12</f>
        <v>0</v>
      </c>
      <c r="G3" s="54">
        <f>'Cover- Page 1'!I13</f>
        <v>0</v>
      </c>
      <c r="H3" s="54">
        <f>'Cover- Page 1'!I14</f>
        <v>0</v>
      </c>
      <c r="I3" s="54">
        <f>'Total All Funds - Page 2'!$C$4</f>
        <v>0</v>
      </c>
      <c r="J3" s="54">
        <f>'Total All Funds - Page 2'!$C$5</f>
        <v>0</v>
      </c>
      <c r="K3" s="54">
        <f>'Total All Funds - Page 2'!$C$6</f>
        <v>0</v>
      </c>
      <c r="L3" s="54">
        <f>'Total All Funds - Page 2'!$C$7</f>
        <v>0</v>
      </c>
      <c r="M3" s="54">
        <f>'Total All Funds - Page 2'!$C$8</f>
        <v>0</v>
      </c>
      <c r="N3" s="54">
        <f>'Total All Funds - Page 2'!$C$9</f>
        <v>0</v>
      </c>
      <c r="O3" s="54">
        <f>'Total All Funds - Page 2'!$C$10</f>
        <v>0</v>
      </c>
      <c r="P3" s="54">
        <f>'Total All Funds - Page 2'!$C$11</f>
        <v>0</v>
      </c>
      <c r="Q3" s="54">
        <f>'Total All Funds - Page 2'!$C$12</f>
        <v>0</v>
      </c>
      <c r="R3" s="54">
        <f>'Total All Funds - Page 2'!$C$15</f>
        <v>0</v>
      </c>
      <c r="S3" s="54">
        <f>'Total All Funds - Page 2'!$C$16</f>
        <v>0</v>
      </c>
      <c r="T3" s="54">
        <f>'Total All Funds - Page 2'!$C$17</f>
        <v>0</v>
      </c>
      <c r="U3" s="54">
        <f>'Total All Funds - Page 2'!$C$18</f>
        <v>0</v>
      </c>
      <c r="V3" s="54">
        <f>'Total All Funds - Page 2'!$C$19</f>
        <v>0</v>
      </c>
      <c r="W3" s="54">
        <f>'Total All Funds - Page 2'!$C$21</f>
        <v>0</v>
      </c>
      <c r="X3" s="54">
        <f>'Total All Funds - Page 2'!$C$22</f>
        <v>0</v>
      </c>
      <c r="Y3" s="54">
        <f>'Total All Funds - Page 2'!$C$23</f>
        <v>0</v>
      </c>
      <c r="Z3" s="54">
        <f>'Total All Funds - Page 2'!$C$24</f>
        <v>0</v>
      </c>
      <c r="AA3" s="54">
        <f>'Total All Funds - Page 2'!$C$25</f>
        <v>0</v>
      </c>
      <c r="AB3" s="54">
        <f>'Total All Funds - Page 2'!$C$26</f>
        <v>0</v>
      </c>
      <c r="AC3" s="54">
        <f>'Total All Funds - Page 2'!$C$27</f>
        <v>0</v>
      </c>
      <c r="AD3" s="54">
        <f>'Total All Funds - Page 2'!$C$28</f>
        <v>0</v>
      </c>
      <c r="AE3" s="54">
        <f>'Total All Funds - Page 2'!$C$29</f>
        <v>0</v>
      </c>
      <c r="AF3" s="54">
        <f>'Total All Funds - Page 2'!$C$30</f>
        <v>0</v>
      </c>
      <c r="AG3" s="54">
        <f>'Total All Funds - Page 2'!$C$31</f>
        <v>0</v>
      </c>
      <c r="AH3" s="54">
        <f>'Total All Funds - Page 2'!$C$32</f>
        <v>0</v>
      </c>
      <c r="AI3" s="54">
        <f>'Total All Funds - Page 2'!$D$4</f>
        <v>0</v>
      </c>
      <c r="AJ3" s="54">
        <f>'Total All Funds - Page 2'!$D$5</f>
        <v>0</v>
      </c>
      <c r="AK3" s="54">
        <f>'Total All Funds - Page 2'!$D$6</f>
        <v>0</v>
      </c>
      <c r="AL3" s="54">
        <f>'Total All Funds - Page 2'!$D$7</f>
        <v>0</v>
      </c>
      <c r="AM3" s="54">
        <f>'Total All Funds - Page 2'!$D$8</f>
        <v>0</v>
      </c>
      <c r="AN3" s="54">
        <f>'Total All Funds - Page 2'!$D$9</f>
        <v>0</v>
      </c>
      <c r="AO3" s="54">
        <f>'Total All Funds - Page 2'!$D$10</f>
        <v>0</v>
      </c>
      <c r="AP3" s="54">
        <f>'Total All Funds - Page 2'!$D$11</f>
        <v>0</v>
      </c>
      <c r="AQ3" s="54">
        <f>'Total All Funds - Page 2'!$D$12</f>
        <v>0</v>
      </c>
      <c r="AR3" s="54">
        <f>'Total All Funds - Page 2'!$D$15</f>
        <v>0</v>
      </c>
      <c r="AS3" s="54">
        <f>'Total All Funds - Page 2'!$D$16</f>
        <v>0</v>
      </c>
      <c r="AT3" s="54">
        <f>'Total All Funds - Page 2'!$D$17</f>
        <v>0</v>
      </c>
      <c r="AU3" s="54">
        <f>'Total All Funds - Page 2'!$D$18</f>
        <v>0</v>
      </c>
      <c r="AV3" s="54">
        <f>'Total All Funds - Page 2'!$D$19</f>
        <v>0</v>
      </c>
      <c r="AW3" s="54">
        <f>'Total All Funds - Page 2'!$D$21</f>
        <v>0</v>
      </c>
      <c r="AX3" s="54">
        <f>'Total All Funds - Page 2'!$D$22</f>
        <v>0</v>
      </c>
      <c r="AY3" s="54">
        <f>'Total All Funds - Page 2'!$D$23</f>
        <v>0</v>
      </c>
      <c r="AZ3" s="54">
        <f>'Total All Funds - Page 2'!$D$24</f>
        <v>0</v>
      </c>
      <c r="BA3" s="54">
        <f>'Total All Funds - Page 2'!$D$25</f>
        <v>0</v>
      </c>
      <c r="BB3" s="54">
        <f>'Total All Funds - Page 2'!$D$26</f>
        <v>0</v>
      </c>
      <c r="BC3" s="54">
        <f>'Total All Funds - Page 2'!$D$27</f>
        <v>0</v>
      </c>
      <c r="BD3" s="54">
        <f>'Total All Funds - Page 2'!$D$28</f>
        <v>0</v>
      </c>
      <c r="BE3" s="54">
        <f>'Total All Funds - Page 2'!$D$29</f>
        <v>0</v>
      </c>
      <c r="BF3" s="54">
        <f>'Total All Funds - Page 2'!$D$30</f>
        <v>0</v>
      </c>
      <c r="BG3" s="54">
        <f>'Total All Funds - Page 2'!$D$31</f>
        <v>0</v>
      </c>
      <c r="BH3" s="54">
        <f>'Total All Funds - Page 2'!$D$32</f>
        <v>0</v>
      </c>
      <c r="BI3" s="54">
        <f>'Total All Funds - Page 2'!$E$4</f>
        <v>0</v>
      </c>
      <c r="BJ3" s="54">
        <f>'Total All Funds - Page 2'!$E$5</f>
        <v>0</v>
      </c>
      <c r="BK3" s="54">
        <f>'Total All Funds - Page 2'!$E$6</f>
        <v>0</v>
      </c>
      <c r="BL3" s="54">
        <f>'Total All Funds - Page 2'!$E$7</f>
        <v>0</v>
      </c>
      <c r="BM3" s="54">
        <f>'Total All Funds - Page 2'!$E$8</f>
        <v>0</v>
      </c>
      <c r="BN3" s="54">
        <f>'Total All Funds - Page 2'!$E$9</f>
        <v>0</v>
      </c>
      <c r="BO3" s="54">
        <f>'Total All Funds - Page 2'!$E$10</f>
        <v>0</v>
      </c>
      <c r="BP3" s="54">
        <f>'Total All Funds - Page 2'!$E$11</f>
        <v>0</v>
      </c>
      <c r="BQ3" s="54">
        <f>'Total All Funds - Page 2'!$E$12</f>
        <v>0</v>
      </c>
      <c r="BR3" s="54">
        <f>'Total All Funds - Page 2'!$E$15</f>
        <v>0</v>
      </c>
      <c r="BS3" s="54">
        <f>'Total All Funds - Page 2'!$E$16</f>
        <v>0</v>
      </c>
      <c r="BT3" s="54">
        <f>'Total All Funds - Page 2'!$E$17</f>
        <v>0</v>
      </c>
      <c r="BU3" s="54">
        <f>'Total All Funds - Page 2'!$E$18</f>
        <v>0</v>
      </c>
      <c r="BV3" s="54">
        <f>'Total All Funds - Page 2'!$E$19</f>
        <v>0</v>
      </c>
      <c r="BW3" s="54">
        <f>'Total All Funds - Page 2'!$E$21</f>
        <v>0</v>
      </c>
      <c r="BX3" s="54">
        <f>'Total All Funds - Page 2'!$E$22</f>
        <v>0</v>
      </c>
      <c r="BY3" s="54">
        <f>'Total All Funds - Page 2'!$E$23</f>
        <v>0</v>
      </c>
      <c r="BZ3" s="54">
        <f>'Total All Funds - Page 2'!$E$24</f>
        <v>0</v>
      </c>
      <c r="CA3" s="54">
        <f>'Total All Funds - Page 2'!$E$25</f>
        <v>0</v>
      </c>
      <c r="CB3" s="54">
        <f>'Total All Funds - Page 2'!$E$26</f>
        <v>0</v>
      </c>
      <c r="CC3" s="54">
        <f>'Total All Funds - Page 2'!$E$27</f>
        <v>0</v>
      </c>
      <c r="CD3" s="54">
        <f>'Total All Funds - Page 2'!$E$28</f>
        <v>0</v>
      </c>
      <c r="CE3" s="54">
        <f>'Total All Funds - Page 2'!$E$29</f>
        <v>0</v>
      </c>
      <c r="CF3" s="54">
        <f>'Total All Funds - Page 2'!$E$30</f>
        <v>0</v>
      </c>
      <c r="CG3" s="54">
        <f>'Total All Funds - Page 2'!$E$31</f>
        <v>0</v>
      </c>
      <c r="CH3" s="54">
        <f>'Total All Funds - Page 2'!$E$32</f>
        <v>0</v>
      </c>
      <c r="CI3" s="54">
        <f>'Cover- Page 1'!B12</f>
        <v>0</v>
      </c>
      <c r="CJ3" s="54">
        <f>'Cover- Page 1'!B13</f>
        <v>0</v>
      </c>
      <c r="CK3" s="54">
        <f>'Cover- Page 1'!B14</f>
        <v>0</v>
      </c>
      <c r="CL3" s="54">
        <f>'Levy Limit Page7'!F28</f>
        <v>0</v>
      </c>
      <c r="CM3" s="54">
        <f>'Lid Supporting Page4'!E6</f>
        <v>0</v>
      </c>
      <c r="CN3" s="54">
        <f>'Lid Supporting Page4'!E8</f>
        <v>0</v>
      </c>
      <c r="CO3" s="54">
        <f>'Lid Supporting Page4'!E7</f>
        <v>0</v>
      </c>
      <c r="CP3" s="54">
        <f>'Lid Supporting Page4'!C12</f>
        <v>0</v>
      </c>
      <c r="CQ3" s="54">
        <f>'Lid Supporting Page4'!C13</f>
        <v>0</v>
      </c>
      <c r="CR3" s="54">
        <f>'Lid Supporting Page4'!C14</f>
        <v>0</v>
      </c>
      <c r="CS3" s="54">
        <f>'Lid Supporting Page4'!E15</f>
        <v>0</v>
      </c>
      <c r="CV3" s="54">
        <f>'Lid Supporting Page4'!E10</f>
        <v>0</v>
      </c>
      <c r="DE3" s="54">
        <f>'Lid Supporting Page4'!E9</f>
        <v>0</v>
      </c>
      <c r="DJ3" s="54">
        <f>'Lid Supporting Page4'!E18</f>
        <v>0</v>
      </c>
      <c r="DK3" s="54">
        <f>'Lid Supporting Page4'!C23</f>
        <v>0</v>
      </c>
      <c r="DL3" s="54">
        <f>'Lid Supporting Page4'!C24</f>
        <v>0</v>
      </c>
      <c r="DM3" s="54">
        <f>'Lid Supporting Page4'!E25</f>
        <v>0</v>
      </c>
      <c r="DN3" s="54"/>
      <c r="DO3" s="54">
        <f>'Lid Supporting Page4'!E27</f>
        <v>0</v>
      </c>
      <c r="DP3" s="54">
        <f>'Lid Supporting Page4'!E26</f>
        <v>0</v>
      </c>
      <c r="DQ3" s="54"/>
      <c r="DR3" s="54"/>
      <c r="DS3" s="54">
        <f>'Lid Supporting Page4'!E28</f>
        <v>0</v>
      </c>
      <c r="DT3" s="54">
        <f>'Lid Supporting Page4'!E29</f>
        <v>0</v>
      </c>
      <c r="DU3" s="54">
        <f>'Lid Supporting Page4'!E30</f>
        <v>0</v>
      </c>
      <c r="DW3" s="54">
        <f>'Lid Supporting Page4'!E32</f>
        <v>0</v>
      </c>
      <c r="EB3" s="132">
        <f>'Lid Computation Page5'!J3</f>
        <v>0</v>
      </c>
      <c r="EC3" s="132">
        <f>'Lid Computation Page5'!H8</f>
        <v>2.5</v>
      </c>
      <c r="ED3" s="132">
        <f>'Lid Computation Page5'!IH20</f>
        <v>0</v>
      </c>
      <c r="EE3" s="132">
        <f>'Lid Computation Page5'!IJ24</f>
        <v>0</v>
      </c>
      <c r="EF3" s="132"/>
      <c r="EG3" s="132">
        <f>'Lid Computation Page5'!H26</f>
        <v>0</v>
      </c>
      <c r="EH3" s="132">
        <f>'Lid Computation Page5'!H32</f>
        <v>0</v>
      </c>
      <c r="EI3" s="132">
        <f>'Lid Computation Page5'!J36</f>
        <v>0</v>
      </c>
      <c r="EJ3" s="132">
        <f>'Lid Computation Page5'!J38</f>
        <v>0</v>
      </c>
      <c r="EK3" s="132">
        <f>'Lid Computation Page5'!J40</f>
        <v>0</v>
      </c>
      <c r="EL3" s="132">
        <f>'Lid Computation Page5'!J42</f>
        <v>0</v>
      </c>
      <c r="EM3" s="132">
        <f>'Lid Computation Page5'!J44</f>
        <v>0</v>
      </c>
      <c r="EN3" s="54">
        <f>'Levy Limit Page7'!F6</f>
        <v>0</v>
      </c>
      <c r="EO3" s="54">
        <f>'Levy Limit Page7'!D10</f>
        <v>0</v>
      </c>
      <c r="EP3" s="54">
        <f>'Levy Limit Page7'!D14</f>
        <v>0</v>
      </c>
      <c r="EQ3" s="54">
        <v>0</v>
      </c>
      <c r="EU3" s="54">
        <f>'Levy Limit Page7'!D20</f>
        <v>0</v>
      </c>
      <c r="EV3" s="54">
        <f>'Levy Limit Page7'!F22</f>
        <v>0</v>
      </c>
      <c r="EW3" s="54">
        <f>'Levy Limit Page7'!F25</f>
        <v>0</v>
      </c>
      <c r="EX3" s="54">
        <f>'Levy Limit Page7'!F28</f>
        <v>0</v>
      </c>
      <c r="EY3" s="50">
        <f>'Levy Limit Page7'!F31</f>
        <v>0</v>
      </c>
    </row>
    <row r="4" spans="1:159" x14ac:dyDescent="0.2">
      <c r="EF4" s="122"/>
    </row>
    <row r="10" spans="1:159" x14ac:dyDescent="0.2">
      <c r="I10" s="54"/>
      <c r="S10" s="54"/>
    </row>
  </sheetData>
  <sheetProtection password="EBF0" sheet="1" objects="1" scenarios="1"/>
  <mergeCells count="2">
    <mergeCell ref="B1:H1"/>
    <mergeCell ref="I1:CH1"/>
  </mergeCells>
  <pageMargins left="0.7" right="0.7" top="0.75" bottom="0.75" header="0.3" footer="0.3"/>
  <pageSetup orientation="portrait" r:id="rId1"/>
  <customProperties>
    <customPr name="OrphanNamesChecked" r:id="rId2"/>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20</vt:i4>
      </vt:variant>
    </vt:vector>
  </HeadingPairs>
  <TitlesOfParts>
    <vt:vector size="41" baseType="lpstr">
      <vt:lpstr>Checklist</vt:lpstr>
      <vt:lpstr>Step By Step</vt:lpstr>
      <vt:lpstr>Basic Data Input</vt:lpstr>
      <vt:lpstr>Cover- Page 1</vt:lpstr>
      <vt:lpstr>Total All Funds - Page 2</vt:lpstr>
      <vt:lpstr>Page 2-A</vt:lpstr>
      <vt:lpstr>Page 3</vt:lpstr>
      <vt:lpstr>Lid Supporting Page4</vt:lpstr>
      <vt:lpstr>Lid Computation Page5</vt:lpstr>
      <vt:lpstr>Capital Improvements Page6</vt:lpstr>
      <vt:lpstr>Levy Limit Page7</vt:lpstr>
      <vt:lpstr>AdminContract</vt:lpstr>
      <vt:lpstr>Budget Hearing</vt:lpstr>
      <vt:lpstr>PT Resolution</vt:lpstr>
      <vt:lpstr>Interlocal Form</vt:lpstr>
      <vt:lpstr>Trade Name Form</vt:lpstr>
      <vt:lpstr>2025-2026 Worksheet</vt:lpstr>
      <vt:lpstr>2024-2025 Worksheet</vt:lpstr>
      <vt:lpstr>2023-2024 Worksheet</vt:lpstr>
      <vt:lpstr>Interlocal Form Page2</vt:lpstr>
      <vt:lpstr>For Upload</vt:lpstr>
      <vt:lpstr>'2023-2024 Worksheet'!Print_Area</vt:lpstr>
      <vt:lpstr>'2024-2025 Worksheet'!Print_Area</vt:lpstr>
      <vt:lpstr>'2025-2026 Worksheet'!Print_Area</vt:lpstr>
      <vt:lpstr>AdminContract!Print_Area</vt:lpstr>
      <vt:lpstr>'Basic Data Input'!Print_Area</vt:lpstr>
      <vt:lpstr>'Budget Hearing'!Print_Area</vt:lpstr>
      <vt:lpstr>'Capital Improvements Page6'!Print_Area</vt:lpstr>
      <vt:lpstr>Checklist!Print_Area</vt:lpstr>
      <vt:lpstr>'Cover- Page 1'!Print_Area</vt:lpstr>
      <vt:lpstr>'Interlocal Form'!Print_Area</vt:lpstr>
      <vt:lpstr>'Interlocal Form Page2'!Print_Area</vt:lpstr>
      <vt:lpstr>'Levy Limit Page7'!Print_Area</vt:lpstr>
      <vt:lpstr>'Lid Computation Page5'!Print_Area</vt:lpstr>
      <vt:lpstr>'Lid Supporting Page4'!Print_Area</vt:lpstr>
      <vt:lpstr>'Page 2-A'!Print_Area</vt:lpstr>
      <vt:lpstr>'PT Resolution'!Print_Area</vt:lpstr>
      <vt:lpstr>'Step By Step'!Print_Area</vt:lpstr>
      <vt:lpstr>'Total All Funds - Page 2'!Print_Area</vt:lpstr>
      <vt:lpstr>'Trade Name Form'!Print_Area</vt:lpstr>
      <vt:lpstr>'Lid Computation Page5'!Print_Titles</vt:lpstr>
    </vt:vector>
  </TitlesOfParts>
  <Company>State of Nebraska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Auditor of Public Accounts</dc:creator>
  <cp:lastModifiedBy>Schreier, Jeff</cp:lastModifiedBy>
  <cp:lastPrinted>2025-06-11T13:31:21Z</cp:lastPrinted>
  <dcterms:created xsi:type="dcterms:W3CDTF">2000-06-06T20:30:45Z</dcterms:created>
  <dcterms:modified xsi:type="dcterms:W3CDTF">2025-06-11T14:35:01Z</dcterms:modified>
</cp:coreProperties>
</file>