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H:\Budgets\2025 Forms\Ready for APA Testing\"/>
    </mc:Choice>
  </mc:AlternateContent>
  <xr:revisionPtr revIDLastSave="0" documentId="13_ncr:1_{4148E651-16AE-423C-A6C6-1B1BA283D21B}" xr6:coauthVersionLast="47" xr6:coauthVersionMax="47" xr10:uidLastSave="{00000000-0000-0000-0000-000000000000}"/>
  <bookViews>
    <workbookView xWindow="28680" yWindow="-90" windowWidth="29040" windowHeight="15720" tabRatio="882" activeTab="2" xr2:uid="{00000000-000D-0000-FFFF-FFFF00000000}"/>
  </bookViews>
  <sheets>
    <sheet name="Useful Information" sheetId="32" r:id="rId1"/>
    <sheet name="Checklist" sheetId="41" r:id="rId2"/>
    <sheet name="Basic Data Input" sheetId="33" r:id="rId3"/>
    <sheet name="Cover Page" sheetId="1" r:id="rId4"/>
    <sheet name="Correspondence - Page 1a" sheetId="42" r:id="rId5"/>
    <sheet name="Budget - Page 2" sheetId="38" r:id="rId6"/>
    <sheet name="Actual-Est - Page 3" sheetId="39" r:id="rId7"/>
    <sheet name="Actual - Page 4" sheetId="36" r:id="rId8"/>
    <sheet name="Lid Support Page5" sheetId="43" r:id="rId9"/>
    <sheet name="Lid Computation Page6" sheetId="44" r:id="rId10"/>
    <sheet name="Levy Limit Page7" sheetId="35" r:id="rId11"/>
    <sheet name="Capital Improvements" sheetId="47" r:id="rId12"/>
    <sheet name="Interlocal Form" sheetId="45" r:id="rId13"/>
    <sheet name="Trade Name Form" sheetId="46" r:id="rId14"/>
    <sheet name="Notice of Budget Hearing " sheetId="26" r:id="rId15"/>
    <sheet name="PT Resolution" sheetId="49" r:id="rId16"/>
    <sheet name="General Fund -  Page 1 of 2" sheetId="12" r:id="rId17"/>
    <sheet name="General Fund - Page 2 of 2" sheetId="19" r:id="rId18"/>
    <sheet name="Capital Projects Fund" sheetId="27" r:id="rId19"/>
    <sheet name="Elementary Learning Center" sheetId="40" r:id="rId20"/>
    <sheet name="Interlocal Form Page2" sheetId="48" r:id="rId21"/>
  </sheets>
  <definedNames>
    <definedName name="_xlnm.Print_Area" localSheetId="7">'Actual - Page 4'!$A$1:$H$10</definedName>
    <definedName name="_xlnm.Print_Area" localSheetId="6">'Actual-Est - Page 3'!$A$1:$H$11</definedName>
    <definedName name="_xlnm.Print_Area" localSheetId="2">'Basic Data Input'!$A$4:$C$25</definedName>
    <definedName name="_xlnm.Print_Area" localSheetId="5">'Budget - Page 2'!$A$1:$J$18</definedName>
    <definedName name="_xlnm.Print_Area" localSheetId="11">'Capital Improvements'!$A$1:$C$37</definedName>
    <definedName name="_xlnm.Print_Area" localSheetId="18">'Capital Projects Fund'!$A$1:$F$53</definedName>
    <definedName name="_xlnm.Print_Area" localSheetId="3">'Cover Page'!$A$1:$N$35</definedName>
    <definedName name="_xlnm.Print_Area" localSheetId="19">'Elementary Learning Center'!$A$1:$F$53</definedName>
    <definedName name="_xlnm.Print_Area" localSheetId="17">'General Fund - Page 2 of 2'!$A$1:$F$43</definedName>
    <definedName name="_xlnm.Print_Area" localSheetId="12">'Interlocal Form'!$A$1:$D$23</definedName>
    <definedName name="_xlnm.Print_Area" localSheetId="20">'Interlocal Form Page2'!$A$1:$D$23</definedName>
    <definedName name="_xlnm.Print_Area" localSheetId="10">'Levy Limit Page7'!$A$1:$E$17</definedName>
    <definedName name="_xlnm.Print_Area" localSheetId="9">'Lid Computation Page6'!$A$1:$K$38</definedName>
    <definedName name="_xlnm.Print_Area" localSheetId="8">'Lid Support Page5'!$A$1:$E$36</definedName>
    <definedName name="_xlnm.Print_Area" localSheetId="14">'Notice of Budget Hearing '!$A$1:$I$33</definedName>
    <definedName name="_xlnm.Print_Area" localSheetId="15">'PT Resolution'!$A$1:$I$41</definedName>
    <definedName name="_xlnm.Print_Area" localSheetId="13">'Trade Name Form'!$A$1:$C$23</definedName>
    <definedName name="_xlnm.Print_Area" localSheetId="0">'Useful Information'!$A$1:$F$39</definedName>
    <definedName name="_xlnm.Print_Titles" localSheetId="9">'Lid Computation Page6'!$1:$4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3" i="49" l="1"/>
  <c r="G20" i="1"/>
  <c r="A5" i="26" l="1"/>
  <c r="A27" i="26"/>
  <c r="D9" i="35" l="1"/>
  <c r="D8" i="35"/>
  <c r="D7" i="35"/>
  <c r="C13" i="49" l="1"/>
  <c r="C14" i="49"/>
  <c r="D31" i="26" l="1"/>
  <c r="C32" i="26"/>
  <c r="C31" i="26"/>
  <c r="C30" i="26"/>
  <c r="C29" i="26"/>
  <c r="E31" i="26" l="1"/>
  <c r="B17" i="49" s="1"/>
  <c r="D23" i="48"/>
  <c r="E14" i="43" l="1"/>
  <c r="B37" i="47" l="1"/>
  <c r="C22" i="43" s="1"/>
  <c r="D23" i="45"/>
  <c r="F26" i="43" s="1"/>
  <c r="E7" i="39" l="1"/>
  <c r="F20" i="44"/>
  <c r="H19" i="44" s="1"/>
  <c r="J19" i="44" s="1"/>
  <c r="F16" i="44"/>
  <c r="H15" i="44" s="1"/>
  <c r="J13" i="44"/>
  <c r="C23" i="43"/>
  <c r="E24" i="43" s="1"/>
  <c r="E31" i="43" s="1"/>
  <c r="F48" i="40"/>
  <c r="F49" i="40" s="1"/>
  <c r="D30" i="40"/>
  <c r="D42" i="40" s="1"/>
  <c r="F23" i="40"/>
  <c r="E22" i="40"/>
  <c r="G7" i="39" s="1"/>
  <c r="C12" i="26" s="1"/>
  <c r="D22" i="40"/>
  <c r="G7" i="36" s="1"/>
  <c r="B12" i="26" s="1"/>
  <c r="F48" i="27"/>
  <c r="D45" i="27"/>
  <c r="D30" i="27"/>
  <c r="D42" i="27" s="1"/>
  <c r="F23" i="27"/>
  <c r="E22" i="27"/>
  <c r="D22" i="27"/>
  <c r="F38" i="19"/>
  <c r="D9" i="19"/>
  <c r="D32" i="19" s="1"/>
  <c r="F38" i="12"/>
  <c r="G5" i="38" s="1"/>
  <c r="D10" i="26" s="1"/>
  <c r="E37" i="12"/>
  <c r="E35" i="19" s="1"/>
  <c r="D37" i="12"/>
  <c r="D35" i="19" s="1"/>
  <c r="E9" i="35"/>
  <c r="E8" i="35"/>
  <c r="E7" i="35"/>
  <c r="E7" i="36"/>
  <c r="C7" i="36"/>
  <c r="G6" i="36"/>
  <c r="B11" i="26" s="1"/>
  <c r="E6" i="36"/>
  <c r="E5" i="36"/>
  <c r="E6" i="39"/>
  <c r="E5" i="39"/>
  <c r="E8" i="39" s="1"/>
  <c r="I17" i="38"/>
  <c r="H17" i="38"/>
  <c r="G17" i="38"/>
  <c r="H7" i="38"/>
  <c r="E12" i="26" s="1"/>
  <c r="G7" i="38"/>
  <c r="E7" i="38"/>
  <c r="H6" i="38"/>
  <c r="E11" i="26" s="1"/>
  <c r="E6" i="38"/>
  <c r="H12" i="38" s="1"/>
  <c r="H13" i="38" s="1"/>
  <c r="H5" i="38"/>
  <c r="E5" i="38"/>
  <c r="D12" i="26"/>
  <c r="I12" i="38"/>
  <c r="I13" i="38"/>
  <c r="I14" i="38" s="1"/>
  <c r="G12" i="38"/>
  <c r="G13" i="38" s="1"/>
  <c r="E10" i="35" l="1"/>
  <c r="C5" i="36"/>
  <c r="E8" i="38"/>
  <c r="C6" i="36"/>
  <c r="C8" i="36" s="1"/>
  <c r="G5" i="39"/>
  <c r="C10" i="26" s="1"/>
  <c r="G14" i="38"/>
  <c r="D45" i="40"/>
  <c r="E8" i="36"/>
  <c r="D5" i="36"/>
  <c r="D34" i="19"/>
  <c r="D36" i="19" s="1"/>
  <c r="E9" i="19" s="1"/>
  <c r="D7" i="36"/>
  <c r="F7" i="36" s="1"/>
  <c r="H7" i="36" s="1"/>
  <c r="D44" i="40"/>
  <c r="F39" i="19"/>
  <c r="F40" i="19" s="1"/>
  <c r="D6" i="36"/>
  <c r="F6" i="36" s="1"/>
  <c r="H6" i="36" s="1"/>
  <c r="D44" i="27"/>
  <c r="D46" i="27" s="1"/>
  <c r="E30" i="27" s="1"/>
  <c r="E10" i="26"/>
  <c r="E22" i="26" s="1"/>
  <c r="H8" i="38"/>
  <c r="E45" i="27"/>
  <c r="G6" i="39"/>
  <c r="G14" i="1"/>
  <c r="G10" i="26"/>
  <c r="H14" i="38"/>
  <c r="G12" i="26"/>
  <c r="G16" i="1"/>
  <c r="G5" i="36"/>
  <c r="J28" i="44"/>
  <c r="J30" i="44" s="1"/>
  <c r="J32" i="44" s="1"/>
  <c r="F50" i="40"/>
  <c r="F49" i="27"/>
  <c r="F50" i="27" s="1"/>
  <c r="E45" i="40"/>
  <c r="G6" i="38"/>
  <c r="C9" i="35" l="1"/>
  <c r="D14" i="49"/>
  <c r="D46" i="40"/>
  <c r="E30" i="40" s="1"/>
  <c r="D8" i="36"/>
  <c r="F5" i="36"/>
  <c r="G8" i="39"/>
  <c r="C11" i="26"/>
  <c r="C22" i="26" s="1"/>
  <c r="E42" i="27"/>
  <c r="C6" i="39"/>
  <c r="D11" i="26"/>
  <c r="D22" i="26" s="1"/>
  <c r="D29" i="26" s="1"/>
  <c r="E29" i="26" s="1"/>
  <c r="G8" i="38"/>
  <c r="C7" i="35"/>
  <c r="B10" i="26"/>
  <c r="B22" i="26" s="1"/>
  <c r="G8" i="36"/>
  <c r="G11" i="26"/>
  <c r="G22" i="26" s="1"/>
  <c r="D30" i="26" s="1"/>
  <c r="E30" i="26" s="1"/>
  <c r="G15" i="1"/>
  <c r="E42" i="40"/>
  <c r="C7" i="39"/>
  <c r="E32" i="19"/>
  <c r="C5" i="39"/>
  <c r="C8" i="35" l="1"/>
  <c r="D13" i="49"/>
  <c r="D5" i="39"/>
  <c r="E34" i="19"/>
  <c r="E36" i="19" s="1"/>
  <c r="F9" i="19" s="1"/>
  <c r="E44" i="40"/>
  <c r="E46" i="40" s="1"/>
  <c r="F30" i="40" s="1"/>
  <c r="D7" i="39"/>
  <c r="F7" i="39" s="1"/>
  <c r="H7" i="39" s="1"/>
  <c r="E44" i="27"/>
  <c r="E46" i="27" s="1"/>
  <c r="F30" i="27" s="1"/>
  <c r="D6" i="39"/>
  <c r="F6" i="39" s="1"/>
  <c r="H6" i="39" s="1"/>
  <c r="H5" i="36"/>
  <c r="H8" i="36" s="1"/>
  <c r="F8" i="36"/>
  <c r="C8" i="39"/>
  <c r="G17" i="1"/>
  <c r="E6" i="43" l="1"/>
  <c r="E17" i="43" s="1"/>
  <c r="E33" i="43" s="1"/>
  <c r="J34" i="44" s="1"/>
  <c r="J36" i="44" s="1"/>
  <c r="G24" i="26" s="1"/>
  <c r="C33" i="26"/>
  <c r="B19" i="49" s="1"/>
  <c r="D32" i="26"/>
  <c r="F5" i="39"/>
  <c r="H5" i="39" s="1"/>
  <c r="H8" i="39" s="1"/>
  <c r="F42" i="40"/>
  <c r="C7" i="38"/>
  <c r="F32" i="19"/>
  <c r="C5" i="38"/>
  <c r="F42" i="27"/>
  <c r="C6" i="38"/>
  <c r="D8" i="39"/>
  <c r="B21" i="49" l="1"/>
  <c r="E32" i="26"/>
  <c r="F8" i="39"/>
  <c r="F44" i="27"/>
  <c r="F25" i="27" s="1"/>
  <c r="D6" i="38"/>
  <c r="F11" i="26" s="1"/>
  <c r="C8" i="38"/>
  <c r="F34" i="19"/>
  <c r="F40" i="12" s="1"/>
  <c r="D5" i="38"/>
  <c r="D7" i="38"/>
  <c r="F12" i="26" s="1"/>
  <c r="F44" i="40"/>
  <c r="F25" i="40" s="1"/>
  <c r="F7" i="38" l="1"/>
  <c r="I7" i="38" s="1"/>
  <c r="D8" i="38"/>
  <c r="F10" i="26"/>
  <c r="F22" i="26" s="1"/>
  <c r="F5" i="38"/>
  <c r="F6" i="38"/>
  <c r="I6" i="38" s="1"/>
  <c r="F8" i="38" l="1"/>
  <c r="I5" i="38"/>
  <c r="I8" i="38" s="1"/>
</calcChain>
</file>

<file path=xl/sharedStrings.xml><?xml version="1.0" encoding="utf-8"?>
<sst xmlns="http://schemas.openxmlformats.org/spreadsheetml/2006/main" count="640" uniqueCount="406">
  <si>
    <t>TO THE COUNTY BOARD AND COUNTY CLERK OF</t>
  </si>
  <si>
    <t>Printed Name:</t>
  </si>
  <si>
    <t>Mailing Address:</t>
  </si>
  <si>
    <t>City, Zip:</t>
  </si>
  <si>
    <t>Phone Number:</t>
  </si>
  <si>
    <t>BUDGET STATEMENT AND CERTIFICATION OF TAX</t>
  </si>
  <si>
    <t xml:space="preserve"> </t>
  </si>
  <si>
    <t>TOTAL ALL FUNDS</t>
  </si>
  <si>
    <t>Line
No.</t>
  </si>
  <si>
    <t>Budgeted
Disbursements &amp; Transfers</t>
  </si>
  <si>
    <t>Total</t>
  </si>
  <si>
    <t>Fee and
Delinquent
Tax Allowance
(6)</t>
  </si>
  <si>
    <t>Personal and
Real Property
Tax Requirement
(7)</t>
  </si>
  <si>
    <t>TOTALS</t>
  </si>
  <si>
    <t xml:space="preserve"> BUDGET STATEMENT AND CERTIFICATION OF TAX</t>
  </si>
  <si>
    <t>GENERAL FUND</t>
  </si>
  <si>
    <t>Function
Number</t>
  </si>
  <si>
    <t>DISBURSEMENTS &amp; TRANSFERS</t>
  </si>
  <si>
    <t>General Administration - Business Services</t>
  </si>
  <si>
    <t>NECESSARY CASH RESERVE</t>
  </si>
  <si>
    <t>TOTAL REQUIREMENTS</t>
  </si>
  <si>
    <t>Source
Number</t>
  </si>
  <si>
    <t>BEGINNING BALANCES, RECEIPTS, &amp; TRANSFERS</t>
  </si>
  <si>
    <t>Cash Balance, 9-1</t>
  </si>
  <si>
    <t>Investments, 9-1</t>
  </si>
  <si>
    <t>County Treasurer's Balance, 9-1</t>
  </si>
  <si>
    <t>Total Beginning Balance</t>
  </si>
  <si>
    <t>LOCAL SOURCES</t>
  </si>
  <si>
    <t>1910/20/90</t>
  </si>
  <si>
    <t>STATE SOURCES</t>
  </si>
  <si>
    <t>FEDERAL SOURCES</t>
  </si>
  <si>
    <t>Grants from Corporations &amp; Other Private Interests</t>
  </si>
  <si>
    <t>NON-REVENUE SOURCES</t>
  </si>
  <si>
    <t>Other Non-Revenue Receipts</t>
  </si>
  <si>
    <t>TOTAL RESOURCES AVAILABLE</t>
  </si>
  <si>
    <t>Less: Disbursements &amp; Transfers</t>
  </si>
  <si>
    <t>BALANCE FORWARD</t>
  </si>
  <si>
    <r>
      <t xml:space="preserve">LEARNING COMMUNITY </t>
    </r>
    <r>
      <rPr>
        <b/>
        <sz val="14"/>
        <rFont val="Arial"/>
        <family val="2"/>
      </rPr>
      <t>BUDGET FORM</t>
    </r>
  </si>
  <si>
    <t>LEARNING COMMUNITY ADMINISTRATOR/BOARD MEMBER:</t>
  </si>
  <si>
    <t>TOTAL BUDGET OF DISBURSEMENTS &amp; TRANSFERS</t>
  </si>
  <si>
    <t>Object/
Source
Number</t>
  </si>
  <si>
    <t>Total Disbursements &amp; Transfers</t>
  </si>
  <si>
    <t>Less:  Disbursements &amp; Transfers</t>
  </si>
  <si>
    <t>Purchased Services</t>
  </si>
  <si>
    <t>Capital Outlay (New Only)</t>
  </si>
  <si>
    <t>Site Acquisition &amp; Improvements</t>
  </si>
  <si>
    <t>Building Acquisition &amp; Improvement</t>
  </si>
  <si>
    <t>BEGINNING BALANCES &amp; RECEIPTS</t>
  </si>
  <si>
    <t>CORRESPONDENCE INFORMATION</t>
  </si>
  <si>
    <t>PREPARER</t>
  </si>
  <si>
    <t>Capital Projects</t>
  </si>
  <si>
    <t>State Aid -- Learning Community Funds</t>
  </si>
  <si>
    <t>CAPITAL PROJECTS FUND</t>
  </si>
  <si>
    <t>Donations/Other Local Receipts</t>
  </si>
  <si>
    <t>Administration and Operation of Learning Community</t>
  </si>
  <si>
    <t>Learning Community Coordinating Council</t>
  </si>
  <si>
    <t xml:space="preserve">Executive Administration Services </t>
  </si>
  <si>
    <t>Administration and Operation - Elementary Learning Centers</t>
  </si>
  <si>
    <t xml:space="preserve">All Instruction </t>
  </si>
  <si>
    <t>Office of the Principal</t>
  </si>
  <si>
    <t>Social Workers</t>
  </si>
  <si>
    <t>Supplements for Extended Hours</t>
  </si>
  <si>
    <t>Transportation</t>
  </si>
  <si>
    <t>Pilot Projects -- Enhancing Academic Achievement of Elementary Students</t>
  </si>
  <si>
    <t>Support Services Pupils</t>
  </si>
  <si>
    <t>Bond Reduction Transfer</t>
  </si>
  <si>
    <t>Bond Reduction Transfer Payback</t>
  </si>
  <si>
    <t>DOUGLAS and SARPY Counties</t>
  </si>
  <si>
    <t>in Douglas and Sarpy Counties</t>
  </si>
  <si>
    <t xml:space="preserve">FUNDS
</t>
  </si>
  <si>
    <t>USEFUL INFORMATION</t>
  </si>
  <si>
    <t xml:space="preserve">  The Basic Data Input Area is designed to help common information flow throughout the Budget Form.</t>
  </si>
  <si>
    <t>Moving From Page to Page:</t>
  </si>
  <si>
    <t xml:space="preserve">  There are several ways to move around your budget form.  You can hold down the CTRL and hit either </t>
  </si>
  <si>
    <t xml:space="preserve">  Page Down (Moves you ahead a sheet) or Page Up (Moves you to previous sheet).</t>
  </si>
  <si>
    <t xml:space="preserve">  The other option is to use your mouse to click on the different sheet tabs.  If you are unable to see any</t>
  </si>
  <si>
    <t>The Cell Is Locked:</t>
  </si>
  <si>
    <t xml:space="preserve">  UNDER NO CIRCUMSTANCES WILL PASSWORDS BE GIVEN OUT.  Either the cell is locked because</t>
  </si>
  <si>
    <t>You Note Any Errors Or Have Any Problems:</t>
  </si>
  <si>
    <t xml:space="preserve">  We have tested this spreadsheet through various methods to help identify any problem areas and to ensure</t>
  </si>
  <si>
    <t xml:space="preserve">  formulas are correct.  However, we cannot account for all the variables that occur with each individual budget.</t>
  </si>
  <si>
    <t xml:space="preserve">  If you feel there is an error in a formula please contact us immediately so we can go over the problem(s) </t>
  </si>
  <si>
    <t xml:space="preserve">  and if necessary correct the situation.</t>
  </si>
  <si>
    <t xml:space="preserve">  All of your comments or ideas to better the budget form are taken into consideration.  Please feel free</t>
  </si>
  <si>
    <r>
      <t xml:space="preserve">  to </t>
    </r>
    <r>
      <rPr>
        <sz val="10"/>
        <color indexed="12"/>
        <rFont val="Arial"/>
        <family val="2"/>
      </rPr>
      <t xml:space="preserve">contact us at (402) 471-2111 </t>
    </r>
    <r>
      <rPr>
        <sz val="10"/>
        <rFont val="Arial"/>
        <family val="2"/>
      </rPr>
      <t>with these items.  We make this available to you to HELP in the budget</t>
    </r>
  </si>
  <si>
    <t xml:space="preserve">  process and wish to make any improvements that would make the spreadsheet more user friendly.</t>
  </si>
  <si>
    <t>Hearing Held On:</t>
  </si>
  <si>
    <t>Note to MAC Users:</t>
  </si>
  <si>
    <t>You can use a MAC to input information but there have been issues noted in printing from the MAC.</t>
  </si>
  <si>
    <t>The only solution that is known is to print via a Non-Mac PC.</t>
  </si>
  <si>
    <t xml:space="preserve">  We have also built in a comparison between the Total Requirement and Total Resources Available.</t>
  </si>
  <si>
    <t xml:space="preserve">  it contains a formula or you are trying to input information in the wrong cell.</t>
  </si>
  <si>
    <t xml:space="preserve">Day of month:  </t>
  </si>
  <si>
    <t xml:space="preserve">Month:  </t>
  </si>
  <si>
    <t xml:space="preserve">Year:  </t>
  </si>
  <si>
    <t xml:space="preserve">Time:  </t>
  </si>
  <si>
    <t xml:space="preserve">A.M. or P.M.:  </t>
  </si>
  <si>
    <t xml:space="preserve">Location of Hearing:  </t>
  </si>
  <si>
    <t>Special Hearing to Set Final Tax Request Held On:</t>
  </si>
  <si>
    <r>
      <t xml:space="preserve">  If these two numbers </t>
    </r>
    <r>
      <rPr>
        <b/>
        <sz val="10"/>
        <rFont val="Arial"/>
        <family val="2"/>
      </rPr>
      <t>do not agree</t>
    </r>
    <r>
      <rPr>
        <sz val="10"/>
        <rFont val="Arial"/>
        <family val="2"/>
      </rPr>
      <t xml:space="preserve"> you will receive the message "Budget Not Balanced".</t>
    </r>
  </si>
  <si>
    <t>The budget detail is available at the office of the Clerk/Secretary during regular business hours.</t>
  </si>
  <si>
    <t>E-Mail Address:</t>
  </si>
  <si>
    <t>Total Available Resources Before Property Taxes</t>
  </si>
  <si>
    <t>Personal and Real Property Taxes</t>
  </si>
  <si>
    <t>Transfer to:  Bellevue Public Schools</t>
  </si>
  <si>
    <t>Transfer to:  Bennington Public Schools</t>
  </si>
  <si>
    <t>Transfer to:  DC West Community Schools</t>
  </si>
  <si>
    <t>Transfer to:  Elkhorn Public Schools</t>
  </si>
  <si>
    <t>Transfer to:  Gretna Public Schools</t>
  </si>
  <si>
    <t>Transfer to:  Millard Public Schools</t>
  </si>
  <si>
    <t>Transfer to:  Omaha Public Schools</t>
  </si>
  <si>
    <t>Transfer to:  Papillion-LaVista Public Schools</t>
  </si>
  <si>
    <t>Transfer to:  Ralston Public Schools</t>
  </si>
  <si>
    <t>Transfer to:  South Sarpy District #46</t>
  </si>
  <si>
    <t>Transfer to:  Westside Community Schools</t>
  </si>
  <si>
    <t>PROPERTY TAX RECAP</t>
  </si>
  <si>
    <t>1.  Tax From Line 65</t>
  </si>
  <si>
    <t>2.  Compute County Treasurer's Commission at 1% of Line 65</t>
  </si>
  <si>
    <t>Note:  To present a balanced budget, TOTAL RESOURCES AVAILABLE on line 66 must agree with TOTAL REQUIREMENTS on line 36 in the Adopted Column.</t>
  </si>
  <si>
    <t>Actual/Estimated
Disbursements &amp; Transfers</t>
  </si>
  <si>
    <t>General Fund</t>
  </si>
  <si>
    <t>Total Available
Resources
Before Property
Taxes
(4)</t>
  </si>
  <si>
    <t>Necessary
Cash
Reserve
(3)</t>
  </si>
  <si>
    <t>Total Personal and Real Property Tax Requirement
(6)</t>
  </si>
  <si>
    <r>
      <t xml:space="preserve">NOTE:  This Schedule is </t>
    </r>
    <r>
      <rPr>
        <b/>
        <i/>
        <u/>
        <sz val="9"/>
        <rFont val="Arial"/>
        <family val="2"/>
      </rPr>
      <t>not</t>
    </r>
    <r>
      <rPr>
        <b/>
        <i/>
        <sz val="9"/>
        <rFont val="Arial"/>
        <family val="2"/>
      </rPr>
      <t xml:space="preserve"> provided for levy setting purposes.</t>
    </r>
    <r>
      <rPr>
        <b/>
        <sz val="9"/>
        <rFont val="Arial"/>
        <family val="2"/>
      </rPr>
      <t/>
    </r>
  </si>
  <si>
    <r>
      <t xml:space="preserve">District Assessed
Valuation
</t>
    </r>
    <r>
      <rPr>
        <b/>
        <sz val="7"/>
        <rFont val="Arial"/>
        <family val="2"/>
      </rPr>
      <t>(Column B)</t>
    </r>
  </si>
  <si>
    <r>
      <t xml:space="preserve">Levy Subject to Limitation
</t>
    </r>
    <r>
      <rPr>
        <sz val="7"/>
        <rFont val="Arial"/>
        <family val="2"/>
      </rPr>
      <t>[(Column A / Column B) x 100]</t>
    </r>
    <r>
      <rPr>
        <sz val="8"/>
        <rFont val="Arial"/>
        <family val="2"/>
      </rPr>
      <t xml:space="preserve">
</t>
    </r>
    <r>
      <rPr>
        <b/>
        <sz val="7"/>
        <rFont val="Arial"/>
        <family val="2"/>
      </rPr>
      <t>(Column C)</t>
    </r>
  </si>
  <si>
    <r>
      <t xml:space="preserve">Total Levy Subject to Limitation </t>
    </r>
    <r>
      <rPr>
        <sz val="8"/>
        <rFont val="Arial"/>
        <family val="2"/>
      </rPr>
      <t>(Total of Lines 1 through 4)</t>
    </r>
  </si>
  <si>
    <t xml:space="preserve">      Section 77-3442 has been met.</t>
  </si>
  <si>
    <r>
      <t xml:space="preserve">TOTAL
BEGINNING
BALANCE
</t>
    </r>
    <r>
      <rPr>
        <sz val="7"/>
        <rFont val="Arial"/>
        <family val="2"/>
      </rPr>
      <t>(Column 1)</t>
    </r>
  </si>
  <si>
    <r>
      <t xml:space="preserve">TOTAL AVAILABLE RESOURCES BEFORE PROPERTY TAXES </t>
    </r>
    <r>
      <rPr>
        <sz val="8"/>
        <rFont val="Arial"/>
        <family val="2"/>
      </rPr>
      <t>(Including Beginning Balances)</t>
    </r>
    <r>
      <rPr>
        <b/>
        <sz val="7"/>
        <rFont val="Arial"/>
        <family val="2"/>
      </rPr>
      <t xml:space="preserve">
</t>
    </r>
    <r>
      <rPr>
        <sz val="7"/>
        <rFont val="Arial"/>
        <family val="2"/>
      </rPr>
      <t>(Column 2)</t>
    </r>
  </si>
  <si>
    <r>
      <t xml:space="preserve">PERSONAL
AND REAL
PROPERTY
TAXES
</t>
    </r>
    <r>
      <rPr>
        <sz val="7"/>
        <rFont val="Arial"/>
        <family val="2"/>
      </rPr>
      <t>(Column 3)</t>
    </r>
  </si>
  <si>
    <r>
      <t>TOTAL
RESOURCES
AVAILABLE</t>
    </r>
    <r>
      <rPr>
        <b/>
        <sz val="7"/>
        <rFont val="Arial"/>
        <family val="2"/>
      </rPr>
      <t xml:space="preserve">
</t>
    </r>
    <r>
      <rPr>
        <sz val="7"/>
        <rFont val="Arial"/>
        <family val="2"/>
      </rPr>
      <t>(Col 2 + Col 3)</t>
    </r>
    <r>
      <rPr>
        <b/>
        <sz val="7"/>
        <rFont val="Arial"/>
        <family val="2"/>
      </rPr>
      <t xml:space="preserve">
</t>
    </r>
    <r>
      <rPr>
        <sz val="7"/>
        <rFont val="Arial"/>
        <family val="2"/>
      </rPr>
      <t>(Column 4)</t>
    </r>
  </si>
  <si>
    <t>PERSONAL AND REAL PROPERTY TAX RECAP</t>
  </si>
  <si>
    <t>General
Fund</t>
  </si>
  <si>
    <t>PERSONAL AND REAL PROPERTY TAXES FROM COLUMN 3 (Line A)</t>
  </si>
  <si>
    <t>COUNTY TREASURER'S COMMISSION AT 1% OF COLUMN A (Line B)</t>
  </si>
  <si>
    <t>TOTAL PERSONAL AND REAL PROPERTY TAXES (Line A + Line B + Line C) (Line D)</t>
  </si>
  <si>
    <t>CERTIFIED STATE AID</t>
  </si>
  <si>
    <t>MOTOR VEHICLE TAXES</t>
  </si>
  <si>
    <r>
      <t>TOTAL
BUDGET OF
DISBURSEMENTS
&amp; TRANSFERS</t>
    </r>
    <r>
      <rPr>
        <b/>
        <sz val="8"/>
        <rFont val="Arial"/>
        <family val="2"/>
      </rPr>
      <t xml:space="preserve">
</t>
    </r>
    <r>
      <rPr>
        <sz val="7"/>
        <rFont val="Arial"/>
        <family val="2"/>
      </rPr>
      <t>(Column 5)</t>
    </r>
  </si>
  <si>
    <r>
      <t xml:space="preserve">NECESSARY
CASH RESERVE
</t>
    </r>
    <r>
      <rPr>
        <sz val="7"/>
        <rFont val="Arial"/>
        <family val="2"/>
      </rPr>
      <t>(Column 6)</t>
    </r>
  </si>
  <si>
    <r>
      <t xml:space="preserve">TOTAL REQUIREMENTS
</t>
    </r>
    <r>
      <rPr>
        <sz val="7"/>
        <rFont val="Arial"/>
        <family val="2"/>
      </rPr>
      <t>(Col 5 + Col 6)</t>
    </r>
    <r>
      <rPr>
        <b/>
        <sz val="8"/>
        <rFont val="Arial"/>
        <family val="2"/>
      </rPr>
      <t xml:space="preserve">
</t>
    </r>
    <r>
      <rPr>
        <sz val="7"/>
        <rFont val="Arial"/>
        <family val="2"/>
      </rPr>
      <t>(Column 7)</t>
    </r>
  </si>
  <si>
    <t>Capital
Projects</t>
  </si>
  <si>
    <t xml:space="preserve">     Total All Funds</t>
  </si>
  <si>
    <t xml:space="preserve">  These pages are completed with formulas.</t>
  </si>
  <si>
    <r>
      <t>District Property Tax
Request</t>
    </r>
    <r>
      <rPr>
        <sz val="8"/>
        <rFont val="Arial"/>
        <family val="2"/>
      </rPr>
      <t xml:space="preserve">
</t>
    </r>
    <r>
      <rPr>
        <b/>
        <sz val="7"/>
        <rFont val="Arial"/>
        <family val="2"/>
      </rPr>
      <t>(Column A)</t>
    </r>
  </si>
  <si>
    <t>Actual
Disbursements &amp; Transfers</t>
  </si>
  <si>
    <t>LEARNING COMMUNITY CEO</t>
  </si>
  <si>
    <t>Elementary Learning Center</t>
  </si>
  <si>
    <t>Elementary
Learning
Center</t>
  </si>
  <si>
    <t>Learning Community #00-9000</t>
  </si>
  <si>
    <r>
      <t xml:space="preserve">ENDING BALANCE
</t>
    </r>
    <r>
      <rPr>
        <sz val="7"/>
        <rFont val="Arial"/>
        <family val="2"/>
      </rPr>
      <t>(Col 4 - Col 5)</t>
    </r>
    <r>
      <rPr>
        <b/>
        <sz val="8"/>
        <rFont val="Arial"/>
        <family val="2"/>
      </rPr>
      <t xml:space="preserve">
</t>
    </r>
    <r>
      <rPr>
        <sz val="7"/>
        <rFont val="Arial"/>
        <family val="2"/>
      </rPr>
      <t>(Column 6)</t>
    </r>
  </si>
  <si>
    <t>BOARD CHAIRPERSON</t>
  </si>
  <si>
    <t>Board Chairperson</t>
  </si>
  <si>
    <t>Preparer</t>
  </si>
  <si>
    <t xml:space="preserve">      State Statute Section 77-3442 has been met.</t>
  </si>
  <si>
    <t>ELEMENTARY LEARNING CENTER</t>
  </si>
  <si>
    <t>Pages 2, 3, and 4</t>
  </si>
  <si>
    <t>1.  Tax From Line 39</t>
  </si>
  <si>
    <t>2.  Compute County Treasurer's Commission at 1% of Line 39</t>
  </si>
  <si>
    <t>NOTE:  To present a balanced budget, TOTAL RESOURCES AVAILABLE on line 40 must agree with TOTAL REQUIREMENTS on line 21 in the Adopted Column.</t>
  </si>
  <si>
    <t>NECESSARY CASH RESERVES</t>
  </si>
  <si>
    <t>______</t>
  </si>
  <si>
    <t>____________________</t>
  </si>
  <si>
    <t>__________________________ _____________</t>
  </si>
  <si>
    <t>MUST COMPLETE THIS SECTION - Basic Data Input Area</t>
  </si>
  <si>
    <r>
      <t>TOTAL
DISBURSEMENTS
&amp; TRANSFERS</t>
    </r>
    <r>
      <rPr>
        <b/>
        <sz val="8"/>
        <rFont val="Arial"/>
        <family val="2"/>
      </rPr>
      <t xml:space="preserve">
</t>
    </r>
    <r>
      <rPr>
        <sz val="7"/>
        <rFont val="Arial"/>
        <family val="2"/>
      </rPr>
      <t>(Column 5)</t>
    </r>
  </si>
  <si>
    <t xml:space="preserve">  sheet tabs at the bottom of the page make sure your spreadsheet is MAXIMIZED.</t>
  </si>
  <si>
    <r>
      <t>Telephone:</t>
    </r>
    <r>
      <rPr>
        <sz val="11"/>
        <rFont val="Arial"/>
        <family val="2"/>
      </rPr>
      <t xml:space="preserve">  (402) 471-2111            </t>
    </r>
    <r>
      <rPr>
        <b/>
        <sz val="11"/>
        <rFont val="Arial"/>
        <family val="2"/>
      </rPr>
      <t xml:space="preserve"> FAX:  </t>
    </r>
    <r>
      <rPr>
        <sz val="11"/>
        <rFont val="Arial"/>
        <family val="2"/>
      </rPr>
      <t>(402) 471-3301</t>
    </r>
  </si>
  <si>
    <r>
      <rPr>
        <b/>
        <sz val="11"/>
        <rFont val="Arial"/>
        <family val="2"/>
      </rPr>
      <t>2.</t>
    </r>
    <r>
      <rPr>
        <sz val="11"/>
        <rFont val="Arial"/>
        <family val="2"/>
      </rPr>
      <t xml:space="preserve">  County Board (SEC. 13-508), C/O County Clerk</t>
    </r>
  </si>
  <si>
    <t>The Undersigned Administrator/
Board Member Hereby Certifies:</t>
  </si>
  <si>
    <t xml:space="preserve">  Total Certified Valuation (All Counties)</t>
  </si>
  <si>
    <r>
      <t xml:space="preserve">(Certification of Valuation(s) from County Assessor </t>
    </r>
    <r>
      <rPr>
        <b/>
        <i/>
        <sz val="9"/>
        <rFont val="Arial"/>
        <family val="2"/>
      </rPr>
      <t>MUST</t>
    </r>
    <r>
      <rPr>
        <i/>
        <sz val="9"/>
        <rFont val="Arial"/>
        <family val="2"/>
      </rPr>
      <t xml:space="preserve"> be attached)</t>
    </r>
  </si>
  <si>
    <t>YES</t>
  </si>
  <si>
    <t>NO</t>
  </si>
  <si>
    <t>Report of Joint Public Agency &amp; Interlocal Agreements</t>
  </si>
  <si>
    <t>Checklist of Items to Be Completed and Submitted</t>
  </si>
  <si>
    <t>Proof of Publication for Notice of Budget Hearing (NBH).</t>
  </si>
  <si>
    <t>Certificate of Valuation(s).  Total Certified Valuation was completed on Page 1.</t>
  </si>
  <si>
    <t>Budget Form</t>
  </si>
  <si>
    <t>Page 2, Total Resources Available (Column 4) agrees to Total Requirements (Column 7).</t>
  </si>
  <si>
    <t>Page 2, Total Beginning Balance (Column 1) agrees to Page 3 Total Ending Balance (Column 6).</t>
  </si>
  <si>
    <t>Page 3, Total Beginning Balance (Column 1) agrees to Page 4 Total Ending Balance (Column 6).</t>
  </si>
  <si>
    <t>Report of Trade Names, Corporate Names &amp; Business Names</t>
  </si>
  <si>
    <r>
      <t xml:space="preserve">         </t>
    </r>
    <r>
      <rPr>
        <sz val="10"/>
        <rFont val="Arial"/>
        <family val="2"/>
      </rPr>
      <t xml:space="preserve">If the </t>
    </r>
    <r>
      <rPr>
        <b/>
        <sz val="10"/>
        <rFont val="Arial"/>
        <family val="2"/>
      </rPr>
      <t>Capital Projects Total Levy</t>
    </r>
    <r>
      <rPr>
        <sz val="10"/>
        <rFont val="Arial"/>
        <family val="2"/>
      </rPr>
      <t>, per this schedule (Line 4, Column C), is $0.005, or less, the levy limitation per State Statute</t>
    </r>
  </si>
  <si>
    <r>
      <t xml:space="preserve">         </t>
    </r>
    <r>
      <rPr>
        <sz val="10"/>
        <rFont val="Arial"/>
        <family val="2"/>
      </rPr>
      <t xml:space="preserve">If the </t>
    </r>
    <r>
      <rPr>
        <b/>
        <sz val="10"/>
        <rFont val="Arial"/>
        <family val="2"/>
      </rPr>
      <t>Elementary Learning Center Total Levy</t>
    </r>
    <r>
      <rPr>
        <sz val="10"/>
        <rFont val="Arial"/>
        <family val="2"/>
      </rPr>
      <t xml:space="preserve">, per this schedule (Line 5, Column C), is $0.015, or less, the levy limitation per </t>
    </r>
  </si>
  <si>
    <t>ENTITY OFFICIAL ADDRESS</t>
  </si>
  <si>
    <t>If no official address, please provide address where correspondence should be sent</t>
  </si>
  <si>
    <t>NAME</t>
  </si>
  <si>
    <t>ADDRESS</t>
  </si>
  <si>
    <t>CITY &amp; ZIP CODE</t>
  </si>
  <si>
    <t>TELEPHONE</t>
  </si>
  <si>
    <t>WEBSITE</t>
  </si>
  <si>
    <t>CLERK/TREASURER/SUPERINTENDENT/OTHER</t>
  </si>
  <si>
    <t>TITLE /FIRM NAME</t>
  </si>
  <si>
    <t>Chairperson</t>
  </si>
  <si>
    <t>EMAIL ADDRESS</t>
  </si>
  <si>
    <t>Clerk / Treasurer / Superintendent / Other</t>
  </si>
  <si>
    <t>APA Contact Information</t>
  </si>
  <si>
    <t>Submission Information</t>
  </si>
  <si>
    <t>Submit budget to:</t>
  </si>
  <si>
    <r>
      <rPr>
        <b/>
        <sz val="11"/>
        <rFont val="Arial"/>
        <family val="2"/>
      </rPr>
      <t xml:space="preserve">1.  </t>
    </r>
    <r>
      <rPr>
        <sz val="11"/>
        <rFont val="Arial"/>
        <family val="2"/>
      </rPr>
      <t>Auditor of Public Accounts -Electronically on Website or Mail</t>
    </r>
  </si>
  <si>
    <r>
      <rPr>
        <b/>
        <sz val="11"/>
        <rFont val="Arial"/>
        <family val="2"/>
      </rPr>
      <t>3.</t>
    </r>
    <r>
      <rPr>
        <sz val="11"/>
        <rFont val="Arial"/>
        <family val="2"/>
      </rPr>
      <t xml:space="preserve">  Dept. of Education</t>
    </r>
  </si>
  <si>
    <t xml:space="preserve">NOTE: </t>
  </si>
  <si>
    <t>Calculation of Restricted Funds</t>
  </si>
  <si>
    <t>Total Personal and Real Property Tax Requirements</t>
  </si>
  <si>
    <t>(1)</t>
  </si>
  <si>
    <t>Motor Vehicle Pro-Rate</t>
  </si>
  <si>
    <t>(2)</t>
  </si>
  <si>
    <t>In-Lieu of Tax Payments</t>
  </si>
  <si>
    <t>(3)</t>
  </si>
  <si>
    <t>Transfers of Surplus Fees</t>
  </si>
  <si>
    <t>(4)</t>
  </si>
  <si>
    <t>Prior Year Budgeted Capital Improvements that were excluded from Restricted Funds.</t>
  </si>
  <si>
    <t>(5)</t>
  </si>
  <si>
    <t>(6)</t>
  </si>
  <si>
    <r>
      <t>LESS:</t>
    </r>
    <r>
      <rPr>
        <sz val="10"/>
        <rFont val="Arial"/>
        <family val="2"/>
      </rPr>
      <t xml:space="preserve">  Amount Expected to be Spent in Future Budget Years</t>
    </r>
  </si>
  <si>
    <t>(7)</t>
  </si>
  <si>
    <r>
      <t xml:space="preserve">Amount to be included as Restricted Funds </t>
    </r>
    <r>
      <rPr>
        <b/>
        <sz val="8"/>
        <rFont val="Arial"/>
        <family val="2"/>
      </rPr>
      <t>(</t>
    </r>
    <r>
      <rPr>
        <b/>
        <u/>
        <sz val="8"/>
        <rFont val="Arial"/>
        <family val="2"/>
      </rPr>
      <t>Cannot</t>
    </r>
    <r>
      <rPr>
        <b/>
        <sz val="8"/>
        <rFont val="Arial"/>
        <family val="2"/>
      </rPr>
      <t xml:space="preserve"> be a Negative Number)</t>
    </r>
  </si>
  <si>
    <t>(8)</t>
  </si>
  <si>
    <t>Nameplate Capacity Tax</t>
  </si>
  <si>
    <t>(8a)</t>
  </si>
  <si>
    <t>Nameplate Capacity Tax:  The first 5 years after a wind energy generation has been commissioned are exempt, after 5th year you must include amount expected to be received based on prior year.</t>
  </si>
  <si>
    <t>TOTAL RESTRICTED FUNDS (A)</t>
  </si>
  <si>
    <t>(9)</t>
  </si>
  <si>
    <t>Lid Exceptions</t>
  </si>
  <si>
    <t xml:space="preserve">Capital Improvements Budgeted 
(Purchase of Real Property and Improvements on Real Property) </t>
  </si>
  <si>
    <t>(10)</t>
  </si>
  <si>
    <r>
      <t>LESS:</t>
    </r>
    <r>
      <rPr>
        <sz val="10"/>
        <rFont val="Arial"/>
        <family val="2"/>
      </rPr>
      <t xml:space="preserve">  Amount of prior year capital improvements that were
excluded from previous lid calculations but were not spent and
now budgeted this fiscal year  </t>
    </r>
    <r>
      <rPr>
        <i/>
        <sz val="10"/>
        <rFont val="Arial"/>
        <family val="2"/>
      </rPr>
      <t xml:space="preserve">(cannot exclude same capital
improvements from more than one lid calculation.)
</t>
    </r>
    <r>
      <rPr>
        <sz val="10"/>
        <rFont val="Arial"/>
        <family val="2"/>
      </rPr>
      <t>Agrees to Line (7).</t>
    </r>
  </si>
  <si>
    <t>(11)</t>
  </si>
  <si>
    <t>Allowable Capital Improvements</t>
  </si>
  <si>
    <t>(12)</t>
  </si>
  <si>
    <t>Bonded Indebtedness</t>
  </si>
  <si>
    <t>(13)</t>
  </si>
  <si>
    <t>Exemptions for bonds cannot exceed the amount of property taxes levied for bonds, unless explanation is attached explaining where restricted funds are coming from</t>
  </si>
  <si>
    <t>(14)</t>
  </si>
  <si>
    <t>Interlocal Agreements/Joint Public Agency Agreements</t>
  </si>
  <si>
    <t>(15)</t>
  </si>
  <si>
    <t>(16)</t>
  </si>
  <si>
    <t>(17)</t>
  </si>
  <si>
    <t>Judgments</t>
  </si>
  <si>
    <t>(18)</t>
  </si>
  <si>
    <t>Refund of Property Taxes to Taxpayers</t>
  </si>
  <si>
    <t>Repairs to Infrastructure Damaged by a Natural Disaster</t>
  </si>
  <si>
    <t>TOTAL LID EXCEPTIONS (B)</t>
  </si>
  <si>
    <r>
      <t xml:space="preserve">Total Restricted Funds for Lid Computation </t>
    </r>
    <r>
      <rPr>
        <b/>
        <i/>
        <u/>
        <sz val="10"/>
        <rFont val="Century Schoolbook"/>
        <family val="1"/>
      </rPr>
      <t>cannot</t>
    </r>
    <r>
      <rPr>
        <i/>
        <sz val="10"/>
        <rFont val="Century Schoolbook"/>
        <family val="1"/>
      </rPr>
      <t xml:space="preserve"> be less than zero.  See Instruction Manual on completing the Lid Supporting Schedule.</t>
    </r>
  </si>
  <si>
    <t>in</t>
  </si>
  <si>
    <t>%</t>
  </si>
  <si>
    <t>/</t>
  </si>
  <si>
    <t>=</t>
  </si>
  <si>
    <t>Multiply times
100 To get %</t>
  </si>
  <si>
    <t>Note:  Fill in number of board members voting and percentage will automatically compute on Line 4</t>
  </si>
  <si>
    <t># of Board Members
voting "Yes" for Increase</t>
  </si>
  <si>
    <t>Must be at least
.75 (75%) of the
Governing Body</t>
  </si>
  <si>
    <t>ATTACH A COPY OF THE BOARD MINUTES APPROVING THE INCREASE.</t>
  </si>
  <si>
    <t>TOTAL ALLOWABLE PERCENT INCREASE = Line (2) + Line (3) + Line (4) + Line (5)</t>
  </si>
  <si>
    <t>Allowable Dollar Amount of Increase to Restricted Funds = Line (1) x Line (6)</t>
  </si>
  <si>
    <t>Total Restricted Funds Authority = Line (1) + Line (7)</t>
  </si>
  <si>
    <t>Total Unused Restricted Funds Authority = Line (8) - Line (9)</t>
  </si>
  <si>
    <t>LEARNING COMMUNITY</t>
  </si>
  <si>
    <t>DOUGLAS AND SARPY COUNTY</t>
  </si>
  <si>
    <t>Total # of Members
in Governing Body at Meeting</t>
  </si>
  <si>
    <t xml:space="preserve">The Attorney General issued Opinion Number 17-006 on December 28, 2017 stating "that the additional one percent budget authority allowed under 13-519(2) requires the affirmative vote of 75 percent of the members of the governing body constituting a quorum authorized to conduct business, and not seventy-five percent of the entire membership of the governing body." </t>
  </si>
  <si>
    <t>REPORT OF JOINT PUBLIC AGENCY AND INTERLOCAL AGREEMENTS</t>
  </si>
  <si>
    <t>Instructions</t>
  </si>
  <si>
    <t>SUBDIVISION NAME</t>
  </si>
  <si>
    <t>COUNTY</t>
  </si>
  <si>
    <r>
      <t xml:space="preserve">Parties to Agreement
</t>
    </r>
    <r>
      <rPr>
        <sz val="8"/>
        <rFont val="Arial"/>
        <family val="2"/>
      </rPr>
      <t>(Column 1)</t>
    </r>
  </si>
  <si>
    <r>
      <t xml:space="preserve">Agreement Period
</t>
    </r>
    <r>
      <rPr>
        <sz val="8"/>
        <rFont val="Arial"/>
        <family val="2"/>
      </rPr>
      <t>(Column 2)</t>
    </r>
  </si>
  <si>
    <r>
      <t xml:space="preserve">Description
</t>
    </r>
    <r>
      <rPr>
        <sz val="8"/>
        <rFont val="Arial"/>
        <family val="2"/>
      </rPr>
      <t>(Column 3)</t>
    </r>
  </si>
  <si>
    <t>This form must include ALL agreements the Subdivision is a party to during the reporting period, regardless if the agreement is to be used for Lid purposes.</t>
  </si>
  <si>
    <t xml:space="preserve"> If you wish to use such agreement as a lid exemption, you must complete Column 4 for that row.  </t>
  </si>
  <si>
    <t>Column 4 should only be used for the current budget, it should not reflect actual amounts spent during reporting period.</t>
  </si>
  <si>
    <t>If you did not have an agreement during the reporting period, but have a new agreement and wish to use such agreement as a lid exemption, list the agreement and disclose the correct dates in Column 2.</t>
  </si>
  <si>
    <t>Interlocal Agreements are contracts or agreements between two or more government subdivisions in accordance with the Interlocal Cooperation Act.  Statute 13-801</t>
  </si>
  <si>
    <t>It is the purpose of the Interlocal Cooperation Act to permit local governmental units to make the most efficient use of their taxing authority and other powers by enabling them to cooperate with other localities on a basis of mutual advantage and thereby to provide services and facilities in manner and pursuant to forms of governmental organization that will accord best with geographic, economic, population, and other factors infuencing the needs and development of local communities.  Statute 13-802</t>
  </si>
  <si>
    <t>Example</t>
  </si>
  <si>
    <t>Amount Used as Lid Exemption
(Column 4)</t>
  </si>
  <si>
    <t>ABC County, 123 City</t>
  </si>
  <si>
    <t>7/1/16 to indefinite</t>
  </si>
  <si>
    <t>911 Dispatching Services</t>
  </si>
  <si>
    <t>Total Amount used as Lid Exemption</t>
  </si>
  <si>
    <t>REPORT OF TRADE NAMES, CORPORATE NAMES, BUSINESS NAMES</t>
  </si>
  <si>
    <t>List all Trade Names, Corporate Names and Business Names under which the political subdivision conducted business.</t>
  </si>
  <si>
    <t>Note:  If budget is filed electroncially through website, you will receive a confirmation.  Confirmations will not be sent if filed by mail or email.</t>
  </si>
  <si>
    <t>INSTRUCTIONS</t>
  </si>
  <si>
    <t>If you are taking a lid exemption for capital improvements, you need to complete this page listing the different improvement projects with the exemption amount being claimed</t>
  </si>
  <si>
    <t>Description of Capital Improvement</t>
  </si>
  <si>
    <t>Amount Budgeted</t>
  </si>
  <si>
    <t>The description can be a brief, for example:   Asphalt Road 123 or purchase Lot 456 in NE Village</t>
  </si>
  <si>
    <t>Total - Must agree to Line 10 on Lid Support Page</t>
  </si>
  <si>
    <t>Fill in exemptions on Capital Improvement Page</t>
  </si>
  <si>
    <t>Lid Supporting Page</t>
  </si>
  <si>
    <t>Lid Computation Page</t>
  </si>
  <si>
    <t>Levy Limit Form</t>
  </si>
  <si>
    <t>PRIOR YEAR RESTRICTED FUNDS AUTHORITY</t>
  </si>
  <si>
    <t>THE AMOUNT OF UNUSED RESTRICTED FUNDS AUTHORITY ON LINE (10) MUST BE PUBLISHED IN THE NOTICE OF BUDGET HEARING.</t>
  </si>
  <si>
    <t xml:space="preserve">Unused Budget Authority Created For Next Year   </t>
  </si>
  <si>
    <t>Reminder:  Capital Improvements are the purchase of land or improvements to land.  You are not allowed to take an exemption for the purchase of equipment.</t>
  </si>
  <si>
    <t>Douglas, Sarpy</t>
  </si>
  <si>
    <t>If you need additional rows, a second page has been added to the end of the tabs</t>
  </si>
  <si>
    <t>3.  Total Personal and Real Property Tax Requirement.</t>
  </si>
  <si>
    <t>Prior Year Capital Improvements Excluded from Restricted Funds (From Prior Budget Lid Exceptions, Line (10))</t>
  </si>
  <si>
    <t>NOTICE OF  BUDGET HEARING AND  BUDGET SUMMARY</t>
  </si>
  <si>
    <t>NOTICE OF SPECIAL HEARING TO SET FINAL TAX REQUEST</t>
  </si>
  <si>
    <t>Change</t>
  </si>
  <si>
    <t>Operating Budget</t>
  </si>
  <si>
    <t>Property Tax Request</t>
  </si>
  <si>
    <t>Valuation</t>
  </si>
  <si>
    <t>Tax Rate</t>
  </si>
  <si>
    <t>Tax Rate if Prior Tax Request was at Current Valuation</t>
  </si>
  <si>
    <t>Input</t>
  </si>
  <si>
    <t>Current Valuation</t>
  </si>
  <si>
    <t>Prior Valuation</t>
  </si>
  <si>
    <t>Prior Year Property Tax Request</t>
  </si>
  <si>
    <t>This number comes from the prior budget Page 1, Left Side</t>
  </si>
  <si>
    <t>Prior Year Operating Budget Amount</t>
  </si>
  <si>
    <t>Prior Year Tax Levy Rate</t>
  </si>
  <si>
    <t>This number represents the levy set by the County for the prior year budget</t>
  </si>
  <si>
    <t>_____</t>
  </si>
  <si>
    <t>If you have property taxes on Line 1, you must have an amount on Line 2.</t>
  </si>
  <si>
    <t>Page 4, Total Beginning Balance (Column 1) agrees to the Prior Learning Community Budget Form, Page 4, Total Ending Balance (Column 6).  If it does not agree, please provide explanation.</t>
  </si>
  <si>
    <t>Capital Improvement Listing if exemptions are taken on Lid Supporting Page</t>
  </si>
  <si>
    <t>Levy Limit Page</t>
  </si>
  <si>
    <t>Resolution adopting the budget and tax request amount</t>
  </si>
  <si>
    <t>Board minutes supporting approval of the 1% increase in restricted funds authority</t>
  </si>
  <si>
    <t>LINE (10) MUST BE GREATER THAN OR EQUAL TO ZERO OR YOU ARE IN VIOLATION OF THE LID LAW.</t>
  </si>
  <si>
    <t>CURRENT YEAR ALLOWABLE INCREASES</t>
  </si>
  <si>
    <r>
      <rPr>
        <sz val="14"/>
        <rFont val="Calibri"/>
        <family val="2"/>
        <scheme val="minor"/>
      </rPr>
      <t xml:space="preserve">Please Complete this </t>
    </r>
    <r>
      <rPr>
        <b/>
        <u/>
        <sz val="14"/>
        <rFont val="Calibri"/>
        <family val="2"/>
        <scheme val="minor"/>
      </rPr>
      <t>Basic Data Input Area -</t>
    </r>
    <r>
      <rPr>
        <sz val="14"/>
        <rFont val="Calibri"/>
        <family val="2"/>
        <scheme val="minor"/>
      </rPr>
      <t>It will put information consistently throughout Budget Form.</t>
    </r>
  </si>
  <si>
    <r>
      <rPr>
        <b/>
        <u/>
        <sz val="12"/>
        <rFont val="Arial"/>
        <family val="2"/>
      </rPr>
      <t>Questions - E-Mail:</t>
    </r>
    <r>
      <rPr>
        <b/>
        <u/>
        <sz val="12"/>
        <color indexed="12"/>
        <rFont val="Arial"/>
        <family val="2"/>
      </rPr>
      <t xml:space="preserve">  Jeff.Schreier@nebraska.gov</t>
    </r>
  </si>
  <si>
    <t>For Questions on this form, who should we contact (please  √  one):  Contact will be via email if supplied.</t>
  </si>
  <si>
    <t>Note:  Line 14 -Interlocal Agreement Amount must agree or be less than amount on Interlocal Form</t>
  </si>
  <si>
    <r>
      <t xml:space="preserve">  </t>
    </r>
    <r>
      <rPr>
        <b/>
        <u/>
        <sz val="10"/>
        <rFont val="Arial"/>
        <family val="2"/>
      </rPr>
      <t>BASE LIMITATION PERCENT INCREASE</t>
    </r>
    <r>
      <rPr>
        <b/>
        <sz val="10"/>
        <rFont val="Arial"/>
        <family val="2"/>
      </rPr>
      <t xml:space="preserve"> (2.5%)</t>
    </r>
  </si>
  <si>
    <r>
      <t xml:space="preserve">   </t>
    </r>
    <r>
      <rPr>
        <b/>
        <u/>
        <sz val="10"/>
        <rFont val="Arial"/>
        <family val="2"/>
      </rPr>
      <t>ALLOWABLE GROWTH PER THE ASSESSOR MINUS 2.5%</t>
    </r>
  </si>
  <si>
    <r>
      <t xml:space="preserve">  </t>
    </r>
    <r>
      <rPr>
        <b/>
        <u/>
        <sz val="10"/>
        <rFont val="Arial"/>
        <family val="2"/>
      </rPr>
      <t>ADDITIONAL ONE PERCENT BOARD APPROVED INCREASE</t>
    </r>
    <r>
      <rPr>
        <sz val="10"/>
        <rFont val="Arial"/>
        <family val="2"/>
      </rPr>
      <t xml:space="preserve"> </t>
    </r>
  </si>
  <si>
    <r>
      <t xml:space="preserve">  </t>
    </r>
    <r>
      <rPr>
        <b/>
        <u/>
        <sz val="10"/>
        <rFont val="Arial"/>
        <family val="2"/>
      </rPr>
      <t>SPECIAL ELECTION - VOTER APPROVED % INCREASE</t>
    </r>
  </si>
  <si>
    <r>
      <t>Less:</t>
    </r>
    <r>
      <rPr>
        <sz val="10"/>
        <rFont val="Arial"/>
        <family val="2"/>
      </rPr>
      <t xml:space="preserve">  Restricted Funds from Lid Supporting Schedule</t>
    </r>
  </si>
  <si>
    <t>Amount must agree to Lid Support Page 5, Line 14</t>
  </si>
  <si>
    <t>Amount must agree to Lid Support Page 4, Line 14</t>
  </si>
  <si>
    <t>RESOLUTION SETTING THE PROPERTY TAX REQUEST</t>
  </si>
  <si>
    <t>RESOLUTION NO. _______________</t>
  </si>
  <si>
    <t>NOTE: This sheet is protected to prevent unintended errors. If you would like to unlock go to</t>
  </si>
  <si>
    <t xml:space="preserve">Review&gt;Unprotect Sheet </t>
  </si>
  <si>
    <t>WHEREAS, a special public hearing was held as required by law to hear and consider comments concerning the property tax request;</t>
  </si>
  <si>
    <t xml:space="preserve">1. </t>
  </si>
  <si>
    <t>2.</t>
  </si>
  <si>
    <t>The total assessed value of property differs from last year’s total assessed value by ________%.</t>
  </si>
  <si>
    <t>3.</t>
  </si>
  <si>
    <t>4.</t>
  </si>
  <si>
    <t>5.</t>
  </si>
  <si>
    <t>6.</t>
  </si>
  <si>
    <t xml:space="preserve">Voting yes were: </t>
  </si>
  <si>
    <t xml:space="preserve">Voting no were: </t>
  </si>
  <si>
    <t>NOTE 1: If you need separate levies for separate funds your resolution should identify the tax request by fund. #1 should be modified to identify each fund that has a tax levy</t>
  </si>
  <si>
    <t>NOW, THEREFORE, the Governing Body of Learning Community of Douglas and Sarpy County resolves that:</t>
  </si>
  <si>
    <t xml:space="preserve">Amount Used as Lid Exemption </t>
  </si>
  <si>
    <t>This number represents the total disbursements and transfers of all funds from prior year budget, Page 2, Row 8, Column 5</t>
  </si>
  <si>
    <r>
      <t xml:space="preserve">TOTAL RESTRICTED FUNDS
For Lid Computation  (To Line 9 of the Lid Computation Form)
</t>
    </r>
    <r>
      <rPr>
        <i/>
        <sz val="8"/>
        <rFont val="Arial"/>
        <family val="2"/>
      </rPr>
      <t>To Calculate:  Total Restricted Funds (A)-Line 9 MINUS Total Lid Exceptions (B)-Line 18</t>
    </r>
  </si>
  <si>
    <t>Capital Projects Fund</t>
  </si>
  <si>
    <t>Joint Public Agency &amp; Interlocal Agreements is indicated by checking the box.  If learning community answers YES, the  Report of Joint Public Agency &amp; Interlocal Agreements is due on or before September 30th.</t>
  </si>
  <si>
    <r>
      <rPr>
        <b/>
        <u/>
        <sz val="10"/>
        <color rgb="FFFF0000"/>
        <rFont val="Calibri"/>
        <family val="2"/>
        <scheme val="minor"/>
      </rPr>
      <t xml:space="preserve">Interlocal Agreement Report and Trade Name Report.  </t>
    </r>
    <r>
      <rPr>
        <u/>
        <sz val="10"/>
        <rFont val="Calibri"/>
        <family val="2"/>
        <scheme val="minor"/>
      </rPr>
      <t xml:space="preserve">Due September 30th.  If the Reports are not filed on time, the Subdivision can be charged a </t>
    </r>
    <r>
      <rPr>
        <b/>
        <u/>
        <sz val="10"/>
        <color rgb="FFFF0000"/>
        <rFont val="Calibri"/>
        <family val="2"/>
        <scheme val="minor"/>
      </rPr>
      <t xml:space="preserve">$20 a day fine until the Reports are filed.  </t>
    </r>
    <r>
      <rPr>
        <u/>
        <sz val="10"/>
        <rFont val="Calibri"/>
        <family val="2"/>
        <scheme val="minor"/>
      </rPr>
      <t>The Reports have been added to this file as a separate tab.  If the Subdivision does not have any Interlocal Agreements or Trade Names, please mark the appropriate box on Page 1 to reduce the chance of a fine.</t>
    </r>
  </si>
  <si>
    <r>
      <t xml:space="preserve">If </t>
    </r>
    <r>
      <rPr>
        <b/>
        <i/>
        <sz val="9"/>
        <rFont val="Arial"/>
        <family val="2"/>
      </rPr>
      <t>YES</t>
    </r>
    <r>
      <rPr>
        <i/>
        <sz val="9"/>
        <rFont val="Arial"/>
        <family val="2"/>
      </rPr>
      <t>, Please submit Interlocal Agreement Report by September 30th.</t>
    </r>
  </si>
  <si>
    <r>
      <t xml:space="preserve">If </t>
    </r>
    <r>
      <rPr>
        <b/>
        <i/>
        <sz val="9"/>
        <rFont val="Arial"/>
        <family val="2"/>
      </rPr>
      <t>YES</t>
    </r>
    <r>
      <rPr>
        <i/>
        <sz val="9"/>
        <rFont val="Arial"/>
        <family val="2"/>
      </rPr>
      <t>, Please submit Trade Name Report by September 30th.</t>
    </r>
  </si>
  <si>
    <t>LEARNING COMMUNITY OF DOUGLAS AND SARPY COUNTIES</t>
  </si>
  <si>
    <t xml:space="preserve">Note: These example publications are examples only - they are not required forms. Changes may be necessary for the specific circumstances of your subdivision. </t>
  </si>
  <si>
    <t>WHEREAS, Nebraska Revised Statute 77-1632 provides that the Governing Body of Learning Community of Douglas and Sarpy County passes by a majority vote a resolution or ordinance setting the tax request; and</t>
  </si>
  <si>
    <t>NOTE 2: This sample resolution is intended solely to assist political subdivisions. It is not a required form. Each political subdivision is responsible for ensuring the resolution is accurate and complies with all requirements set forth in State Statute Section 77-1632</t>
  </si>
  <si>
    <t>Elementary Learning Centers Fund</t>
  </si>
  <si>
    <r>
      <t xml:space="preserve">Prior Year Restricted Funds Authority </t>
    </r>
    <r>
      <rPr>
        <sz val="9"/>
        <rFont val="Arial"/>
        <family val="2"/>
      </rPr>
      <t>(Base Amount) = Line (8) from last year's Lid Computation Form</t>
    </r>
  </si>
  <si>
    <r>
      <rPr>
        <b/>
        <sz val="11"/>
        <color indexed="8"/>
        <rFont val="Arial"/>
        <family val="2"/>
      </rPr>
      <t xml:space="preserve">Website:  </t>
    </r>
    <r>
      <rPr>
        <u/>
        <sz val="11"/>
        <color indexed="12"/>
        <rFont val="Arial"/>
        <family val="2"/>
      </rPr>
      <t>auditors.nebraska.gov</t>
    </r>
  </si>
  <si>
    <t>Auditor of Public Accounts 
PO Box 98917
Lincoln, NE 68509</t>
  </si>
  <si>
    <t>LEARNING COMMUNITY LEVY LIMIT FORM</t>
  </si>
  <si>
    <r>
      <rPr>
        <sz val="10"/>
        <color rgb="FFFF0000"/>
        <rFont val="Calibri"/>
        <family val="2"/>
        <scheme val="minor"/>
      </rPr>
      <t>Note</t>
    </r>
    <r>
      <rPr>
        <sz val="10"/>
        <rFont val="Calibri"/>
        <family val="2"/>
        <scheme val="minor"/>
      </rPr>
      <t xml:space="preserve">: Helpful information and answers to common questions have been included throughout this Budget Form.  This information may be considered a Guidance Document under the Administrative Procedures Act. </t>
    </r>
  </si>
  <si>
    <t xml:space="preserve">This guidance document is advisory in nature but is binding on an agency until amended by such agency. A guidance document does not include internal procedural documents that only affect the internal operations of the agency and does not impose additional requirements or penalties on regulated parties or include confidential information or rules and regulations made in accordance with the Administrative Procedure Act. If you believe that this guidance document imposes additional requirements or penalties on regulated parties, you may request a review of the document. (Neb. Rev. Stat. §  84-901.03) </t>
  </si>
  <si>
    <t>2025</t>
  </si>
  <si>
    <t>Property Taxes Required</t>
  </si>
  <si>
    <t>For Non-Bond Purposes</t>
  </si>
  <si>
    <t>2025-2026
STATE OF NEBRASKA</t>
  </si>
  <si>
    <t>This Budget is for the period SEPTEMBER 1, 2025 through AUGUST 31, 2026</t>
  </si>
  <si>
    <t>Was this Subdivision involved in any Interlocal Agreements or Joint Public Agencies for the reporting period July 1, 2024 through June 30, 2025?</t>
  </si>
  <si>
    <t>Did the Subdivision operate under a separate Trade Name, Corporate Name, or other Business Name during the period July 1, 2024 through June 30, 2025?</t>
  </si>
  <si>
    <t>Budget Due by 9-30-2025</t>
  </si>
  <si>
    <t>Learning Community of Douglas &amp; Sarpy Counties</t>
  </si>
  <si>
    <t>2025-2026 BUDGET ADOPTED</t>
  </si>
  <si>
    <t>COUNTY TREASURER'S BALANCE, 9-1-2025</t>
  </si>
  <si>
    <t>2025-2026 LID SUPPORTING SCHEDULE</t>
  </si>
  <si>
    <r>
      <t>LESS:</t>
    </r>
    <r>
      <rPr>
        <sz val="10"/>
        <rFont val="Arial"/>
        <family val="2"/>
      </rPr>
      <t xml:space="preserve">  Amount Spent During 2024-2025</t>
    </r>
  </si>
  <si>
    <t>LID COMPUTATION FORM FOR FISCAL YEAR 2025-2026</t>
  </si>
  <si>
    <t>2025-2026 CAPITAL IMPROVEMENT LID EXEMPTIONS</t>
  </si>
  <si>
    <t>REPORTING PERIOD JULY 1, 2024 THROUGH JUNE 30, 2025</t>
  </si>
  <si>
    <t>2023-2024
(1)</t>
  </si>
  <si>
    <t>2024-2025
(2)</t>
  </si>
  <si>
    <t xml:space="preserve">
2025-2026
(2)</t>
  </si>
  <si>
    <t>The 2025-2026 property tax request be set at:</t>
  </si>
  <si>
    <t>A copy of this resolution be certified and forwarded to the County Clerk on or before October 15, 2025</t>
  </si>
  <si>
    <t>Dated this ______ day of ___________, 2025</t>
  </si>
  <si>
    <t>Motion by __________________, seconded by ________________ to adopt Resolution #_____________.</t>
  </si>
  <si>
    <r>
      <t xml:space="preserve">ACTUAL
9-1-2023 to 8-31-2024
</t>
    </r>
    <r>
      <rPr>
        <b/>
        <sz val="8"/>
        <rFont val="Arial"/>
        <family val="2"/>
      </rPr>
      <t>(Column 1)</t>
    </r>
  </si>
  <si>
    <r>
      <t xml:space="preserve">ACTUAL/ESTIMATED
9-1-2024 to 8-31-2025
</t>
    </r>
    <r>
      <rPr>
        <b/>
        <sz val="8"/>
        <rFont val="Arial"/>
        <family val="2"/>
      </rPr>
      <t>(Column 2)</t>
    </r>
  </si>
  <si>
    <r>
      <t xml:space="preserve">ADOPTED
9-1-2025 to 8-31-2026
</t>
    </r>
    <r>
      <rPr>
        <b/>
        <sz val="8"/>
        <rFont val="Arial"/>
        <family val="2"/>
      </rPr>
      <t>(Column 3)</t>
    </r>
  </si>
  <si>
    <t>2024-2025 ACTUAL/ESTIMATED</t>
  </si>
  <si>
    <t>2023-2024 ACTUAL</t>
  </si>
  <si>
    <t>2025 Growth
per Assessor</t>
  </si>
  <si>
    <t>2024 Valuation</t>
  </si>
  <si>
    <t>MUST  Attach Ballot Sample and Election Results if voter approved increase entered on line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</si>
</sst>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 0000"/>
    <numFmt numFmtId="165" formatCode="_(* #,##0.000000_);_(* \(#,##0.000000\);_(* &quot;-&quot;??????_);_(@_)"/>
    <numFmt numFmtId="166" formatCode="_(* #,##0_);_(* \(#,##0\);_(* &quot;-&quot;??_);_(@_)"/>
    <numFmt numFmtId="167" formatCode="#,##0.000000_);\(#,##0.000000\)"/>
  </numFmts>
  <fonts count="77" x14ac:knownFonts="1">
    <font>
      <sz val="10"/>
      <name val="Arial"/>
    </font>
    <font>
      <sz val="11"/>
      <color theme="1"/>
      <name val="Calibri"/>
      <family val="2"/>
      <scheme val="minor"/>
    </font>
    <font>
      <sz val="10"/>
      <name val="Arial"/>
      <family val="2"/>
    </font>
    <font>
      <sz val="10"/>
      <name val="Arial"/>
      <family val="2"/>
    </font>
    <font>
      <b/>
      <sz val="14"/>
      <name val="Arial"/>
      <family val="2"/>
    </font>
    <font>
      <b/>
      <sz val="10"/>
      <name val="Arial"/>
      <family val="2"/>
    </font>
    <font>
      <sz val="12"/>
      <name val="Arial"/>
      <family val="2"/>
    </font>
    <font>
      <sz val="10"/>
      <name val="Helv"/>
    </font>
    <font>
      <b/>
      <u/>
      <sz val="14"/>
      <name val="Arial"/>
      <family val="2"/>
    </font>
    <font>
      <b/>
      <sz val="8"/>
      <name val="Arial"/>
      <family val="2"/>
    </font>
    <font>
      <b/>
      <sz val="12"/>
      <name val="Arial"/>
      <family val="2"/>
    </font>
    <font>
      <b/>
      <sz val="11"/>
      <name val="Arial"/>
      <family val="2"/>
    </font>
    <font>
      <sz val="9"/>
      <name val="Arial"/>
      <family val="2"/>
    </font>
    <font>
      <sz val="8"/>
      <name val="Arial"/>
      <family val="2"/>
    </font>
    <font>
      <sz val="11"/>
      <name val="Arial"/>
      <family val="2"/>
    </font>
    <font>
      <b/>
      <sz val="9"/>
      <name val="Arial"/>
      <family val="2"/>
    </font>
    <font>
      <b/>
      <sz val="12"/>
      <color indexed="9"/>
      <name val="Arial"/>
      <family val="2"/>
    </font>
    <font>
      <b/>
      <sz val="11"/>
      <color indexed="9"/>
      <name val="Arial"/>
      <family val="2"/>
    </font>
    <font>
      <i/>
      <sz val="9"/>
      <name val="Arial"/>
      <family val="2"/>
    </font>
    <font>
      <sz val="14"/>
      <name val="Arial"/>
      <family val="2"/>
    </font>
    <font>
      <sz val="8"/>
      <name val="Arial"/>
      <family val="2"/>
    </font>
    <font>
      <sz val="9"/>
      <name val="Helvetica"/>
      <family val="2"/>
    </font>
    <font>
      <u/>
      <sz val="10"/>
      <color indexed="12"/>
      <name val="Arial"/>
      <family val="2"/>
    </font>
    <font>
      <b/>
      <sz val="12"/>
      <color indexed="9"/>
      <name val="Garamond"/>
      <family val="1"/>
    </font>
    <font>
      <b/>
      <sz val="10"/>
      <color indexed="10"/>
      <name val="Arial"/>
      <family val="2"/>
    </font>
    <font>
      <sz val="10"/>
      <color indexed="12"/>
      <name val="Arial"/>
      <family val="2"/>
    </font>
    <font>
      <sz val="10"/>
      <name val="Helvetica"/>
      <family val="2"/>
    </font>
    <font>
      <b/>
      <i/>
      <sz val="9"/>
      <name val="Arial"/>
      <family val="2"/>
    </font>
    <font>
      <b/>
      <i/>
      <u/>
      <sz val="9"/>
      <name val="Arial"/>
      <family val="2"/>
    </font>
    <font>
      <b/>
      <sz val="7"/>
      <name val="Arial"/>
      <family val="2"/>
    </font>
    <font>
      <sz val="7"/>
      <name val="Arial"/>
      <family val="2"/>
    </font>
    <font>
      <b/>
      <sz val="16"/>
      <name val="Arial"/>
      <family val="2"/>
    </font>
    <font>
      <b/>
      <sz val="8"/>
      <color indexed="8"/>
      <name val="Arial"/>
      <family val="2"/>
    </font>
    <font>
      <u/>
      <sz val="11"/>
      <color indexed="12"/>
      <name val="Arial"/>
      <family val="2"/>
    </font>
    <font>
      <b/>
      <sz val="11"/>
      <color indexed="8"/>
      <name val="Arial"/>
      <family val="2"/>
    </font>
    <font>
      <sz val="11"/>
      <name val="Times New Roman"/>
      <family val="1"/>
    </font>
    <font>
      <u/>
      <sz val="11"/>
      <name val="Times New Roman"/>
      <family val="1"/>
    </font>
    <font>
      <b/>
      <sz val="24"/>
      <name val="Arial"/>
      <family val="2"/>
    </font>
    <font>
      <b/>
      <u/>
      <sz val="8"/>
      <name val="Arial"/>
      <family val="2"/>
    </font>
    <font>
      <i/>
      <sz val="10"/>
      <name val="Arial"/>
      <family val="2"/>
    </font>
    <font>
      <i/>
      <sz val="8"/>
      <name val="Arial"/>
      <family val="2"/>
    </font>
    <font>
      <sz val="16"/>
      <name val="Arial"/>
      <family val="2"/>
    </font>
    <font>
      <sz val="10"/>
      <color indexed="9"/>
      <name val="Arial"/>
      <family val="2"/>
    </font>
    <font>
      <i/>
      <sz val="10"/>
      <name val="Century Schoolbook"/>
      <family val="1"/>
    </font>
    <font>
      <b/>
      <i/>
      <u/>
      <sz val="10"/>
      <name val="Century Schoolbook"/>
      <family val="1"/>
    </font>
    <font>
      <b/>
      <sz val="13"/>
      <name val="Arial"/>
      <family val="2"/>
    </font>
    <font>
      <sz val="13"/>
      <color indexed="8"/>
      <name val="Arial"/>
      <family val="2"/>
    </font>
    <font>
      <sz val="14"/>
      <color indexed="10"/>
      <name val="Arial"/>
      <family val="2"/>
    </font>
    <font>
      <b/>
      <sz val="11"/>
      <color rgb="FFFF0000"/>
      <name val="Arial"/>
      <family val="2"/>
    </font>
    <font>
      <b/>
      <sz val="12"/>
      <name val="Calibri"/>
      <family val="2"/>
      <scheme val="minor"/>
    </font>
    <font>
      <sz val="10"/>
      <name val="Calibri"/>
      <family val="2"/>
      <scheme val="minor"/>
    </font>
    <font>
      <i/>
      <sz val="10"/>
      <name val="Calibri"/>
      <family val="2"/>
      <scheme val="minor"/>
    </font>
    <font>
      <u/>
      <sz val="10"/>
      <name val="Calibri"/>
      <family val="2"/>
      <scheme val="minor"/>
    </font>
    <font>
      <b/>
      <u/>
      <sz val="10"/>
      <color rgb="FFFF0000"/>
      <name val="Calibri"/>
      <family val="2"/>
      <scheme val="minor"/>
    </font>
    <font>
      <b/>
      <u/>
      <sz val="14"/>
      <name val="Calibri"/>
      <family val="2"/>
      <scheme val="minor"/>
    </font>
    <font>
      <sz val="14"/>
      <name val="Calibri"/>
      <family val="2"/>
      <scheme val="minor"/>
    </font>
    <font>
      <b/>
      <sz val="12"/>
      <color rgb="FFFF0000"/>
      <name val="Calibri"/>
      <family val="2"/>
      <scheme val="minor"/>
    </font>
    <font>
      <sz val="20"/>
      <color rgb="FFFF0000"/>
      <name val="Calibri"/>
      <family val="2"/>
      <scheme val="minor"/>
    </font>
    <font>
      <sz val="10"/>
      <color theme="1"/>
      <name val="Arial"/>
      <family val="2"/>
    </font>
    <font>
      <b/>
      <u/>
      <sz val="10"/>
      <name val="Arial"/>
      <family val="2"/>
    </font>
    <font>
      <b/>
      <u/>
      <sz val="12"/>
      <name val="Arial"/>
      <family val="2"/>
    </font>
    <font>
      <b/>
      <u/>
      <sz val="12"/>
      <color indexed="12"/>
      <name val="Arial"/>
      <family val="2"/>
    </font>
    <font>
      <sz val="11"/>
      <color theme="1"/>
      <name val="Arial"/>
      <family val="2"/>
    </font>
    <font>
      <b/>
      <sz val="18"/>
      <color theme="1"/>
      <name val="Arial"/>
      <family val="2"/>
    </font>
    <font>
      <b/>
      <sz val="12"/>
      <color theme="1"/>
      <name val="Arial"/>
      <family val="2"/>
    </font>
    <font>
      <i/>
      <sz val="11"/>
      <color theme="1"/>
      <name val="Arial"/>
      <family val="2"/>
    </font>
    <font>
      <b/>
      <sz val="11"/>
      <color theme="1"/>
      <name val="Arial"/>
      <family val="2"/>
    </font>
    <font>
      <sz val="11"/>
      <color theme="1"/>
      <name val="Times New Roman"/>
      <family val="2"/>
    </font>
    <font>
      <b/>
      <sz val="11"/>
      <color theme="1"/>
      <name val="Times New Roman"/>
      <family val="1"/>
    </font>
    <font>
      <sz val="11"/>
      <color rgb="FFFF0000"/>
      <name val="Times New Roman"/>
      <family val="2"/>
    </font>
    <font>
      <sz val="10"/>
      <name val="Times New Roman"/>
      <family val="1"/>
    </font>
    <font>
      <u/>
      <sz val="11"/>
      <color theme="1"/>
      <name val="Times New Roman"/>
      <family val="1"/>
    </font>
    <font>
      <u/>
      <sz val="11"/>
      <color theme="1"/>
      <name val="Times New Roman"/>
      <family val="2"/>
    </font>
    <font>
      <b/>
      <u/>
      <sz val="12"/>
      <name val="Times New Roman"/>
      <family val="1"/>
    </font>
    <font>
      <u/>
      <sz val="12"/>
      <name val="Calibri"/>
      <family val="2"/>
      <scheme val="minor"/>
    </font>
    <font>
      <sz val="10"/>
      <color rgb="FFFF0000"/>
      <name val="Calibri"/>
      <family val="2"/>
      <scheme val="minor"/>
    </font>
    <font>
      <sz val="12"/>
      <name val="Calibri"/>
      <family val="2"/>
      <scheme val="minor"/>
    </font>
  </fonts>
  <fills count="16">
    <fill>
      <patternFill patternType="none"/>
    </fill>
    <fill>
      <patternFill patternType="gray125"/>
    </fill>
    <fill>
      <patternFill patternType="solid">
        <fgColor indexed="8"/>
        <bgColor indexed="64"/>
      </patternFill>
    </fill>
    <fill>
      <patternFill patternType="solid">
        <fgColor indexed="18"/>
        <bgColor indexed="64"/>
      </patternFill>
    </fill>
    <fill>
      <patternFill patternType="mediumGray">
        <bgColor indexed="8"/>
      </patternFill>
    </fill>
    <fill>
      <patternFill patternType="solid">
        <fgColor rgb="FFFFFF00"/>
        <bgColor indexed="64"/>
      </patternFill>
    </fill>
    <fill>
      <patternFill patternType="solid">
        <fgColor rgb="FFFFFF99"/>
        <bgColor indexed="64"/>
      </patternFill>
    </fill>
    <fill>
      <patternFill patternType="solid">
        <fgColor rgb="FFFFFF66"/>
        <bgColor indexed="64"/>
      </patternFill>
    </fill>
    <fill>
      <patternFill patternType="solid">
        <fgColor rgb="FFFFCCFF"/>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14999847407452621"/>
        <bgColor indexed="34"/>
      </patternFill>
    </fill>
    <fill>
      <patternFill patternType="solid">
        <fgColor indexed="34"/>
        <bgColor indexed="64"/>
      </patternFill>
    </fill>
    <fill>
      <patternFill patternType="solid">
        <fgColor indexed="13"/>
        <bgColor indexed="64"/>
      </patternFill>
    </fill>
  </fills>
  <borders count="82">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bottom style="thin">
        <color indexed="64"/>
      </bottom>
      <diagonal/>
    </border>
    <border>
      <left/>
      <right/>
      <top style="medium">
        <color indexed="64"/>
      </top>
      <bottom style="double">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style="thick">
        <color indexed="64"/>
      </right>
      <top/>
      <bottom/>
      <diagonal/>
    </border>
    <border>
      <left/>
      <right/>
      <top/>
      <bottom style="thick">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ck">
        <color indexed="64"/>
      </bottom>
      <diagonal/>
    </border>
    <border>
      <left style="medium">
        <color indexed="64"/>
      </left>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diagonal/>
    </border>
    <border>
      <left/>
      <right/>
      <top style="thin">
        <color indexed="64"/>
      </top>
      <bottom style="double">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top style="thick">
        <color indexed="64"/>
      </top>
      <bottom/>
      <diagonal/>
    </border>
    <border>
      <left/>
      <right style="medium">
        <color indexed="64"/>
      </right>
      <top style="thick">
        <color indexed="64"/>
      </top>
      <bottom/>
      <diagonal/>
    </border>
    <border>
      <left style="medium">
        <color indexed="64"/>
      </left>
      <right/>
      <top style="thick">
        <color indexed="64"/>
      </top>
      <bottom style="medium">
        <color indexed="64"/>
      </bottom>
      <diagonal/>
    </border>
    <border>
      <left/>
      <right style="thick">
        <color indexed="64"/>
      </right>
      <top/>
      <bottom style="medium">
        <color indexed="64"/>
      </bottom>
      <diagonal/>
    </border>
  </borders>
  <cellStyleXfs count="17">
    <xf numFmtId="0" fontId="0" fillId="0" borderId="0"/>
    <xf numFmtId="43" fontId="2"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0" fontId="22" fillId="0" borderId="0" applyNumberFormat="0" applyFill="0" applyBorder="0" applyAlignment="0" applyProtection="0">
      <alignment vertical="top"/>
      <protection locked="0"/>
    </xf>
    <xf numFmtId="0" fontId="3" fillId="0" borderId="0"/>
    <xf numFmtId="0" fontId="7" fillId="0" borderId="0"/>
    <xf numFmtId="0" fontId="7" fillId="0" borderId="0"/>
    <xf numFmtId="0" fontId="7" fillId="0" borderId="0"/>
    <xf numFmtId="0" fontId="7" fillId="0" borderId="0"/>
    <xf numFmtId="0" fontId="7" fillId="0" borderId="0"/>
    <xf numFmtId="0" fontId="1" fillId="0" borderId="0"/>
    <xf numFmtId="0" fontId="2" fillId="0" borderId="0"/>
    <xf numFmtId="9" fontId="2" fillId="0" borderId="0" applyFont="0" applyFill="0" applyBorder="0" applyAlignment="0" applyProtection="0"/>
    <xf numFmtId="0" fontId="2" fillId="0" borderId="0"/>
    <xf numFmtId="0" fontId="67" fillId="0" borderId="0"/>
    <xf numFmtId="0" fontId="2" fillId="0" borderId="0"/>
  </cellStyleXfs>
  <cellXfs count="731">
    <xf numFmtId="0" fontId="0" fillId="0" borderId="0" xfId="0"/>
    <xf numFmtId="0" fontId="3" fillId="0" borderId="0" xfId="0" applyFont="1" applyProtection="1">
      <protection hidden="1"/>
    </xf>
    <xf numFmtId="0" fontId="6" fillId="0" borderId="0" xfId="0" applyFont="1" applyAlignment="1" applyProtection="1">
      <alignment horizontal="center"/>
      <protection hidden="1"/>
    </xf>
    <xf numFmtId="0" fontId="8" fillId="0" borderId="0" xfId="0" applyFont="1" applyAlignment="1" applyProtection="1">
      <alignment horizontal="centerContinuous" wrapText="1"/>
      <protection hidden="1"/>
    </xf>
    <xf numFmtId="0" fontId="3" fillId="0" borderId="0" xfId="0" applyFont="1" applyAlignment="1" applyProtection="1">
      <alignment horizontal="centerContinuous"/>
      <protection hidden="1"/>
    </xf>
    <xf numFmtId="0" fontId="3" fillId="0" borderId="0" xfId="0" applyFont="1" applyAlignment="1" applyProtection="1">
      <alignment horizontal="centerContinuous" wrapText="1"/>
      <protection hidden="1"/>
    </xf>
    <xf numFmtId="0" fontId="10" fillId="0" borderId="0" xfId="0" applyFont="1" applyAlignment="1" applyProtection="1">
      <alignment horizontal="centerContinuous" vertical="center"/>
      <protection hidden="1"/>
    </xf>
    <xf numFmtId="0" fontId="3" fillId="0" borderId="0" xfId="0" applyFont="1" applyAlignment="1" applyProtection="1">
      <alignment horizontal="centerContinuous" vertical="center"/>
      <protection hidden="1"/>
    </xf>
    <xf numFmtId="0" fontId="6" fillId="0" borderId="0" xfId="0" applyFont="1" applyAlignment="1" applyProtection="1">
      <alignment horizontal="centerContinuous"/>
      <protection hidden="1"/>
    </xf>
    <xf numFmtId="0" fontId="14" fillId="0" borderId="0" xfId="0" applyFont="1" applyAlignment="1" applyProtection="1">
      <alignment horizontal="center"/>
      <protection hidden="1"/>
    </xf>
    <xf numFmtId="0" fontId="13" fillId="0" borderId="0" xfId="0" applyFont="1" applyAlignment="1" applyProtection="1">
      <alignment horizontal="centerContinuous"/>
      <protection hidden="1"/>
    </xf>
    <xf numFmtId="0" fontId="5" fillId="0" borderId="0" xfId="0" applyFont="1" applyProtection="1">
      <protection hidden="1"/>
    </xf>
    <xf numFmtId="0" fontId="13" fillId="0" borderId="0" xfId="6" applyFont="1" applyProtection="1">
      <protection hidden="1"/>
    </xf>
    <xf numFmtId="0" fontId="6" fillId="0" borderId="0" xfId="6" applyFont="1" applyAlignment="1" applyProtection="1">
      <alignment horizontal="right" vertical="center"/>
      <protection hidden="1"/>
    </xf>
    <xf numFmtId="0" fontId="5" fillId="0" borderId="0" xfId="6" applyFont="1" applyProtection="1">
      <protection hidden="1"/>
    </xf>
    <xf numFmtId="0" fontId="9" fillId="0" borderId="0" xfId="6" applyFont="1" applyAlignment="1" applyProtection="1">
      <alignment horizontal="center"/>
      <protection hidden="1"/>
    </xf>
    <xf numFmtId="0" fontId="14" fillId="0" borderId="0" xfId="0" applyFont="1" applyAlignment="1" applyProtection="1">
      <alignment horizontal="center" wrapText="1"/>
      <protection hidden="1"/>
    </xf>
    <xf numFmtId="0" fontId="0" fillId="0" borderId="0" xfId="0" applyProtection="1">
      <protection hidden="1"/>
    </xf>
    <xf numFmtId="0" fontId="0" fillId="0" borderId="0" xfId="0" applyAlignment="1" applyProtection="1">
      <alignment horizontal="centerContinuous"/>
      <protection hidden="1"/>
    </xf>
    <xf numFmtId="0" fontId="0" fillId="0" borderId="2" xfId="0" applyBorder="1" applyAlignment="1" applyProtection="1">
      <alignment horizontal="center"/>
      <protection hidden="1"/>
    </xf>
    <xf numFmtId="0" fontId="0" fillId="0" borderId="3" xfId="0" applyBorder="1" applyAlignment="1" applyProtection="1">
      <alignment horizontal="center" wrapText="1"/>
      <protection hidden="1"/>
    </xf>
    <xf numFmtId="0" fontId="0" fillId="0" borderId="2" xfId="0" applyBorder="1" applyAlignment="1" applyProtection="1">
      <alignment horizontal="center" wrapText="1"/>
      <protection hidden="1"/>
    </xf>
    <xf numFmtId="0" fontId="0" fillId="0" borderId="4" xfId="0" applyBorder="1" applyAlignment="1" applyProtection="1">
      <alignment horizontal="center" wrapText="1"/>
      <protection hidden="1"/>
    </xf>
    <xf numFmtId="0" fontId="21" fillId="0" borderId="3" xfId="0" applyFont="1" applyBorder="1" applyProtection="1">
      <protection hidden="1"/>
    </xf>
    <xf numFmtId="44" fontId="0" fillId="0" borderId="3" xfId="0" applyNumberFormat="1" applyBorder="1" applyProtection="1">
      <protection hidden="1"/>
    </xf>
    <xf numFmtId="0" fontId="13" fillId="0" borderId="0" xfId="7" applyFont="1" applyProtection="1">
      <protection hidden="1"/>
    </xf>
    <xf numFmtId="0" fontId="13" fillId="0" borderId="5" xfId="7" applyFont="1" applyBorder="1" applyAlignment="1" applyProtection="1">
      <alignment horizontal="center"/>
      <protection hidden="1"/>
    </xf>
    <xf numFmtId="0" fontId="13" fillId="0" borderId="6" xfId="7" applyFont="1" applyBorder="1" applyAlignment="1" applyProtection="1">
      <alignment horizontal="center"/>
      <protection hidden="1"/>
    </xf>
    <xf numFmtId="42" fontId="0" fillId="0" borderId="3" xfId="0" applyNumberFormat="1" applyBorder="1" applyProtection="1">
      <protection hidden="1"/>
    </xf>
    <xf numFmtId="0" fontId="5" fillId="0" borderId="0" xfId="10" applyFont="1" applyProtection="1">
      <protection hidden="1"/>
    </xf>
    <xf numFmtId="0" fontId="13" fillId="0" borderId="0" xfId="10" applyFont="1" applyProtection="1">
      <protection hidden="1"/>
    </xf>
    <xf numFmtId="0" fontId="13" fillId="0" borderId="8" xfId="10" applyFont="1" applyBorder="1" applyAlignment="1" applyProtection="1">
      <alignment horizontal="center"/>
      <protection hidden="1"/>
    </xf>
    <xf numFmtId="0" fontId="13" fillId="0" borderId="5" xfId="10" applyFont="1" applyBorder="1" applyAlignment="1" applyProtection="1">
      <alignment horizontal="center"/>
      <protection hidden="1"/>
    </xf>
    <xf numFmtId="0" fontId="13" fillId="0" borderId="6" xfId="10" applyFont="1" applyBorder="1" applyAlignment="1" applyProtection="1">
      <alignment horizontal="center"/>
      <protection hidden="1"/>
    </xf>
    <xf numFmtId="43" fontId="13" fillId="0" borderId="0" xfId="10" applyNumberFormat="1" applyFont="1" applyProtection="1">
      <protection hidden="1"/>
    </xf>
    <xf numFmtId="0" fontId="5" fillId="0" borderId="0" xfId="10" applyFont="1" applyAlignment="1" applyProtection="1">
      <alignment horizontal="right"/>
      <protection hidden="1"/>
    </xf>
    <xf numFmtId="0" fontId="0" fillId="0" borderId="3" xfId="0" applyBorder="1" applyAlignment="1" applyProtection="1">
      <alignment horizontal="center"/>
      <protection hidden="1"/>
    </xf>
    <xf numFmtId="42" fontId="0" fillId="0" borderId="0" xfId="0" applyNumberFormat="1" applyProtection="1">
      <protection hidden="1"/>
    </xf>
    <xf numFmtId="0" fontId="14" fillId="0" borderId="0" xfId="0" applyFont="1" applyAlignment="1" applyProtection="1">
      <alignment horizontal="center" vertical="center"/>
      <protection hidden="1"/>
    </xf>
    <xf numFmtId="0" fontId="13" fillId="0" borderId="10" xfId="10" applyFont="1" applyBorder="1" applyAlignment="1" applyProtection="1">
      <alignment horizontal="center"/>
      <protection hidden="1"/>
    </xf>
    <xf numFmtId="44" fontId="0" fillId="0" borderId="0" xfId="0" applyNumberFormat="1" applyProtection="1">
      <protection hidden="1"/>
    </xf>
    <xf numFmtId="0" fontId="6" fillId="0" borderId="0" xfId="0" applyFont="1" applyAlignment="1" applyProtection="1">
      <alignment horizontal="center" vertical="center"/>
      <protection hidden="1"/>
    </xf>
    <xf numFmtId="0" fontId="0" fillId="0" borderId="0" xfId="0" applyAlignment="1" applyProtection="1">
      <alignment wrapText="1"/>
      <protection hidden="1"/>
    </xf>
    <xf numFmtId="0" fontId="5" fillId="0" borderId="3" xfId="0" applyFont="1" applyBorder="1" applyProtection="1">
      <protection hidden="1"/>
    </xf>
    <xf numFmtId="0" fontId="3" fillId="0" borderId="3" xfId="0" applyFont="1" applyBorder="1" applyAlignment="1" applyProtection="1">
      <alignment horizontal="center" wrapText="1"/>
      <protection hidden="1"/>
    </xf>
    <xf numFmtId="0" fontId="3" fillId="0" borderId="4" xfId="0" applyFont="1" applyBorder="1" applyAlignment="1" applyProtection="1">
      <alignment horizontal="center" wrapText="1"/>
      <protection hidden="1"/>
    </xf>
    <xf numFmtId="0" fontId="3" fillId="0" borderId="3" xfId="7" applyFont="1" applyBorder="1" applyProtection="1">
      <protection hidden="1"/>
    </xf>
    <xf numFmtId="0" fontId="3" fillId="0" borderId="3" xfId="7" applyFont="1" applyBorder="1" applyProtection="1">
      <protection locked="0"/>
    </xf>
    <xf numFmtId="0" fontId="3" fillId="0" borderId="10" xfId="7" applyFont="1" applyBorder="1" applyProtection="1">
      <protection hidden="1"/>
    </xf>
    <xf numFmtId="0" fontId="3" fillId="0" borderId="3" xfId="7" applyFont="1" applyBorder="1" applyAlignment="1" applyProtection="1">
      <alignment horizontal="center"/>
      <protection hidden="1"/>
    </xf>
    <xf numFmtId="0" fontId="3" fillId="0" borderId="3" xfId="7" applyFont="1" applyBorder="1" applyAlignment="1" applyProtection="1">
      <alignment horizontal="center"/>
      <protection locked="0"/>
    </xf>
    <xf numFmtId="0" fontId="3" fillId="0" borderId="10" xfId="7" applyFont="1" applyBorder="1" applyAlignment="1" applyProtection="1">
      <alignment horizontal="center"/>
      <protection locked="0"/>
    </xf>
    <xf numFmtId="44" fontId="3" fillId="0" borderId="11" xfId="2" applyFont="1" applyBorder="1" applyAlignment="1" applyProtection="1">
      <protection locked="0"/>
    </xf>
    <xf numFmtId="44" fontId="3" fillId="0" borderId="11" xfId="2" applyFont="1" applyFill="1" applyBorder="1" applyAlignment="1" applyProtection="1">
      <protection hidden="1"/>
    </xf>
    <xf numFmtId="44" fontId="3" fillId="0" borderId="11" xfId="2" applyFont="1" applyBorder="1" applyAlignment="1" applyProtection="1">
      <protection hidden="1"/>
    </xf>
    <xf numFmtId="44" fontId="3" fillId="0" borderId="12" xfId="2" applyFont="1" applyBorder="1" applyAlignment="1" applyProtection="1">
      <protection hidden="1"/>
    </xf>
    <xf numFmtId="0" fontId="10" fillId="0" borderId="0" xfId="7" applyFont="1" applyProtection="1">
      <protection hidden="1"/>
    </xf>
    <xf numFmtId="0" fontId="5" fillId="0" borderId="3" xfId="7" applyFont="1" applyBorder="1" applyAlignment="1" applyProtection="1">
      <alignment horizontal="left"/>
      <protection hidden="1"/>
    </xf>
    <xf numFmtId="0" fontId="3" fillId="0" borderId="4" xfId="10" applyFont="1" applyBorder="1" applyAlignment="1" applyProtection="1">
      <alignment horizontal="center"/>
      <protection hidden="1"/>
    </xf>
    <xf numFmtId="0" fontId="3" fillId="0" borderId="4" xfId="10" applyFont="1" applyBorder="1" applyAlignment="1" applyProtection="1">
      <alignment horizontal="center"/>
      <protection locked="0"/>
    </xf>
    <xf numFmtId="0" fontId="3" fillId="0" borderId="13" xfId="10" applyFont="1" applyBorder="1" applyAlignment="1" applyProtection="1">
      <alignment horizontal="center"/>
      <protection locked="0"/>
    </xf>
    <xf numFmtId="0" fontId="3" fillId="0" borderId="3" xfId="10" applyFont="1" applyBorder="1" applyAlignment="1" applyProtection="1">
      <alignment horizontal="center"/>
      <protection locked="0"/>
    </xf>
    <xf numFmtId="0" fontId="3" fillId="0" borderId="3" xfId="10" applyFont="1" applyBorder="1" applyAlignment="1" applyProtection="1">
      <alignment horizontal="center"/>
      <protection hidden="1"/>
    </xf>
    <xf numFmtId="0" fontId="3" fillId="0" borderId="4" xfId="2" applyNumberFormat="1" applyFont="1" applyFill="1" applyBorder="1" applyAlignment="1" applyProtection="1">
      <alignment horizontal="center"/>
      <protection hidden="1"/>
    </xf>
    <xf numFmtId="0" fontId="3" fillId="0" borderId="10" xfId="10" applyFont="1" applyBorder="1" applyAlignment="1" applyProtection="1">
      <alignment horizontal="center"/>
      <protection locked="0"/>
    </xf>
    <xf numFmtId="0" fontId="3" fillId="0" borderId="14" xfId="7" applyFont="1" applyBorder="1" applyAlignment="1" applyProtection="1">
      <alignment horizontal="center"/>
      <protection hidden="1"/>
    </xf>
    <xf numFmtId="0" fontId="3" fillId="0" borderId="4" xfId="10" applyFont="1" applyBorder="1" applyAlignment="1" applyProtection="1">
      <alignment horizontal="left"/>
      <protection hidden="1"/>
    </xf>
    <xf numFmtId="0" fontId="3" fillId="0" borderId="13" xfId="10" applyFont="1" applyBorder="1" applyAlignment="1" applyProtection="1">
      <alignment horizontal="left"/>
      <protection hidden="1"/>
    </xf>
    <xf numFmtId="0" fontId="3" fillId="0" borderId="15" xfId="9" applyFont="1" applyBorder="1" applyAlignment="1" applyProtection="1">
      <alignment horizontal="center"/>
      <protection hidden="1"/>
    </xf>
    <xf numFmtId="0" fontId="3" fillId="0" borderId="3" xfId="10" applyFont="1" applyBorder="1" applyAlignment="1" applyProtection="1">
      <alignment horizontal="left"/>
      <protection hidden="1"/>
    </xf>
    <xf numFmtId="0" fontId="3" fillId="0" borderId="16" xfId="10" applyFont="1" applyBorder="1" applyAlignment="1" applyProtection="1">
      <alignment horizontal="left"/>
      <protection hidden="1"/>
    </xf>
    <xf numFmtId="0" fontId="3" fillId="0" borderId="10" xfId="10" applyFont="1" applyBorder="1" applyAlignment="1" applyProtection="1">
      <alignment horizontal="left"/>
      <protection hidden="1"/>
    </xf>
    <xf numFmtId="44" fontId="3" fillId="0" borderId="11" xfId="2" applyFont="1" applyFill="1" applyBorder="1" applyAlignment="1" applyProtection="1">
      <protection locked="0"/>
    </xf>
    <xf numFmtId="0" fontId="3" fillId="0" borderId="3" xfId="2" applyNumberFormat="1" applyFont="1" applyBorder="1" applyProtection="1">
      <protection locked="0"/>
    </xf>
    <xf numFmtId="0" fontId="3" fillId="0" borderId="3" xfId="2" applyNumberFormat="1" applyFont="1" applyBorder="1" applyAlignment="1" applyProtection="1">
      <alignment horizontal="center"/>
      <protection locked="0"/>
    </xf>
    <xf numFmtId="44" fontId="3" fillId="0" borderId="17" xfId="2" applyFont="1" applyBorder="1" applyAlignment="1" applyProtection="1">
      <protection locked="0"/>
    </xf>
    <xf numFmtId="0" fontId="5" fillId="0" borderId="3" xfId="10" applyFont="1" applyBorder="1" applyAlignment="1" applyProtection="1">
      <alignment horizontal="left"/>
      <protection hidden="1"/>
    </xf>
    <xf numFmtId="44" fontId="3" fillId="0" borderId="17" xfId="2" applyFont="1" applyFill="1" applyBorder="1" applyAlignment="1" applyProtection="1">
      <protection locked="0"/>
    </xf>
    <xf numFmtId="0" fontId="19" fillId="0" borderId="0" xfId="0" applyFont="1" applyAlignment="1" applyProtection="1">
      <alignment vertical="top" wrapText="1"/>
      <protection hidden="1"/>
    </xf>
    <xf numFmtId="0" fontId="19" fillId="0" borderId="0" xfId="0" applyFont="1" applyAlignment="1" applyProtection="1">
      <alignment wrapText="1"/>
      <protection hidden="1"/>
    </xf>
    <xf numFmtId="0" fontId="19" fillId="0" borderId="0" xfId="0" applyFont="1" applyProtection="1">
      <protection hidden="1"/>
    </xf>
    <xf numFmtId="0" fontId="0" fillId="0" borderId="3" xfId="0" applyBorder="1" applyProtection="1">
      <protection hidden="1"/>
    </xf>
    <xf numFmtId="0" fontId="21" fillId="0" borderId="3" xfId="0" applyFont="1" applyBorder="1" applyAlignment="1" applyProtection="1">
      <alignment wrapText="1"/>
      <protection hidden="1"/>
    </xf>
    <xf numFmtId="0" fontId="5" fillId="0" borderId="18" xfId="0" applyFont="1" applyBorder="1" applyAlignment="1" applyProtection="1">
      <alignment horizontal="left"/>
      <protection hidden="1"/>
    </xf>
    <xf numFmtId="0" fontId="3" fillId="0" borderId="4" xfId="0" applyFont="1" applyBorder="1" applyAlignment="1" applyProtection="1">
      <alignment horizontal="center"/>
      <protection hidden="1"/>
    </xf>
    <xf numFmtId="0" fontId="5" fillId="0" borderId="18" xfId="0" applyFont="1" applyBorder="1" applyAlignment="1" applyProtection="1">
      <alignment horizontal="left" wrapText="1"/>
      <protection hidden="1"/>
    </xf>
    <xf numFmtId="0" fontId="3" fillId="0" borderId="0" xfId="5" applyProtection="1">
      <protection hidden="1"/>
    </xf>
    <xf numFmtId="0" fontId="24" fillId="0" borderId="0" xfId="5" applyFont="1" applyProtection="1">
      <protection hidden="1"/>
    </xf>
    <xf numFmtId="0" fontId="3" fillId="0" borderId="2" xfId="2" applyNumberFormat="1" applyFont="1" applyBorder="1" applyAlignment="1" applyProtection="1">
      <alignment horizontal="center"/>
      <protection locked="0"/>
    </xf>
    <xf numFmtId="0" fontId="3" fillId="0" borderId="3" xfId="2" applyNumberFormat="1" applyFont="1" applyBorder="1" applyAlignment="1" applyProtection="1">
      <alignment horizontal="center" wrapText="1"/>
      <protection locked="0"/>
    </xf>
    <xf numFmtId="0" fontId="3" fillId="0" borderId="10" xfId="2" applyNumberFormat="1" applyFont="1" applyBorder="1" applyProtection="1">
      <protection locked="0"/>
    </xf>
    <xf numFmtId="0" fontId="3" fillId="0" borderId="18" xfId="0" applyFont="1" applyBorder="1" applyProtection="1">
      <protection locked="0"/>
    </xf>
    <xf numFmtId="0" fontId="3" fillId="0" borderId="3" xfId="0" applyFont="1" applyBorder="1" applyAlignment="1" applyProtection="1">
      <alignment horizontal="center"/>
      <protection locked="0"/>
    </xf>
    <xf numFmtId="44" fontId="3" fillId="0" borderId="4" xfId="2" applyFont="1" applyFill="1" applyBorder="1" applyAlignment="1" applyProtection="1">
      <protection locked="0"/>
    </xf>
    <xf numFmtId="44" fontId="0" fillId="0" borderId="3" xfId="0" applyNumberFormat="1" applyBorder="1" applyAlignment="1" applyProtection="1">
      <alignment horizontal="center"/>
      <protection hidden="1"/>
    </xf>
    <xf numFmtId="44" fontId="3" fillId="0" borderId="20" xfId="2" applyFont="1" applyFill="1" applyBorder="1" applyAlignment="1" applyProtection="1">
      <protection locked="0"/>
    </xf>
    <xf numFmtId="44" fontId="3" fillId="0" borderId="4" xfId="2" applyFont="1" applyBorder="1" applyAlignment="1" applyProtection="1">
      <protection hidden="1"/>
    </xf>
    <xf numFmtId="44" fontId="3" fillId="0" borderId="4" xfId="2" applyFont="1" applyBorder="1" applyAlignment="1" applyProtection="1">
      <protection locked="0"/>
    </xf>
    <xf numFmtId="44" fontId="3" fillId="0" borderId="3" xfId="2" applyFont="1" applyBorder="1" applyAlignment="1" applyProtection="1">
      <protection locked="0"/>
    </xf>
    <xf numFmtId="44" fontId="3" fillId="0" borderId="3" xfId="2" applyFont="1" applyBorder="1" applyAlignment="1" applyProtection="1">
      <protection hidden="1"/>
    </xf>
    <xf numFmtId="44" fontId="3" fillId="0" borderId="3" xfId="2" applyFont="1" applyFill="1" applyBorder="1" applyAlignment="1" applyProtection="1">
      <protection locked="0"/>
    </xf>
    <xf numFmtId="44" fontId="3" fillId="0" borderId="3" xfId="2" applyFont="1" applyFill="1" applyBorder="1" applyAlignment="1" applyProtection="1">
      <protection hidden="1"/>
    </xf>
    <xf numFmtId="44" fontId="3" fillId="0" borderId="10" xfId="2" applyFont="1" applyFill="1" applyBorder="1" applyAlignment="1" applyProtection="1">
      <protection hidden="1"/>
    </xf>
    <xf numFmtId="44" fontId="3" fillId="0" borderId="17" xfId="2" applyFont="1" applyFill="1" applyBorder="1" applyAlignment="1" applyProtection="1">
      <protection hidden="1"/>
    </xf>
    <xf numFmtId="44" fontId="3" fillId="0" borderId="4" xfId="2" applyFont="1" applyFill="1" applyBorder="1" applyAlignment="1" applyProtection="1">
      <protection hidden="1"/>
    </xf>
    <xf numFmtId="44" fontId="3" fillId="0" borderId="0" xfId="0" quotePrefix="1" applyNumberFormat="1" applyFont="1" applyProtection="1">
      <protection hidden="1"/>
    </xf>
    <xf numFmtId="43" fontId="13" fillId="0" borderId="24" xfId="10" applyNumberFormat="1" applyFont="1" applyBorder="1" applyAlignment="1" applyProtection="1">
      <alignment horizontal="centerContinuous"/>
      <protection hidden="1"/>
    </xf>
    <xf numFmtId="44" fontId="13" fillId="0" borderId="21" xfId="2" applyFont="1" applyBorder="1" applyAlignment="1" applyProtection="1">
      <protection hidden="1"/>
    </xf>
    <xf numFmtId="44" fontId="13" fillId="0" borderId="12" xfId="2" applyFont="1" applyBorder="1" applyAlignment="1" applyProtection="1">
      <protection hidden="1"/>
    </xf>
    <xf numFmtId="0" fontId="3" fillId="0" borderId="3" xfId="0" applyFont="1" applyBorder="1" applyProtection="1">
      <protection hidden="1"/>
    </xf>
    <xf numFmtId="0" fontId="26" fillId="0" borderId="3" xfId="0" applyFont="1" applyBorder="1" applyProtection="1">
      <protection hidden="1"/>
    </xf>
    <xf numFmtId="0" fontId="26" fillId="0" borderId="3" xfId="0" applyFont="1" applyBorder="1" applyAlignment="1" applyProtection="1">
      <alignment wrapText="1"/>
      <protection hidden="1"/>
    </xf>
    <xf numFmtId="44" fontId="5" fillId="0" borderId="3" xfId="0" applyNumberFormat="1" applyFont="1" applyBorder="1" applyProtection="1">
      <protection hidden="1"/>
    </xf>
    <xf numFmtId="44" fontId="3" fillId="0" borderId="3" xfId="0" applyNumberFormat="1" applyFont="1" applyBorder="1" applyProtection="1">
      <protection hidden="1"/>
    </xf>
    <xf numFmtId="0" fontId="4" fillId="0" borderId="0" xfId="5" applyFont="1" applyAlignment="1" applyProtection="1">
      <alignment vertical="top"/>
      <protection hidden="1"/>
    </xf>
    <xf numFmtId="0" fontId="13" fillId="0" borderId="0" xfId="5" applyFont="1" applyAlignment="1" applyProtection="1">
      <alignment vertical="center"/>
      <protection hidden="1"/>
    </xf>
    <xf numFmtId="0" fontId="13" fillId="0" borderId="0" xfId="5" applyFont="1" applyProtection="1">
      <protection hidden="1"/>
    </xf>
    <xf numFmtId="0" fontId="6" fillId="0" borderId="0" xfId="6" applyFont="1" applyAlignment="1" applyProtection="1">
      <alignment horizontal="right"/>
      <protection hidden="1"/>
    </xf>
    <xf numFmtId="164" fontId="6" fillId="0" borderId="0" xfId="5" applyNumberFormat="1" applyFont="1" applyAlignment="1" applyProtection="1">
      <alignment horizontal="centerContinuous" vertical="center"/>
      <protection hidden="1"/>
    </xf>
    <xf numFmtId="0" fontId="13" fillId="0" borderId="16" xfId="5" applyFont="1" applyBorder="1" applyAlignment="1" applyProtection="1">
      <alignment horizontal="center"/>
      <protection hidden="1"/>
    </xf>
    <xf numFmtId="0" fontId="13" fillId="0" borderId="26" xfId="5" applyFont="1" applyBorder="1" applyAlignment="1" applyProtection="1">
      <alignment horizontal="center" wrapText="1"/>
      <protection hidden="1"/>
    </xf>
    <xf numFmtId="0" fontId="13" fillId="0" borderId="14" xfId="5" applyFont="1" applyBorder="1" applyAlignment="1" applyProtection="1">
      <alignment horizontal="center" vertical="center" wrapText="1"/>
      <protection hidden="1"/>
    </xf>
    <xf numFmtId="0" fontId="13" fillId="0" borderId="5" xfId="5" applyFont="1" applyBorder="1" applyAlignment="1" applyProtection="1">
      <alignment horizontal="center"/>
      <protection hidden="1"/>
    </xf>
    <xf numFmtId="0" fontId="5" fillId="0" borderId="4" xfId="5" applyFont="1" applyBorder="1" applyAlignment="1" applyProtection="1">
      <alignment wrapText="1"/>
      <protection hidden="1"/>
    </xf>
    <xf numFmtId="43" fontId="3" fillId="0" borderId="3" xfId="5" applyNumberFormat="1" applyBorder="1" applyProtection="1">
      <protection hidden="1"/>
    </xf>
    <xf numFmtId="43" fontId="3" fillId="0" borderId="3" xfId="5" applyNumberFormat="1" applyBorder="1" applyProtection="1">
      <protection locked="0"/>
    </xf>
    <xf numFmtId="165" fontId="3" fillId="0" borderId="11" xfId="5" applyNumberFormat="1" applyBorder="1" applyProtection="1">
      <protection hidden="1"/>
    </xf>
    <xf numFmtId="0" fontId="3" fillId="2" borderId="10" xfId="5" applyFill="1" applyBorder="1" applyProtection="1">
      <protection hidden="1"/>
    </xf>
    <xf numFmtId="0" fontId="13" fillId="0" borderId="6" xfId="5" applyFont="1" applyBorder="1" applyAlignment="1" applyProtection="1">
      <alignment horizontal="center"/>
      <protection hidden="1"/>
    </xf>
    <xf numFmtId="0" fontId="5" fillId="0" borderId="10" xfId="5" applyFont="1" applyBorder="1" applyAlignment="1" applyProtection="1">
      <alignment wrapText="1"/>
      <protection hidden="1"/>
    </xf>
    <xf numFmtId="165" fontId="3" fillId="0" borderId="12" xfId="5" applyNumberFormat="1" applyBorder="1" applyProtection="1">
      <protection hidden="1"/>
    </xf>
    <xf numFmtId="0" fontId="5" fillId="0" borderId="0" xfId="5" applyFont="1" applyProtection="1">
      <protection hidden="1"/>
    </xf>
    <xf numFmtId="0" fontId="13" fillId="0" borderId="0" xfId="5" applyFont="1" applyAlignment="1" applyProtection="1">
      <alignment horizontal="center"/>
      <protection hidden="1"/>
    </xf>
    <xf numFmtId="0" fontId="10" fillId="0" borderId="0" xfId="6" applyFont="1" applyAlignment="1" applyProtection="1">
      <alignment horizontal="right" vertical="center"/>
      <protection hidden="1"/>
    </xf>
    <xf numFmtId="0" fontId="13" fillId="0" borderId="14" xfId="5" applyFont="1" applyBorder="1" applyAlignment="1" applyProtection="1">
      <alignment horizontal="center" wrapText="1"/>
      <protection hidden="1"/>
    </xf>
    <xf numFmtId="0" fontId="13" fillId="0" borderId="21" xfId="5" applyFont="1" applyBorder="1" applyAlignment="1" applyProtection="1">
      <alignment horizontal="center" wrapText="1"/>
      <protection hidden="1"/>
    </xf>
    <xf numFmtId="0" fontId="9" fillId="0" borderId="29" xfId="6" applyFont="1" applyBorder="1" applyAlignment="1" applyProtection="1">
      <alignment horizontal="center" wrapText="1"/>
      <protection hidden="1"/>
    </xf>
    <xf numFmtId="44" fontId="13" fillId="0" borderId="29" xfId="6" applyNumberFormat="1" applyFont="1" applyBorder="1" applyAlignment="1" applyProtection="1">
      <alignment horizontal="right"/>
      <protection hidden="1"/>
    </xf>
    <xf numFmtId="0" fontId="13" fillId="0" borderId="0" xfId="6" applyFont="1" applyAlignment="1" applyProtection="1">
      <alignment horizontal="left" wrapText="1"/>
      <protection hidden="1"/>
    </xf>
    <xf numFmtId="0" fontId="3" fillId="0" borderId="0" xfId="5" applyAlignment="1" applyProtection="1">
      <alignment horizontal="left" wrapText="1"/>
      <protection hidden="1"/>
    </xf>
    <xf numFmtId="0" fontId="13" fillId="0" borderId="30" xfId="6" applyFont="1" applyBorder="1" applyAlignment="1" applyProtection="1">
      <alignment horizontal="right"/>
      <protection hidden="1"/>
    </xf>
    <xf numFmtId="44" fontId="13" fillId="0" borderId="30" xfId="6" applyNumberFormat="1" applyFont="1" applyBorder="1" applyAlignment="1" applyProtection="1">
      <alignment horizontal="right"/>
      <protection hidden="1"/>
    </xf>
    <xf numFmtId="44" fontId="13" fillId="0" borderId="0" xfId="6" applyNumberFormat="1" applyFont="1" applyAlignment="1" applyProtection="1">
      <alignment horizontal="right"/>
      <protection hidden="1"/>
    </xf>
    <xf numFmtId="0" fontId="4" fillId="0" borderId="0" xfId="6" applyFont="1" applyAlignment="1" applyProtection="1">
      <alignment horizontal="center" vertical="center"/>
      <protection hidden="1"/>
    </xf>
    <xf numFmtId="0" fontId="31" fillId="0" borderId="0" xfId="6" applyFont="1" applyAlignment="1" applyProtection="1">
      <alignment horizontal="center" vertical="center"/>
      <protection hidden="1"/>
    </xf>
    <xf numFmtId="0" fontId="13" fillId="0" borderId="9" xfId="6" applyFont="1" applyBorder="1" applyProtection="1">
      <protection hidden="1"/>
    </xf>
    <xf numFmtId="0" fontId="10" fillId="0" borderId="0" xfId="5" applyFont="1" applyProtection="1">
      <protection hidden="1"/>
    </xf>
    <xf numFmtId="0" fontId="9" fillId="0" borderId="0" xfId="6" applyFont="1" applyAlignment="1" applyProtection="1">
      <alignment horizontal="center" wrapText="1"/>
      <protection hidden="1"/>
    </xf>
    <xf numFmtId="44" fontId="13" fillId="0" borderId="31" xfId="3" applyFont="1" applyFill="1" applyBorder="1" applyAlignment="1" applyProtection="1">
      <alignment horizontal="center" vertical="center"/>
      <protection hidden="1"/>
    </xf>
    <xf numFmtId="44" fontId="13" fillId="0" borderId="3" xfId="6" applyNumberFormat="1" applyFont="1" applyBorder="1" applyAlignment="1" applyProtection="1">
      <alignment horizontal="right"/>
      <protection locked="0"/>
    </xf>
    <xf numFmtId="164" fontId="6" fillId="0" borderId="0" xfId="5" applyNumberFormat="1" applyFont="1" applyAlignment="1" applyProtection="1">
      <alignment horizontal="right" vertical="center"/>
      <protection hidden="1"/>
    </xf>
    <xf numFmtId="0" fontId="3" fillId="0" borderId="29" xfId="6" applyFont="1" applyBorder="1" applyAlignment="1" applyProtection="1">
      <alignment horizontal="centerContinuous"/>
      <protection hidden="1"/>
    </xf>
    <xf numFmtId="0" fontId="3" fillId="0" borderId="0" xfId="6" applyFont="1" applyAlignment="1" applyProtection="1">
      <alignment horizontal="centerContinuous"/>
      <protection hidden="1"/>
    </xf>
    <xf numFmtId="44" fontId="13" fillId="0" borderId="3" xfId="3" applyFont="1" applyBorder="1" applyAlignment="1" applyProtection="1">
      <alignment vertical="center"/>
      <protection hidden="1"/>
    </xf>
    <xf numFmtId="44" fontId="13" fillId="0" borderId="31" xfId="3" applyFont="1" applyFill="1" applyBorder="1" applyAlignment="1" applyProtection="1">
      <alignment vertical="center"/>
      <protection hidden="1"/>
    </xf>
    <xf numFmtId="0" fontId="12" fillId="0" borderId="9" xfId="6" applyFont="1" applyBorder="1" applyProtection="1">
      <protection hidden="1"/>
    </xf>
    <xf numFmtId="0" fontId="12" fillId="0" borderId="0" xfId="6" applyFont="1" applyProtection="1">
      <protection hidden="1"/>
    </xf>
    <xf numFmtId="44" fontId="13" fillId="0" borderId="4" xfId="6" applyNumberFormat="1" applyFont="1" applyBorder="1" applyAlignment="1" applyProtection="1">
      <alignment horizontal="right"/>
      <protection hidden="1"/>
    </xf>
    <xf numFmtId="44" fontId="13" fillId="0" borderId="20" xfId="6" applyNumberFormat="1" applyFont="1" applyBorder="1" applyAlignment="1" applyProtection="1">
      <alignment horizontal="right"/>
      <protection hidden="1"/>
    </xf>
    <xf numFmtId="0" fontId="13" fillId="0" borderId="9" xfId="6" applyFont="1" applyBorder="1" applyAlignment="1" applyProtection="1">
      <alignment horizontal="left" wrapText="1"/>
      <protection hidden="1"/>
    </xf>
    <xf numFmtId="0" fontId="3" fillId="0" borderId="0" xfId="0" applyFont="1" applyAlignment="1" applyProtection="1">
      <alignment vertical="center"/>
      <protection hidden="1"/>
    </xf>
    <xf numFmtId="0" fontId="3" fillId="0" borderId="38" xfId="0" applyFont="1" applyBorder="1" applyProtection="1">
      <protection hidden="1"/>
    </xf>
    <xf numFmtId="0" fontId="3" fillId="0" borderId="16" xfId="0" applyFont="1" applyBorder="1" applyProtection="1">
      <protection hidden="1"/>
    </xf>
    <xf numFmtId="44" fontId="3" fillId="0" borderId="16" xfId="3" applyFont="1" applyBorder="1" applyAlignment="1" applyProtection="1">
      <alignment horizontal="center"/>
      <protection hidden="1"/>
    </xf>
    <xf numFmtId="0" fontId="3" fillId="0" borderId="38" xfId="0" applyFont="1" applyBorder="1" applyAlignment="1" applyProtection="1">
      <alignment horizontal="center"/>
      <protection hidden="1"/>
    </xf>
    <xf numFmtId="44" fontId="3" fillId="0" borderId="0" xfId="3" applyFont="1" applyBorder="1" applyAlignment="1" applyProtection="1">
      <alignment horizontal="center"/>
      <protection hidden="1"/>
    </xf>
    <xf numFmtId="44" fontId="3" fillId="0" borderId="41" xfId="3" applyFont="1" applyBorder="1" applyAlignment="1" applyProtection="1">
      <alignment horizontal="center"/>
      <protection hidden="1"/>
    </xf>
    <xf numFmtId="0" fontId="17" fillId="0" borderId="0" xfId="6" applyFont="1" applyAlignment="1" applyProtection="1">
      <alignment horizontal="center" vertical="center"/>
      <protection hidden="1"/>
    </xf>
    <xf numFmtId="44" fontId="3" fillId="0" borderId="20" xfId="2" applyFont="1" applyBorder="1" applyAlignment="1" applyProtection="1">
      <protection locked="0"/>
    </xf>
    <xf numFmtId="44" fontId="3" fillId="0" borderId="18" xfId="2" applyFont="1" applyFill="1" applyBorder="1" applyAlignment="1" applyProtection="1">
      <protection locked="0"/>
    </xf>
    <xf numFmtId="44" fontId="3" fillId="0" borderId="18" xfId="2" applyFont="1" applyBorder="1" applyAlignment="1" applyProtection="1">
      <protection locked="0"/>
    </xf>
    <xf numFmtId="44" fontId="3" fillId="0" borderId="31" xfId="2" applyFont="1" applyFill="1" applyBorder="1" applyAlignment="1" applyProtection="1">
      <protection locked="0"/>
    </xf>
    <xf numFmtId="44" fontId="3" fillId="0" borderId="3" xfId="0" applyNumberFormat="1" applyFont="1" applyBorder="1" applyAlignment="1" applyProtection="1">
      <alignment horizontal="center"/>
      <protection hidden="1"/>
    </xf>
    <xf numFmtId="44" fontId="13" fillId="0" borderId="3" xfId="3" applyFont="1" applyBorder="1" applyAlignment="1" applyProtection="1">
      <alignment vertical="center"/>
      <protection locked="0"/>
    </xf>
    <xf numFmtId="44" fontId="13" fillId="0" borderId="44" xfId="6" applyNumberFormat="1" applyFont="1" applyBorder="1" applyAlignment="1" applyProtection="1">
      <alignment horizontal="right"/>
      <protection locked="0"/>
    </xf>
    <xf numFmtId="0" fontId="13" fillId="0" borderId="8" xfId="7" applyFont="1" applyBorder="1" applyAlignment="1" applyProtection="1">
      <alignment horizontal="center"/>
      <protection hidden="1"/>
    </xf>
    <xf numFmtId="0" fontId="3" fillId="0" borderId="4" xfId="7" applyFont="1" applyBorder="1" applyAlignment="1" applyProtection="1">
      <alignment horizontal="center"/>
      <protection hidden="1"/>
    </xf>
    <xf numFmtId="0" fontId="24" fillId="7" borderId="0" xfId="0" applyFont="1" applyFill="1"/>
    <xf numFmtId="0" fontId="0" fillId="7" borderId="0" xfId="0" applyFill="1"/>
    <xf numFmtId="0" fontId="3" fillId="0" borderId="0" xfId="0" applyFont="1"/>
    <xf numFmtId="44" fontId="13" fillId="0" borderId="3" xfId="3" quotePrefix="1" applyFont="1" applyBorder="1" applyAlignment="1" applyProtection="1">
      <alignment vertical="center"/>
      <protection locked="0"/>
    </xf>
    <xf numFmtId="44" fontId="13" fillId="0" borderId="3" xfId="3" applyFont="1" applyBorder="1" applyAlignment="1" applyProtection="1">
      <alignment horizontal="center" vertical="center"/>
      <protection locked="0"/>
    </xf>
    <xf numFmtId="0" fontId="3" fillId="0" borderId="29" xfId="6" applyFont="1" applyBorder="1" applyAlignment="1" applyProtection="1">
      <alignment horizontal="center"/>
      <protection hidden="1"/>
    </xf>
    <xf numFmtId="0" fontId="3" fillId="0" borderId="0" xfId="6" applyFont="1" applyAlignment="1" applyProtection="1">
      <alignment horizontal="center"/>
      <protection hidden="1"/>
    </xf>
    <xf numFmtId="44" fontId="3" fillId="0" borderId="12" xfId="2" applyFont="1" applyFill="1" applyBorder="1" applyAlignment="1" applyProtection="1">
      <protection hidden="1"/>
    </xf>
    <xf numFmtId="44" fontId="3" fillId="0" borderId="21" xfId="2" applyFont="1" applyBorder="1" applyAlignment="1" applyProtection="1">
      <protection hidden="1"/>
    </xf>
    <xf numFmtId="0" fontId="3" fillId="0" borderId="0" xfId="0" quotePrefix="1" applyFont="1" applyAlignment="1" applyProtection="1">
      <alignment horizontal="right"/>
      <protection hidden="1"/>
    </xf>
    <xf numFmtId="0" fontId="3" fillId="0" borderId="34" xfId="0" applyFont="1" applyBorder="1" applyProtection="1">
      <protection hidden="1"/>
    </xf>
    <xf numFmtId="0" fontId="15" fillId="0" borderId="9" xfId="0" applyFont="1" applyBorder="1" applyAlignment="1" applyProtection="1">
      <alignment vertical="center" wrapText="1"/>
      <protection hidden="1"/>
    </xf>
    <xf numFmtId="0" fontId="3" fillId="0" borderId="46" xfId="0" applyFont="1" applyBorder="1" applyProtection="1">
      <protection hidden="1"/>
    </xf>
    <xf numFmtId="0" fontId="3" fillId="0" borderId="46" xfId="0" applyFont="1" applyBorder="1" applyAlignment="1" applyProtection="1">
      <alignment vertical="center"/>
      <protection hidden="1"/>
    </xf>
    <xf numFmtId="0" fontId="3" fillId="0" borderId="24" xfId="0" applyFont="1" applyBorder="1" applyProtection="1">
      <protection hidden="1"/>
    </xf>
    <xf numFmtId="0" fontId="3" fillId="0" borderId="29" xfId="0" applyFont="1" applyBorder="1" applyProtection="1">
      <protection hidden="1"/>
    </xf>
    <xf numFmtId="0" fontId="3" fillId="0" borderId="63" xfId="0" applyFont="1" applyBorder="1" applyProtection="1">
      <protection hidden="1"/>
    </xf>
    <xf numFmtId="0" fontId="5" fillId="0" borderId="29" xfId="0" applyFont="1" applyBorder="1" applyProtection="1">
      <protection hidden="1"/>
    </xf>
    <xf numFmtId="0" fontId="33" fillId="0" borderId="0" xfId="4" applyFont="1" applyBorder="1" applyAlignment="1" applyProtection="1">
      <protection hidden="1"/>
    </xf>
    <xf numFmtId="0" fontId="11" fillId="0" borderId="0" xfId="0" applyFont="1" applyProtection="1">
      <protection hidden="1"/>
    </xf>
    <xf numFmtId="0" fontId="14" fillId="0" borderId="0" xfId="0" applyFont="1" applyProtection="1">
      <protection hidden="1"/>
    </xf>
    <xf numFmtId="0" fontId="35" fillId="0" borderId="0" xfId="0" applyFont="1" applyAlignment="1" applyProtection="1">
      <alignment horizontal="justify"/>
      <protection hidden="1"/>
    </xf>
    <xf numFmtId="0" fontId="4" fillId="0" borderId="44" xfId="0" applyFont="1" applyBorder="1" applyAlignment="1" applyProtection="1">
      <alignment horizontal="center" vertical="center"/>
      <protection locked="0"/>
    </xf>
    <xf numFmtId="0" fontId="35" fillId="0" borderId="0" xfId="0" applyFont="1" applyAlignment="1" applyProtection="1">
      <alignment wrapText="1"/>
      <protection hidden="1"/>
    </xf>
    <xf numFmtId="0" fontId="36" fillId="0" borderId="0" xfId="0" applyFont="1" applyAlignment="1" applyProtection="1">
      <alignment horizontal="justify"/>
      <protection hidden="1"/>
    </xf>
    <xf numFmtId="44" fontId="3" fillId="0" borderId="11" xfId="2" applyFont="1" applyFill="1" applyBorder="1" applyAlignment="1" applyProtection="1">
      <protection locked="0" hidden="1"/>
    </xf>
    <xf numFmtId="0" fontId="3" fillId="10" borderId="29" xfId="0" applyFont="1" applyFill="1" applyBorder="1" applyProtection="1">
      <protection hidden="1"/>
    </xf>
    <xf numFmtId="0" fontId="3" fillId="10" borderId="0" xfId="0" applyFont="1" applyFill="1" applyAlignment="1" applyProtection="1">
      <alignment horizontal="left" vertical="center"/>
      <protection hidden="1"/>
    </xf>
    <xf numFmtId="0" fontId="3" fillId="10" borderId="38" xfId="0" applyFont="1" applyFill="1" applyBorder="1" applyAlignment="1" applyProtection="1">
      <alignment horizontal="left" vertical="center"/>
      <protection hidden="1"/>
    </xf>
    <xf numFmtId="0" fontId="3" fillId="9" borderId="29" xfId="0" applyFont="1" applyFill="1" applyBorder="1" applyProtection="1">
      <protection hidden="1"/>
    </xf>
    <xf numFmtId="0" fontId="3" fillId="9" borderId="0" xfId="0" applyFont="1" applyFill="1" applyAlignment="1" applyProtection="1">
      <alignment horizontal="left" vertical="center"/>
      <protection hidden="1"/>
    </xf>
    <xf numFmtId="0" fontId="3" fillId="9" borderId="38" xfId="0" applyFont="1" applyFill="1" applyBorder="1" applyAlignment="1" applyProtection="1">
      <alignment horizontal="left" vertical="center"/>
      <protection hidden="1"/>
    </xf>
    <xf numFmtId="0" fontId="2" fillId="0" borderId="4" xfId="0" applyFont="1" applyBorder="1" applyAlignment="1" applyProtection="1">
      <alignment horizontal="center" wrapText="1"/>
      <protection hidden="1"/>
    </xf>
    <xf numFmtId="0" fontId="2" fillId="0" borderId="3" xfId="0" applyFont="1" applyBorder="1" applyAlignment="1" applyProtection="1">
      <alignment horizontal="center" wrapText="1"/>
      <protection hidden="1"/>
    </xf>
    <xf numFmtId="44" fontId="13" fillId="0" borderId="3" xfId="3" applyFont="1" applyBorder="1" applyAlignment="1" applyProtection="1">
      <alignment vertical="center" wrapText="1"/>
    </xf>
    <xf numFmtId="44" fontId="13" fillId="0" borderId="13" xfId="3" applyFont="1" applyBorder="1" applyProtection="1"/>
    <xf numFmtId="0" fontId="3" fillId="0" borderId="3" xfId="2" applyNumberFormat="1" applyFont="1" applyFill="1" applyBorder="1" applyAlignment="1" applyProtection="1">
      <alignment horizontal="center"/>
      <protection locked="0"/>
    </xf>
    <xf numFmtId="0" fontId="2" fillId="0" borderId="0" xfId="0" applyFont="1" applyProtection="1">
      <protection hidden="1"/>
    </xf>
    <xf numFmtId="0" fontId="37" fillId="0" borderId="0" xfId="0" applyFont="1" applyAlignment="1" applyProtection="1">
      <alignment horizontal="center" vertical="center"/>
      <protection hidden="1"/>
    </xf>
    <xf numFmtId="0" fontId="10" fillId="0" borderId="0" xfId="6" applyFont="1"/>
    <xf numFmtId="0" fontId="5" fillId="0" borderId="0" xfId="6" applyFont="1"/>
    <xf numFmtId="0" fontId="13" fillId="0" borderId="0" xfId="6" applyFont="1"/>
    <xf numFmtId="0" fontId="3" fillId="0" borderId="0" xfId="6" applyFont="1" applyAlignment="1">
      <alignment horizontal="right"/>
    </xf>
    <xf numFmtId="0" fontId="10" fillId="0" borderId="0" xfId="6" applyFont="1" applyAlignment="1">
      <alignment horizontal="right" vertical="center"/>
    </xf>
    <xf numFmtId="0" fontId="11" fillId="0" borderId="32" xfId="6" applyFont="1" applyBorder="1" applyAlignment="1">
      <alignment horizontal="centerContinuous"/>
    </xf>
    <xf numFmtId="0" fontId="5" fillId="0" borderId="1" xfId="6" applyFont="1" applyBorder="1" applyAlignment="1">
      <alignment horizontal="centerContinuous"/>
    </xf>
    <xf numFmtId="0" fontId="3" fillId="0" borderId="1" xfId="6" applyFont="1" applyBorder="1" applyAlignment="1">
      <alignment horizontal="centerContinuous"/>
    </xf>
    <xf numFmtId="0" fontId="9" fillId="0" borderId="32" xfId="6" applyFont="1" applyBorder="1" applyAlignment="1">
      <alignment horizontal="center"/>
    </xf>
    <xf numFmtId="0" fontId="9" fillId="0" borderId="33" xfId="6" applyFont="1" applyBorder="1" applyAlignment="1">
      <alignment horizontal="center" wrapText="1"/>
    </xf>
    <xf numFmtId="0" fontId="9" fillId="0" borderId="27" xfId="6" applyFont="1" applyBorder="1" applyAlignment="1">
      <alignment horizontal="center" wrapText="1"/>
    </xf>
    <xf numFmtId="0" fontId="9" fillId="0" borderId="28" xfId="6" applyFont="1" applyBorder="1" applyAlignment="1">
      <alignment horizontal="center" wrapText="1"/>
    </xf>
    <xf numFmtId="0" fontId="5" fillId="0" borderId="35" xfId="6" applyFont="1" applyBorder="1" applyAlignment="1">
      <alignment horizontal="center" wrapText="1"/>
    </xf>
    <xf numFmtId="0" fontId="5" fillId="0" borderId="27" xfId="6" applyFont="1" applyBorder="1" applyAlignment="1">
      <alignment horizontal="center" wrapText="1"/>
    </xf>
    <xf numFmtId="0" fontId="5" fillId="0" borderId="36" xfId="6" applyFont="1" applyBorder="1" applyAlignment="1">
      <alignment horizontal="center" wrapText="1"/>
    </xf>
    <xf numFmtId="44" fontId="13" fillId="0" borderId="34" xfId="3" applyFont="1" applyFill="1" applyBorder="1" applyProtection="1"/>
    <xf numFmtId="44" fontId="13" fillId="0" borderId="37" xfId="6" applyNumberFormat="1" applyFont="1" applyBorder="1" applyAlignment="1">
      <alignment horizontal="right"/>
    </xf>
    <xf numFmtId="44" fontId="13" fillId="0" borderId="10" xfId="6" applyNumberFormat="1" applyFont="1" applyBorder="1" applyAlignment="1">
      <alignment horizontal="right"/>
    </xf>
    <xf numFmtId="44" fontId="13" fillId="0" borderId="25" xfId="6" applyNumberFormat="1" applyFont="1" applyBorder="1" applyAlignment="1">
      <alignment horizontal="right"/>
    </xf>
    <xf numFmtId="44" fontId="13" fillId="0" borderId="12" xfId="3" applyFont="1" applyBorder="1" applyProtection="1"/>
    <xf numFmtId="44" fontId="3" fillId="12" borderId="4" xfId="2" applyFont="1" applyFill="1" applyBorder="1" applyAlignment="1" applyProtection="1">
      <protection hidden="1"/>
    </xf>
    <xf numFmtId="0" fontId="3" fillId="12" borderId="3" xfId="10" applyFont="1" applyFill="1" applyBorder="1" applyAlignment="1" applyProtection="1">
      <alignment horizontal="center"/>
      <protection hidden="1"/>
    </xf>
    <xf numFmtId="44" fontId="3" fillId="12" borderId="17" xfId="2" applyFont="1" applyFill="1" applyBorder="1" applyAlignment="1" applyProtection="1">
      <protection hidden="1"/>
    </xf>
    <xf numFmtId="44" fontId="3" fillId="12" borderId="11" xfId="2" applyFont="1" applyFill="1" applyBorder="1" applyAlignment="1" applyProtection="1">
      <protection hidden="1"/>
    </xf>
    <xf numFmtId="44" fontId="3" fillId="12" borderId="12" xfId="2" applyFont="1" applyFill="1" applyBorder="1" applyAlignment="1" applyProtection="1">
      <protection hidden="1"/>
    </xf>
    <xf numFmtId="0" fontId="3" fillId="13" borderId="4" xfId="7" applyFont="1" applyFill="1" applyBorder="1" applyAlignment="1" applyProtection="1">
      <alignment horizontal="center"/>
      <protection hidden="1"/>
    </xf>
    <xf numFmtId="43" fontId="5" fillId="13" borderId="4" xfId="7" applyNumberFormat="1" applyFont="1" applyFill="1" applyBorder="1" applyAlignment="1" applyProtection="1">
      <alignment horizontal="center"/>
      <protection hidden="1"/>
    </xf>
    <xf numFmtId="43" fontId="5" fillId="13" borderId="17" xfId="7" applyNumberFormat="1" applyFont="1" applyFill="1" applyBorder="1" applyAlignment="1" applyProtection="1">
      <alignment horizontal="center"/>
      <protection hidden="1"/>
    </xf>
    <xf numFmtId="0" fontId="3" fillId="12" borderId="3" xfId="7" applyFont="1" applyFill="1" applyBorder="1" applyAlignment="1" applyProtection="1">
      <alignment horizontal="center"/>
      <protection hidden="1"/>
    </xf>
    <xf numFmtId="41" fontId="3" fillId="12" borderId="3" xfId="2" applyNumberFormat="1" applyFont="1" applyFill="1" applyBorder="1" applyAlignment="1" applyProtection="1">
      <protection hidden="1"/>
    </xf>
    <xf numFmtId="41" fontId="3" fillId="12" borderId="11" xfId="2" applyNumberFormat="1" applyFont="1" applyFill="1" applyBorder="1" applyAlignment="1" applyProtection="1">
      <protection hidden="1"/>
    </xf>
    <xf numFmtId="44" fontId="3" fillId="12" borderId="3" xfId="2" applyFont="1" applyFill="1" applyBorder="1" applyAlignment="1" applyProtection="1">
      <protection hidden="1"/>
    </xf>
    <xf numFmtId="0" fontId="3" fillId="12" borderId="3" xfId="0" applyFont="1" applyFill="1" applyBorder="1" applyProtection="1">
      <protection hidden="1"/>
    </xf>
    <xf numFmtId="44" fontId="3" fillId="12" borderId="10" xfId="2" applyFont="1" applyFill="1" applyBorder="1" applyAlignment="1" applyProtection="1">
      <protection hidden="1"/>
    </xf>
    <xf numFmtId="44" fontId="3" fillId="13" borderId="14" xfId="2" applyFont="1" applyFill="1" applyBorder="1" applyAlignment="1" applyProtection="1">
      <alignment horizontal="center"/>
      <protection hidden="1"/>
    </xf>
    <xf numFmtId="44" fontId="3" fillId="13" borderId="43" xfId="2" applyFont="1" applyFill="1" applyBorder="1" applyAlignment="1" applyProtection="1">
      <alignment horizontal="center"/>
      <protection hidden="1"/>
    </xf>
    <xf numFmtId="44" fontId="3" fillId="13" borderId="21" xfId="2" applyFont="1" applyFill="1" applyBorder="1" applyAlignment="1" applyProtection="1">
      <alignment horizontal="center"/>
      <protection hidden="1"/>
    </xf>
    <xf numFmtId="44" fontId="3" fillId="13" borderId="4" xfId="2" applyFont="1" applyFill="1" applyBorder="1" applyAlignment="1" applyProtection="1">
      <protection hidden="1"/>
    </xf>
    <xf numFmtId="44" fontId="3" fillId="13" borderId="20" xfId="2" applyFont="1" applyFill="1" applyBorder="1" applyAlignment="1" applyProtection="1">
      <protection hidden="1"/>
    </xf>
    <xf numFmtId="44" fontId="3" fillId="12" borderId="25" xfId="2" applyFont="1" applyFill="1" applyBorder="1" applyAlignment="1" applyProtection="1">
      <protection hidden="1"/>
    </xf>
    <xf numFmtId="44" fontId="3" fillId="13" borderId="17" xfId="2" applyFont="1" applyFill="1" applyBorder="1" applyAlignment="1" applyProtection="1">
      <protection hidden="1"/>
    </xf>
    <xf numFmtId="44" fontId="3" fillId="12" borderId="20" xfId="2" applyFont="1" applyFill="1" applyBorder="1" applyAlignment="1" applyProtection="1">
      <protection hidden="1"/>
    </xf>
    <xf numFmtId="44" fontId="3" fillId="12" borderId="18" xfId="2" applyFont="1" applyFill="1" applyBorder="1" applyAlignment="1" applyProtection="1">
      <protection hidden="1"/>
    </xf>
    <xf numFmtId="0" fontId="12" fillId="0" borderId="0" xfId="12" applyFont="1" applyProtection="1">
      <protection hidden="1"/>
    </xf>
    <xf numFmtId="0" fontId="2" fillId="0" borderId="0" xfId="12" applyProtection="1">
      <protection hidden="1"/>
    </xf>
    <xf numFmtId="0" fontId="2" fillId="0" borderId="0" xfId="12" quotePrefix="1" applyAlignment="1">
      <alignment horizontal="center" wrapText="1"/>
    </xf>
    <xf numFmtId="44" fontId="2" fillId="0" borderId="16" xfId="12" applyNumberFormat="1" applyBorder="1" applyProtection="1">
      <protection hidden="1"/>
    </xf>
    <xf numFmtId="44" fontId="2" fillId="0" borderId="46" xfId="12" applyNumberFormat="1" applyBorder="1" applyProtection="1">
      <protection hidden="1"/>
    </xf>
    <xf numFmtId="0" fontId="18" fillId="0" borderId="0" xfId="12" applyFont="1" applyProtection="1">
      <protection hidden="1"/>
    </xf>
    <xf numFmtId="0" fontId="2" fillId="0" borderId="0" xfId="12" applyAlignment="1">
      <alignment horizontal="center" wrapText="1"/>
    </xf>
    <xf numFmtId="44" fontId="2" fillId="0" borderId="0" xfId="12" applyNumberFormat="1" applyProtection="1">
      <protection hidden="1"/>
    </xf>
    <xf numFmtId="0" fontId="2" fillId="0" borderId="0" xfId="12" applyAlignment="1" applyProtection="1">
      <alignment horizontal="left" vertical="center" wrapText="1"/>
      <protection hidden="1"/>
    </xf>
    <xf numFmtId="0" fontId="2" fillId="0" borderId="0" xfId="12" applyAlignment="1">
      <alignment horizontal="left" vertical="center" wrapText="1"/>
    </xf>
    <xf numFmtId="44" fontId="2" fillId="0" borderId="16" xfId="12" applyNumberFormat="1" applyBorder="1" applyProtection="1">
      <protection locked="0"/>
    </xf>
    <xf numFmtId="0" fontId="5" fillId="0" borderId="0" xfId="12" applyFont="1" applyProtection="1">
      <protection hidden="1"/>
    </xf>
    <xf numFmtId="0" fontId="2" fillId="0" borderId="0" xfId="12" applyAlignment="1" applyProtection="1">
      <alignment horizontal="left" vertical="center"/>
      <protection hidden="1"/>
    </xf>
    <xf numFmtId="44" fontId="2" fillId="0" borderId="46" xfId="12" applyNumberFormat="1" applyBorder="1" applyProtection="1">
      <protection locked="0"/>
    </xf>
    <xf numFmtId="0" fontId="12" fillId="0" borderId="0" xfId="12" applyFont="1" applyProtection="1">
      <protection locked="0" hidden="1"/>
    </xf>
    <xf numFmtId="0" fontId="12" fillId="0" borderId="64" xfId="12" applyFont="1" applyBorder="1" applyProtection="1">
      <protection hidden="1"/>
    </xf>
    <xf numFmtId="0" fontId="5" fillId="0" borderId="65" xfId="12" applyFont="1" applyBorder="1" applyAlignment="1" applyProtection="1">
      <alignment vertical="center"/>
      <protection hidden="1"/>
    </xf>
    <xf numFmtId="0" fontId="2" fillId="0" borderId="65" xfId="12" quotePrefix="1" applyBorder="1" applyAlignment="1">
      <alignment horizontal="center" vertical="center"/>
    </xf>
    <xf numFmtId="44" fontId="10" fillId="0" borderId="66" xfId="12" applyNumberFormat="1" applyFont="1" applyBorder="1" applyProtection="1">
      <protection hidden="1"/>
    </xf>
    <xf numFmtId="0" fontId="12" fillId="0" borderId="0" xfId="12" applyFont="1" applyProtection="1">
      <protection locked="0"/>
    </xf>
    <xf numFmtId="0" fontId="5" fillId="0" borderId="0" xfId="12" applyFont="1" applyAlignment="1" applyProtection="1">
      <alignment horizontal="left" vertical="center" wrapText="1"/>
      <protection hidden="1"/>
    </xf>
    <xf numFmtId="0" fontId="15" fillId="0" borderId="0" xfId="12" applyFont="1"/>
    <xf numFmtId="0" fontId="2" fillId="0" borderId="0" xfId="12" applyAlignment="1" applyProtection="1">
      <alignment vertical="center"/>
      <protection hidden="1"/>
    </xf>
    <xf numFmtId="0" fontId="2" fillId="0" borderId="0" xfId="12"/>
    <xf numFmtId="44" fontId="41" fillId="0" borderId="32" xfId="12" applyNumberFormat="1" applyFont="1" applyBorder="1" applyAlignment="1" applyProtection="1">
      <alignment horizontal="left" vertical="center"/>
      <protection hidden="1"/>
    </xf>
    <xf numFmtId="44" fontId="41" fillId="0" borderId="1" xfId="12" applyNumberFormat="1" applyFont="1" applyBorder="1" applyAlignment="1" applyProtection="1">
      <alignment horizontal="left" vertical="center"/>
      <protection hidden="1"/>
    </xf>
    <xf numFmtId="44" fontId="10" fillId="0" borderId="28" xfId="12" applyNumberFormat="1" applyFont="1" applyBorder="1" applyAlignment="1" applyProtection="1">
      <alignment horizontal="left" vertical="center"/>
      <protection hidden="1"/>
    </xf>
    <xf numFmtId="0" fontId="41" fillId="0" borderId="0" xfId="12" applyFont="1" applyAlignment="1" applyProtection="1">
      <alignment horizontal="left" vertical="center"/>
      <protection hidden="1"/>
    </xf>
    <xf numFmtId="0" fontId="45" fillId="0" borderId="0" xfId="14" applyFont="1" applyAlignment="1" applyProtection="1">
      <alignment horizontal="center"/>
      <protection locked="0"/>
    </xf>
    <xf numFmtId="0" fontId="12" fillId="0" borderId="0" xfId="14" applyFont="1" applyProtection="1">
      <protection locked="0"/>
    </xf>
    <xf numFmtId="0" fontId="14" fillId="0" borderId="0" xfId="14" applyFont="1" applyAlignment="1" applyProtection="1">
      <alignment horizontal="center"/>
      <protection locked="0"/>
    </xf>
    <xf numFmtId="0" fontId="10" fillId="0" borderId="0" xfId="14" applyFont="1" applyAlignment="1" applyProtection="1">
      <alignment vertical="top"/>
      <protection locked="0"/>
    </xf>
    <xf numFmtId="44" fontId="12" fillId="0" borderId="3" xfId="2" applyFont="1" applyBorder="1" applyAlignment="1" applyProtection="1">
      <alignment horizontal="right"/>
      <protection locked="0"/>
    </xf>
    <xf numFmtId="0" fontId="12" fillId="0" borderId="3" xfId="14" applyFont="1" applyBorder="1" applyAlignment="1" applyProtection="1">
      <alignment horizontal="left" vertical="top" wrapText="1"/>
      <protection locked="0"/>
    </xf>
    <xf numFmtId="44" fontId="12" fillId="0" borderId="3" xfId="2" applyFont="1" applyBorder="1" applyAlignment="1" applyProtection="1">
      <alignment horizontal="left"/>
      <protection locked="0"/>
    </xf>
    <xf numFmtId="0" fontId="10" fillId="0" borderId="0" xfId="14" applyFont="1" applyProtection="1">
      <protection locked="0"/>
    </xf>
    <xf numFmtId="0" fontId="12" fillId="0" borderId="0" xfId="14" applyFont="1" applyAlignment="1" applyProtection="1">
      <alignment horizontal="center" wrapText="1"/>
      <protection locked="0"/>
    </xf>
    <xf numFmtId="0" fontId="12" fillId="0" borderId="3" xfId="14" applyFont="1" applyBorder="1" applyProtection="1">
      <protection locked="0"/>
    </xf>
    <xf numFmtId="44" fontId="12" fillId="0" borderId="3" xfId="2" applyFont="1" applyBorder="1" applyProtection="1">
      <protection locked="0"/>
    </xf>
    <xf numFmtId="0" fontId="45" fillId="0" borderId="0" xfId="0" applyFont="1" applyAlignment="1" applyProtection="1">
      <alignment horizontal="center"/>
      <protection locked="0"/>
    </xf>
    <xf numFmtId="0" fontId="12" fillId="0" borderId="0" xfId="0" applyFont="1" applyProtection="1">
      <protection locked="0"/>
    </xf>
    <xf numFmtId="0" fontId="14" fillId="0" borderId="0" xfId="0" applyFont="1" applyAlignment="1" applyProtection="1">
      <alignment horizontal="center"/>
      <protection locked="0"/>
    </xf>
    <xf numFmtId="0" fontId="48" fillId="0" borderId="0" xfId="0" applyFont="1" applyProtection="1">
      <protection locked="0"/>
    </xf>
    <xf numFmtId="44" fontId="2" fillId="0" borderId="16" xfId="12" applyNumberFormat="1" applyBorder="1"/>
    <xf numFmtId="0" fontId="10" fillId="0" borderId="0" xfId="14" applyFont="1" applyAlignment="1" applyProtection="1">
      <alignment horizontal="left" vertical="top" wrapText="1"/>
      <protection locked="0"/>
    </xf>
    <xf numFmtId="0" fontId="12" fillId="0" borderId="0" xfId="0" applyFont="1" applyAlignment="1" applyProtection="1">
      <alignment horizontal="right"/>
      <protection hidden="1"/>
    </xf>
    <xf numFmtId="43" fontId="5" fillId="0" borderId="3" xfId="0" applyNumberFormat="1" applyFont="1" applyBorder="1" applyProtection="1">
      <protection hidden="1"/>
    </xf>
    <xf numFmtId="0" fontId="2" fillId="0" borderId="0" xfId="14" applyProtection="1">
      <protection locked="0"/>
    </xf>
    <xf numFmtId="0" fontId="3" fillId="0" borderId="3" xfId="10" applyFont="1" applyBorder="1" applyAlignment="1" applyProtection="1">
      <alignment horizontal="left"/>
      <protection locked="0"/>
    </xf>
    <xf numFmtId="0" fontId="3" fillId="0" borderId="16" xfId="10" applyFont="1" applyBorder="1" applyAlignment="1" applyProtection="1">
      <alignment horizontal="left"/>
      <protection locked="0"/>
    </xf>
    <xf numFmtId="0" fontId="12" fillId="0" borderId="16" xfId="0" applyFont="1" applyBorder="1" applyAlignment="1" applyProtection="1">
      <alignment horizontal="center"/>
      <protection hidden="1"/>
    </xf>
    <xf numFmtId="44" fontId="12" fillId="0" borderId="16" xfId="0" applyNumberFormat="1" applyFont="1" applyBorder="1" applyAlignment="1" applyProtection="1">
      <alignment horizontal="center"/>
      <protection hidden="1"/>
    </xf>
    <xf numFmtId="0" fontId="12" fillId="0" borderId="0" xfId="0" applyFont="1" applyProtection="1">
      <protection hidden="1"/>
    </xf>
    <xf numFmtId="43" fontId="2" fillId="0" borderId="46" xfId="0" applyNumberFormat="1" applyFont="1" applyBorder="1" applyProtection="1">
      <protection locked="0"/>
    </xf>
    <xf numFmtId="9" fontId="2" fillId="0" borderId="46" xfId="13" applyFont="1" applyFill="1" applyBorder="1" applyProtection="1"/>
    <xf numFmtId="44" fontId="2" fillId="0" borderId="16" xfId="0" applyNumberFormat="1" applyFont="1" applyBorder="1" applyProtection="1">
      <protection hidden="1"/>
    </xf>
    <xf numFmtId="37" fontId="2" fillId="0" borderId="0" xfId="0" applyNumberFormat="1" applyFont="1" applyProtection="1">
      <protection hidden="1"/>
    </xf>
    <xf numFmtId="37" fontId="2" fillId="0" borderId="46" xfId="0" applyNumberFormat="1" applyFont="1" applyBorder="1" applyProtection="1">
      <protection hidden="1"/>
    </xf>
    <xf numFmtId="165" fontId="2" fillId="0" borderId="46" xfId="0" applyNumberFormat="1" applyFont="1" applyBorder="1" applyProtection="1">
      <protection locked="0"/>
    </xf>
    <xf numFmtId="0" fontId="2" fillId="0" borderId="0" xfId="0" applyFont="1"/>
    <xf numFmtId="0" fontId="2" fillId="0" borderId="0" xfId="14" applyAlignment="1" applyProtection="1">
      <alignment horizontal="left" vertical="top" wrapText="1"/>
      <protection locked="0"/>
    </xf>
    <xf numFmtId="0" fontId="0" fillId="0" borderId="0" xfId="0" applyProtection="1">
      <protection locked="0"/>
    </xf>
    <xf numFmtId="0" fontId="5" fillId="9" borderId="44" xfId="0" applyFont="1" applyFill="1" applyBorder="1" applyAlignment="1" applyProtection="1">
      <alignment horizontal="center"/>
      <protection locked="0"/>
    </xf>
    <xf numFmtId="0" fontId="5" fillId="10" borderId="44" xfId="0" applyFont="1" applyFill="1" applyBorder="1" applyAlignment="1" applyProtection="1">
      <alignment horizontal="center"/>
      <protection locked="0"/>
    </xf>
    <xf numFmtId="44" fontId="3" fillId="12" borderId="19" xfId="2" applyFont="1" applyFill="1" applyBorder="1" applyAlignment="1" applyProtection="1">
      <protection locked="0"/>
    </xf>
    <xf numFmtId="44" fontId="3" fillId="12" borderId="12" xfId="2" applyFont="1" applyFill="1" applyBorder="1" applyAlignment="1" applyProtection="1">
      <protection locked="0"/>
    </xf>
    <xf numFmtId="43" fontId="13" fillId="0" borderId="0" xfId="10" applyNumberFormat="1" applyFont="1" applyProtection="1">
      <protection locked="0"/>
    </xf>
    <xf numFmtId="0" fontId="10" fillId="0" borderId="0" xfId="7" applyFont="1"/>
    <xf numFmtId="0" fontId="13" fillId="0" borderId="0" xfId="8" applyFont="1"/>
    <xf numFmtId="0" fontId="13" fillId="0" borderId="5" xfId="8" applyFont="1" applyBorder="1" applyAlignment="1">
      <alignment horizontal="center"/>
    </xf>
    <xf numFmtId="0" fontId="3" fillId="0" borderId="0" xfId="8" applyFont="1" applyAlignment="1">
      <alignment horizontal="center"/>
    </xf>
    <xf numFmtId="0" fontId="3" fillId="13" borderId="3" xfId="2" applyNumberFormat="1" applyFont="1" applyFill="1" applyBorder="1" applyAlignment="1" applyProtection="1">
      <alignment horizontal="center"/>
    </xf>
    <xf numFmtId="44" fontId="5" fillId="13" borderId="22" xfId="2" applyFont="1" applyFill="1" applyBorder="1" applyAlignment="1" applyProtection="1">
      <alignment horizontal="center"/>
    </xf>
    <xf numFmtId="44" fontId="5" fillId="13" borderId="23" xfId="2" applyFont="1" applyFill="1" applyBorder="1" applyAlignment="1" applyProtection="1">
      <alignment horizontal="center"/>
    </xf>
    <xf numFmtId="0" fontId="3" fillId="0" borderId="3" xfId="8" applyFont="1" applyBorder="1"/>
    <xf numFmtId="0" fontId="5" fillId="0" borderId="3" xfId="8" applyFont="1" applyBorder="1" applyAlignment="1">
      <alignment horizontal="left"/>
    </xf>
    <xf numFmtId="0" fontId="3" fillId="0" borderId="3" xfId="8" applyFont="1" applyBorder="1" applyAlignment="1">
      <alignment horizontal="left"/>
    </xf>
    <xf numFmtId="0" fontId="5" fillId="0" borderId="3" xfId="9" applyFont="1" applyBorder="1" applyAlignment="1">
      <alignment horizontal="left"/>
    </xf>
    <xf numFmtId="0" fontId="3" fillId="0" borderId="3" xfId="9" applyFont="1" applyBorder="1"/>
    <xf numFmtId="0" fontId="3" fillId="0" borderId="18" xfId="0" applyFont="1" applyBorder="1"/>
    <xf numFmtId="0" fontId="13" fillId="0" borderId="7" xfId="8" applyFont="1" applyBorder="1" applyAlignment="1">
      <alignment horizontal="center"/>
    </xf>
    <xf numFmtId="0" fontId="13" fillId="0" borderId="6" xfId="8" applyFont="1" applyBorder="1" applyAlignment="1">
      <alignment horizontal="center" vertical="center"/>
    </xf>
    <xf numFmtId="0" fontId="3" fillId="0" borderId="13" xfId="9" applyFont="1" applyBorder="1"/>
    <xf numFmtId="0" fontId="13" fillId="0" borderId="0" xfId="10" applyFont="1"/>
    <xf numFmtId="0" fontId="3" fillId="13" borderId="3" xfId="2" applyNumberFormat="1" applyFont="1" applyFill="1" applyBorder="1" applyAlignment="1" applyProtection="1"/>
    <xf numFmtId="44" fontId="3" fillId="13" borderId="3" xfId="2" applyFont="1" applyFill="1" applyBorder="1" applyAlignment="1" applyProtection="1"/>
    <xf numFmtId="44" fontId="3" fillId="13" borderId="11" xfId="2" applyFont="1" applyFill="1" applyBorder="1" applyAlignment="1" applyProtection="1"/>
    <xf numFmtId="0" fontId="3" fillId="12" borderId="3" xfId="2" applyNumberFormat="1" applyFont="1" applyFill="1" applyBorder="1" applyAlignment="1" applyProtection="1">
      <alignment horizontal="center"/>
    </xf>
    <xf numFmtId="44" fontId="3" fillId="12" borderId="3" xfId="2" applyFont="1" applyFill="1" applyBorder="1" applyAlignment="1" applyProtection="1"/>
    <xf numFmtId="44" fontId="3" fillId="12" borderId="11" xfId="2" applyFont="1" applyFill="1" applyBorder="1" applyAlignment="1" applyProtection="1"/>
    <xf numFmtId="43" fontId="13" fillId="0" borderId="24" xfId="10" applyNumberFormat="1" applyFont="1" applyBorder="1" applyAlignment="1">
      <alignment horizontal="centerContinuous"/>
    </xf>
    <xf numFmtId="44" fontId="3" fillId="0" borderId="11" xfId="2" applyFont="1" applyBorder="1" applyAlignment="1" applyProtection="1"/>
    <xf numFmtId="44" fontId="13" fillId="0" borderId="11" xfId="2" applyFont="1" applyBorder="1" applyAlignment="1" applyProtection="1"/>
    <xf numFmtId="44" fontId="3" fillId="0" borderId="17" xfId="2" applyFont="1" applyBorder="1" applyAlignment="1" applyProtection="1"/>
    <xf numFmtId="44" fontId="13" fillId="0" borderId="3" xfId="6" applyNumberFormat="1" applyFont="1" applyBorder="1" applyAlignment="1">
      <alignment horizontal="right"/>
    </xf>
    <xf numFmtId="44" fontId="13" fillId="0" borderId="18" xfId="6" applyNumberFormat="1" applyFont="1" applyBorder="1" applyAlignment="1">
      <alignment horizontal="right"/>
    </xf>
    <xf numFmtId="0" fontId="19" fillId="0" borderId="0" xfId="14" applyFont="1" applyAlignment="1" applyProtection="1">
      <alignment horizontal="center" vertical="center" wrapText="1"/>
      <protection locked="0"/>
    </xf>
    <xf numFmtId="0" fontId="4" fillId="0" borderId="0" xfId="14" applyFont="1" applyProtection="1">
      <protection locked="0"/>
    </xf>
    <xf numFmtId="0" fontId="4" fillId="0" borderId="0" xfId="14" applyFont="1" applyAlignment="1" applyProtection="1">
      <alignment horizontal="center" vertical="center"/>
      <protection locked="0"/>
    </xf>
    <xf numFmtId="0" fontId="2" fillId="0" borderId="0" xfId="14" applyAlignment="1" applyProtection="1">
      <alignment horizontal="left" wrapText="1"/>
      <protection locked="0"/>
    </xf>
    <xf numFmtId="44" fontId="2" fillId="0" borderId="0" xfId="14" applyNumberFormat="1" applyProtection="1">
      <protection locked="0"/>
    </xf>
    <xf numFmtId="0" fontId="2" fillId="0" borderId="0" xfId="14"/>
    <xf numFmtId="0" fontId="2" fillId="0" borderId="51" xfId="14" applyBorder="1" applyAlignment="1">
      <alignment horizontal="center"/>
    </xf>
    <xf numFmtId="0" fontId="12" fillId="0" borderId="0" xfId="14" applyFont="1"/>
    <xf numFmtId="44" fontId="12" fillId="0" borderId="68" xfId="14" applyNumberFormat="1" applyFont="1" applyBorder="1"/>
    <xf numFmtId="0" fontId="4" fillId="0" borderId="0" xfId="14" applyFont="1" applyAlignment="1">
      <alignment horizontal="center"/>
    </xf>
    <xf numFmtId="0" fontId="2" fillId="0" borderId="9" xfId="14" applyBorder="1" applyAlignment="1">
      <alignment horizontal="center"/>
    </xf>
    <xf numFmtId="0" fontId="14" fillId="0" borderId="0" xfId="14" applyFont="1" applyAlignment="1">
      <alignment horizontal="center"/>
    </xf>
    <xf numFmtId="0" fontId="12" fillId="0" borderId="30" xfId="14" applyFont="1" applyBorder="1" applyAlignment="1">
      <alignment horizontal="center" wrapText="1"/>
    </xf>
    <xf numFmtId="0" fontId="47" fillId="0" borderId="0" xfId="0" applyFont="1" applyAlignment="1">
      <alignment horizontal="center"/>
    </xf>
    <xf numFmtId="0" fontId="4" fillId="0" borderId="0" xfId="0" applyFont="1" applyAlignment="1">
      <alignment horizontal="center"/>
    </xf>
    <xf numFmtId="0" fontId="2" fillId="0" borderId="9" xfId="0" applyFont="1" applyBorder="1" applyAlignment="1">
      <alignment horizontal="center"/>
    </xf>
    <xf numFmtId="0" fontId="12" fillId="0" borderId="0" xfId="0" applyFont="1"/>
    <xf numFmtId="0" fontId="52" fillId="0" borderId="0" xfId="0" applyFont="1" applyAlignment="1" applyProtection="1">
      <alignment horizontal="left" vertical="center" wrapText="1"/>
      <protection locked="0"/>
    </xf>
    <xf numFmtId="0" fontId="50" fillId="0" borderId="0" xfId="5" applyFont="1" applyProtection="1">
      <protection locked="0"/>
    </xf>
    <xf numFmtId="0" fontId="52" fillId="0" borderId="0" xfId="0" applyFont="1" applyAlignment="1">
      <alignment horizontal="left" vertical="top" wrapText="1"/>
    </xf>
    <xf numFmtId="0" fontId="50" fillId="0" borderId="0" xfId="5" applyFont="1"/>
    <xf numFmtId="0" fontId="49" fillId="0" borderId="0" xfId="0" applyFont="1" applyAlignment="1">
      <alignment horizontal="centerContinuous"/>
    </xf>
    <xf numFmtId="0" fontId="56" fillId="0" borderId="0" xfId="0" applyFont="1" applyAlignment="1">
      <alignment horizontal="centerContinuous"/>
    </xf>
    <xf numFmtId="0" fontId="50" fillId="0" borderId="0" xfId="0" applyFont="1"/>
    <xf numFmtId="0" fontId="50" fillId="0" borderId="69" xfId="0" applyFont="1" applyBorder="1"/>
    <xf numFmtId="39" fontId="50" fillId="0" borderId="3" xfId="1" applyNumberFormat="1" applyFont="1" applyFill="1" applyBorder="1" applyProtection="1">
      <protection locked="0"/>
    </xf>
    <xf numFmtId="0" fontId="51" fillId="0" borderId="0" xfId="0" applyFont="1" applyAlignment="1">
      <alignment wrapText="1"/>
    </xf>
    <xf numFmtId="43" fontId="50" fillId="0" borderId="3" xfId="1" applyFont="1" applyFill="1" applyBorder="1" applyProtection="1">
      <protection locked="0"/>
    </xf>
    <xf numFmtId="0" fontId="51" fillId="0" borderId="0" xfId="0" applyFont="1"/>
    <xf numFmtId="0" fontId="50" fillId="0" borderId="70" xfId="0" applyFont="1" applyBorder="1"/>
    <xf numFmtId="167" fontId="50" fillId="0" borderId="3" xfId="1" applyNumberFormat="1" applyFont="1" applyFill="1" applyBorder="1" applyProtection="1">
      <protection locked="0"/>
    </xf>
    <xf numFmtId="0" fontId="50" fillId="0" borderId="0" xfId="5" applyFont="1" applyAlignment="1" applyProtection="1">
      <alignment horizontal="left"/>
      <protection locked="0"/>
    </xf>
    <xf numFmtId="0" fontId="57" fillId="0" borderId="0" xfId="0" applyFont="1" applyAlignment="1">
      <alignment horizontal="center" vertical="center" wrapText="1"/>
    </xf>
    <xf numFmtId="0" fontId="50" fillId="0" borderId="0" xfId="5" applyFont="1" applyAlignment="1">
      <alignment horizontal="right"/>
    </xf>
    <xf numFmtId="0" fontId="57" fillId="0" borderId="0" xfId="0" applyFont="1" applyAlignment="1" applyProtection="1">
      <alignment horizontal="center" vertical="center" wrapText="1"/>
      <protection locked="0"/>
    </xf>
    <xf numFmtId="43" fontId="50" fillId="0" borderId="3" xfId="1" applyFont="1" applyBorder="1" applyAlignment="1" applyProtection="1">
      <alignment horizontal="left"/>
      <protection locked="0"/>
    </xf>
    <xf numFmtId="0" fontId="50" fillId="0" borderId="3" xfId="0" applyFont="1" applyBorder="1" applyProtection="1">
      <protection locked="0"/>
    </xf>
    <xf numFmtId="0" fontId="50" fillId="0" borderId="3" xfId="0" applyFont="1" applyBorder="1" applyAlignment="1" applyProtection="1">
      <alignment horizontal="left"/>
      <protection locked="0"/>
    </xf>
    <xf numFmtId="49" fontId="50" fillId="0" borderId="3" xfId="0" applyNumberFormat="1" applyFont="1" applyBorder="1" applyAlignment="1" applyProtection="1">
      <alignment horizontal="left"/>
      <protection locked="0"/>
    </xf>
    <xf numFmtId="49" fontId="50" fillId="0" borderId="3" xfId="5" applyNumberFormat="1" applyFont="1" applyBorder="1" applyProtection="1">
      <protection locked="0"/>
    </xf>
    <xf numFmtId="49" fontId="50" fillId="0" borderId="3" xfId="5" applyNumberFormat="1" applyFont="1" applyBorder="1" applyAlignment="1" applyProtection="1">
      <alignment horizontal="left"/>
      <protection locked="0"/>
    </xf>
    <xf numFmtId="44" fontId="2" fillId="0" borderId="68" xfId="14" applyNumberFormat="1" applyBorder="1"/>
    <xf numFmtId="44" fontId="3" fillId="0" borderId="3" xfId="2" applyFont="1" applyFill="1" applyBorder="1" applyAlignment="1" applyProtection="1"/>
    <xf numFmtId="44" fontId="3" fillId="0" borderId="31" xfId="2" applyFont="1" applyFill="1" applyBorder="1" applyAlignment="1" applyProtection="1"/>
    <xf numFmtId="44" fontId="3" fillId="0" borderId="11" xfId="2" applyFont="1" applyFill="1" applyBorder="1" applyAlignment="1" applyProtection="1"/>
    <xf numFmtId="44" fontId="3" fillId="0" borderId="2" xfId="2" applyFont="1" applyFill="1" applyBorder="1" applyAlignment="1" applyProtection="1"/>
    <xf numFmtId="44" fontId="3" fillId="0" borderId="10" xfId="2" applyFont="1" applyFill="1" applyBorder="1" applyAlignment="1" applyProtection="1"/>
    <xf numFmtId="44" fontId="13" fillId="0" borderId="21" xfId="2" applyFont="1" applyBorder="1" applyAlignment="1" applyProtection="1"/>
    <xf numFmtId="44" fontId="13" fillId="0" borderId="12" xfId="2" applyFont="1" applyBorder="1" applyAlignment="1" applyProtection="1"/>
    <xf numFmtId="0" fontId="62" fillId="0" borderId="0" xfId="11" applyFont="1"/>
    <xf numFmtId="0" fontId="63" fillId="0" borderId="0" xfId="11" applyFont="1" applyAlignment="1">
      <alignment horizontal="center"/>
    </xf>
    <xf numFmtId="0" fontId="65" fillId="0" borderId="0" xfId="11" applyFont="1" applyAlignment="1">
      <alignment horizontal="center"/>
    </xf>
    <xf numFmtId="0" fontId="62" fillId="0" borderId="16" xfId="11" applyFont="1" applyBorder="1" applyProtection="1">
      <protection locked="0"/>
    </xf>
    <xf numFmtId="0" fontId="62" fillId="0" borderId="44" xfId="11" applyFont="1" applyBorder="1" applyAlignment="1" applyProtection="1">
      <alignment horizontal="center"/>
      <protection locked="0"/>
    </xf>
    <xf numFmtId="0" fontId="66" fillId="0" borderId="0" xfId="11" applyFont="1" applyAlignment="1">
      <alignment horizontal="center"/>
    </xf>
    <xf numFmtId="0" fontId="58" fillId="0" borderId="0" xfId="11" applyFont="1"/>
    <xf numFmtId="0" fontId="58" fillId="0" borderId="0" xfId="11" applyFont="1" applyAlignment="1">
      <alignment horizontal="center"/>
    </xf>
    <xf numFmtId="0" fontId="58" fillId="0" borderId="30" xfId="11" applyFont="1" applyBorder="1" applyAlignment="1">
      <alignment horizontal="center"/>
    </xf>
    <xf numFmtId="0" fontId="10" fillId="0" borderId="0" xfId="12" applyFont="1" applyAlignment="1" applyProtection="1">
      <alignment horizontal="centerContinuous" vertical="center"/>
      <protection hidden="1"/>
    </xf>
    <xf numFmtId="0" fontId="2" fillId="0" borderId="0" xfId="12" applyAlignment="1" applyProtection="1">
      <alignment horizontal="centerContinuous"/>
      <protection hidden="1"/>
    </xf>
    <xf numFmtId="0" fontId="2" fillId="0" borderId="0" xfId="12" applyAlignment="1" applyProtection="1">
      <alignment horizontal="centerContinuous" vertical="center"/>
      <protection hidden="1"/>
    </xf>
    <xf numFmtId="43" fontId="2" fillId="0" borderId="16" xfId="12" quotePrefix="1" applyNumberFormat="1" applyBorder="1" applyAlignment="1" applyProtection="1">
      <alignment horizontal="center"/>
      <protection locked="0"/>
    </xf>
    <xf numFmtId="0" fontId="2" fillId="0" borderId="38" xfId="12" applyBorder="1" applyProtection="1">
      <protection hidden="1"/>
    </xf>
    <xf numFmtId="0" fontId="2" fillId="0" borderId="42" xfId="12" applyBorder="1" applyProtection="1">
      <protection hidden="1"/>
    </xf>
    <xf numFmtId="0" fontId="2" fillId="0" borderId="30" xfId="12" applyBorder="1" applyProtection="1">
      <protection hidden="1"/>
    </xf>
    <xf numFmtId="41" fontId="13" fillId="0" borderId="30" xfId="12" quotePrefix="1" applyNumberFormat="1" applyFont="1" applyBorder="1" applyAlignment="1" applyProtection="1">
      <alignment horizontal="center" vertical="top"/>
      <protection hidden="1"/>
    </xf>
    <xf numFmtId="0" fontId="2" fillId="0" borderId="34" xfId="12" applyBorder="1" applyProtection="1">
      <protection hidden="1"/>
    </xf>
    <xf numFmtId="41" fontId="13" fillId="0" borderId="0" xfId="12" quotePrefix="1" applyNumberFormat="1" applyFont="1" applyAlignment="1" applyProtection="1">
      <alignment horizontal="center" vertical="top"/>
      <protection hidden="1"/>
    </xf>
    <xf numFmtId="43" fontId="2" fillId="0" borderId="0" xfId="12" applyNumberFormat="1" applyProtection="1">
      <protection hidden="1"/>
    </xf>
    <xf numFmtId="0" fontId="2" fillId="0" borderId="44" xfId="12" applyBorder="1" applyAlignment="1" applyProtection="1">
      <alignment horizontal="center"/>
      <protection hidden="1"/>
    </xf>
    <xf numFmtId="43" fontId="2" fillId="0" borderId="16" xfId="12" applyNumberFormat="1" applyBorder="1" applyAlignment="1" applyProtection="1">
      <alignment horizontal="right"/>
      <protection locked="0"/>
    </xf>
    <xf numFmtId="0" fontId="24" fillId="0" borderId="0" xfId="12" applyFont="1" applyProtection="1">
      <protection hidden="1"/>
    </xf>
    <xf numFmtId="43" fontId="2" fillId="0" borderId="16" xfId="13" applyNumberFormat="1" applyFont="1" applyBorder="1" applyAlignment="1" applyProtection="1">
      <alignment horizontal="right"/>
      <protection hidden="1"/>
    </xf>
    <xf numFmtId="0" fontId="2" fillId="0" borderId="0" xfId="12" applyAlignment="1" applyProtection="1">
      <alignment horizontal="center"/>
      <protection hidden="1"/>
    </xf>
    <xf numFmtId="0" fontId="2" fillId="0" borderId="0" xfId="12" applyAlignment="1" applyProtection="1">
      <alignment horizontal="center" vertical="top" wrapText="1"/>
      <protection hidden="1"/>
    </xf>
    <xf numFmtId="0" fontId="2" fillId="0" borderId="0" xfId="12" applyAlignment="1" applyProtection="1">
      <alignment horizontal="center" vertical="top"/>
      <protection hidden="1"/>
    </xf>
    <xf numFmtId="41" fontId="2" fillId="0" borderId="0" xfId="12" applyNumberFormat="1" applyAlignment="1" applyProtection="1">
      <alignment horizontal="center" vertical="top" wrapText="1"/>
      <protection hidden="1"/>
    </xf>
    <xf numFmtId="0" fontId="11" fillId="0" borderId="0" xfId="12" applyFont="1" applyAlignment="1" applyProtection="1">
      <alignment horizontal="left"/>
      <protection hidden="1"/>
    </xf>
    <xf numFmtId="0" fontId="2" fillId="0" borderId="16" xfId="12" applyBorder="1" applyAlignment="1" applyProtection="1">
      <alignment horizontal="center"/>
      <protection locked="0"/>
    </xf>
    <xf numFmtId="43" fontId="2" fillId="0" borderId="16" xfId="12" applyNumberFormat="1" applyBorder="1" applyAlignment="1" applyProtection="1">
      <alignment horizontal="right"/>
      <protection hidden="1"/>
    </xf>
    <xf numFmtId="0" fontId="2" fillId="0" borderId="0" xfId="12" applyAlignment="1" applyProtection="1">
      <alignment horizontal="center" wrapText="1"/>
      <protection hidden="1"/>
    </xf>
    <xf numFmtId="41" fontId="2" fillId="0" borderId="0" xfId="12" quotePrefix="1" applyNumberFormat="1" applyAlignment="1" applyProtection="1">
      <alignment horizontal="center"/>
      <protection hidden="1"/>
    </xf>
    <xf numFmtId="0" fontId="2" fillId="0" borderId="44" xfId="12" applyBorder="1" applyAlignment="1" applyProtection="1">
      <alignment horizontal="center" vertical="center"/>
      <protection hidden="1"/>
    </xf>
    <xf numFmtId="43" fontId="2" fillId="0" borderId="16" xfId="12" applyNumberFormat="1" applyBorder="1" applyProtection="1">
      <protection hidden="1"/>
    </xf>
    <xf numFmtId="0" fontId="2" fillId="0" borderId="0" xfId="12" applyAlignment="1" applyProtection="1">
      <alignment horizontal="right"/>
      <protection hidden="1"/>
    </xf>
    <xf numFmtId="0" fontId="5" fillId="0" borderId="32" xfId="12" applyFont="1" applyBorder="1" applyAlignment="1" applyProtection="1">
      <alignment horizontal="centerContinuous"/>
      <protection hidden="1"/>
    </xf>
    <xf numFmtId="0" fontId="5" fillId="0" borderId="1" xfId="12" applyFont="1" applyBorder="1" applyAlignment="1" applyProtection="1">
      <alignment horizontal="centerContinuous"/>
      <protection hidden="1"/>
    </xf>
    <xf numFmtId="0" fontId="2" fillId="0" borderId="1" xfId="12" applyBorder="1" applyAlignment="1" applyProtection="1">
      <alignment horizontal="centerContinuous"/>
      <protection hidden="1"/>
    </xf>
    <xf numFmtId="0" fontId="2" fillId="0" borderId="28" xfId="12" applyBorder="1" applyAlignment="1" applyProtection="1">
      <alignment horizontal="centerContinuous"/>
      <protection hidden="1"/>
    </xf>
    <xf numFmtId="0" fontId="2" fillId="0" borderId="0" xfId="12" applyProtection="1">
      <protection locked="0"/>
    </xf>
    <xf numFmtId="0" fontId="3" fillId="0" borderId="29" xfId="0" applyFont="1" applyBorder="1" applyAlignment="1" applyProtection="1">
      <alignment horizontal="right"/>
      <protection hidden="1"/>
    </xf>
    <xf numFmtId="0" fontId="3" fillId="0" borderId="0" xfId="0" applyFont="1" applyAlignment="1" applyProtection="1">
      <alignment horizontal="right"/>
      <protection hidden="1"/>
    </xf>
    <xf numFmtId="0" fontId="3" fillId="0" borderId="42" xfId="0" applyFont="1" applyBorder="1" applyAlignment="1" applyProtection="1">
      <alignment horizontal="right"/>
      <protection hidden="1"/>
    </xf>
    <xf numFmtId="0" fontId="3" fillId="0" borderId="30" xfId="0" applyFont="1" applyBorder="1" applyAlignment="1" applyProtection="1">
      <alignment horizontal="right"/>
      <protection hidden="1"/>
    </xf>
    <xf numFmtId="0" fontId="3" fillId="0" borderId="30" xfId="0" applyFont="1" applyBorder="1" applyAlignment="1" applyProtection="1">
      <alignment horizontal="left"/>
      <protection locked="0"/>
    </xf>
    <xf numFmtId="0" fontId="3" fillId="0" borderId="34" xfId="0" applyFont="1" applyBorder="1" applyAlignment="1" applyProtection="1">
      <alignment horizontal="left"/>
      <protection locked="0"/>
    </xf>
    <xf numFmtId="0" fontId="14" fillId="0" borderId="30" xfId="0" applyFont="1" applyBorder="1" applyAlignment="1" applyProtection="1">
      <alignment horizontal="left" vertical="top"/>
      <protection locked="0"/>
    </xf>
    <xf numFmtId="0" fontId="14" fillId="0" borderId="34" xfId="0" applyFont="1" applyBorder="1" applyAlignment="1" applyProtection="1">
      <alignment horizontal="left" vertical="top"/>
      <protection locked="0"/>
    </xf>
    <xf numFmtId="0" fontId="67" fillId="0" borderId="0" xfId="15"/>
    <xf numFmtId="0" fontId="69" fillId="0" borderId="0" xfId="15" applyFont="1"/>
    <xf numFmtId="0" fontId="67" fillId="0" borderId="0" xfId="15" applyAlignment="1">
      <alignment vertical="top" wrapText="1"/>
    </xf>
    <xf numFmtId="0" fontId="67" fillId="0" borderId="0" xfId="15" quotePrefix="1" applyAlignment="1">
      <alignment horizontal="right"/>
    </xf>
    <xf numFmtId="0" fontId="67" fillId="0" borderId="0" xfId="15" applyAlignment="1" applyProtection="1">
      <alignment vertical="top"/>
      <protection locked="0"/>
    </xf>
    <xf numFmtId="0" fontId="67" fillId="0" borderId="0" xfId="15" applyAlignment="1" applyProtection="1">
      <alignment horizontal="right" vertical="top"/>
      <protection locked="0"/>
    </xf>
    <xf numFmtId="44" fontId="67" fillId="0" borderId="0" xfId="2" applyFont="1" applyAlignment="1" applyProtection="1">
      <alignment vertical="top"/>
      <protection locked="0"/>
    </xf>
    <xf numFmtId="0" fontId="67" fillId="0" borderId="0" xfId="15" applyAlignment="1" applyProtection="1">
      <alignment horizontal="right" vertical="top" wrapText="1"/>
      <protection locked="0"/>
    </xf>
    <xf numFmtId="0" fontId="67" fillId="0" borderId="0" xfId="15" applyAlignment="1">
      <alignment horizontal="right"/>
    </xf>
    <xf numFmtId="0" fontId="70" fillId="0" borderId="0" xfId="16" applyFont="1"/>
    <xf numFmtId="0" fontId="67" fillId="0" borderId="0" xfId="15" quotePrefix="1" applyAlignment="1">
      <alignment horizontal="right" vertical="top"/>
    </xf>
    <xf numFmtId="0" fontId="67" fillId="0" borderId="0" xfId="15" applyAlignment="1" applyProtection="1">
      <alignment horizontal="left"/>
      <protection locked="0"/>
    </xf>
    <xf numFmtId="0" fontId="67" fillId="0" borderId="0" xfId="15" applyProtection="1">
      <protection locked="0"/>
    </xf>
    <xf numFmtId="0" fontId="67" fillId="0" borderId="0" xfId="15" applyAlignment="1" applyProtection="1">
      <alignment horizontal="right"/>
      <protection locked="0"/>
    </xf>
    <xf numFmtId="165" fontId="2" fillId="0" borderId="16" xfId="0" applyNumberFormat="1" applyFont="1" applyBorder="1" applyProtection="1">
      <protection locked="0"/>
    </xf>
    <xf numFmtId="0" fontId="3" fillId="0" borderId="3" xfId="8" applyFont="1" applyBorder="1" applyProtection="1">
      <protection locked="0"/>
    </xf>
    <xf numFmtId="0" fontId="3" fillId="0" borderId="3" xfId="0" applyFont="1" applyBorder="1" applyProtection="1">
      <protection locked="0"/>
    </xf>
    <xf numFmtId="0" fontId="3" fillId="0" borderId="2" xfId="8" applyFont="1" applyBorder="1" applyProtection="1">
      <protection locked="0"/>
    </xf>
    <xf numFmtId="0" fontId="3" fillId="0" borderId="3" xfId="8" applyFont="1" applyBorder="1" applyAlignment="1" applyProtection="1">
      <alignment vertical="center"/>
      <protection locked="0"/>
    </xf>
    <xf numFmtId="0" fontId="3" fillId="0" borderId="3" xfId="9" applyFont="1" applyBorder="1" applyProtection="1">
      <protection locked="0"/>
    </xf>
    <xf numFmtId="0" fontId="3" fillId="0" borderId="3" xfId="8" applyFont="1" applyBorder="1" applyAlignment="1" applyProtection="1">
      <alignment horizontal="left"/>
      <protection locked="0"/>
    </xf>
    <xf numFmtId="43" fontId="3" fillId="0" borderId="3" xfId="5" applyNumberFormat="1" applyBorder="1"/>
    <xf numFmtId="0" fontId="2" fillId="0" borderId="45" xfId="0" applyFont="1" applyBorder="1" applyAlignment="1" applyProtection="1">
      <alignment vertical="center"/>
      <protection hidden="1"/>
    </xf>
    <xf numFmtId="0" fontId="0" fillId="0" borderId="38" xfId="0" applyBorder="1" applyProtection="1">
      <protection hidden="1"/>
    </xf>
    <xf numFmtId="0" fontId="0" fillId="0" borderId="30" xfId="0" applyBorder="1" applyProtection="1">
      <protection hidden="1"/>
    </xf>
    <xf numFmtId="0" fontId="0" fillId="0" borderId="42" xfId="0" applyBorder="1" applyProtection="1">
      <protection hidden="1"/>
    </xf>
    <xf numFmtId="0" fontId="0" fillId="0" borderId="9" xfId="0" applyBorder="1" applyProtection="1">
      <protection hidden="1"/>
    </xf>
    <xf numFmtId="0" fontId="0" fillId="0" borderId="39" xfId="0" applyBorder="1" applyProtection="1">
      <protection hidden="1"/>
    </xf>
    <xf numFmtId="0" fontId="14" fillId="0" borderId="0" xfId="0" applyFont="1" applyAlignment="1" applyProtection="1">
      <alignment horizontal="center" vertical="top"/>
      <protection hidden="1"/>
    </xf>
    <xf numFmtId="0" fontId="76" fillId="0" borderId="0" xfId="0" applyFont="1"/>
    <xf numFmtId="0" fontId="18" fillId="10" borderId="0" xfId="0" applyFont="1" applyFill="1" applyAlignment="1" applyProtection="1">
      <alignment horizontal="center" vertical="center"/>
      <protection hidden="1"/>
    </xf>
    <xf numFmtId="0" fontId="18" fillId="10" borderId="38" xfId="0" applyFont="1" applyFill="1" applyBorder="1" applyAlignment="1" applyProtection="1">
      <alignment horizontal="center" vertical="center"/>
      <protection hidden="1"/>
    </xf>
    <xf numFmtId="0" fontId="3" fillId="0" borderId="40" xfId="0" applyFont="1" applyBorder="1" applyAlignment="1" applyProtection="1">
      <alignment vertical="center"/>
      <protection hidden="1"/>
    </xf>
    <xf numFmtId="0" fontId="3" fillId="0" borderId="16" xfId="0" applyFont="1" applyBorder="1" applyAlignment="1" applyProtection="1">
      <alignment vertical="center"/>
      <protection hidden="1"/>
    </xf>
    <xf numFmtId="0" fontId="3" fillId="0" borderId="0" xfId="0" applyFont="1" applyAlignment="1" applyProtection="1">
      <alignment horizontal="center"/>
      <protection hidden="1"/>
    </xf>
    <xf numFmtId="0" fontId="15" fillId="0" borderId="0" xfId="0" applyFont="1" applyAlignment="1" applyProtection="1">
      <alignment vertical="center" wrapText="1"/>
      <protection hidden="1"/>
    </xf>
    <xf numFmtId="0" fontId="3" fillId="0" borderId="29" xfId="0" applyFont="1" applyBorder="1" applyAlignment="1" applyProtection="1">
      <alignment vertical="center" wrapText="1"/>
      <protection hidden="1"/>
    </xf>
    <xf numFmtId="0" fontId="5" fillId="0" borderId="0" xfId="0" applyFont="1" applyAlignment="1" applyProtection="1">
      <alignment horizontal="left" vertical="center"/>
      <protection hidden="1"/>
    </xf>
    <xf numFmtId="44" fontId="2" fillId="0" borderId="16" xfId="3" applyFont="1" applyBorder="1" applyAlignment="1" applyProtection="1">
      <alignment horizontal="center"/>
      <protection hidden="1"/>
    </xf>
    <xf numFmtId="0" fontId="2" fillId="0" borderId="0" xfId="0" applyFont="1" applyAlignment="1" applyProtection="1">
      <alignment horizontal="center" wrapText="1"/>
      <protection hidden="1"/>
    </xf>
    <xf numFmtId="0" fontId="32" fillId="0" borderId="0" xfId="0" applyFont="1" applyAlignment="1" applyProtection="1">
      <alignment horizontal="center" wrapText="1"/>
      <protection hidden="1"/>
    </xf>
    <xf numFmtId="0" fontId="6" fillId="0" borderId="0" xfId="0" applyFont="1" applyAlignment="1" applyProtection="1">
      <alignment horizontal="right"/>
      <protection hidden="1"/>
    </xf>
    <xf numFmtId="0" fontId="3" fillId="0" borderId="47" xfId="0" applyFont="1" applyBorder="1" applyProtection="1">
      <protection hidden="1"/>
    </xf>
    <xf numFmtId="0" fontId="3" fillId="0" borderId="9" xfId="0" applyFont="1" applyBorder="1" applyAlignment="1" applyProtection="1">
      <alignment horizontal="center"/>
      <protection hidden="1"/>
    </xf>
    <xf numFmtId="0" fontId="32" fillId="0" borderId="9" xfId="0" applyFont="1" applyBorder="1" applyAlignment="1" applyProtection="1">
      <alignment horizontal="center" wrapText="1"/>
      <protection hidden="1"/>
    </xf>
    <xf numFmtId="0" fontId="3" fillId="0" borderId="39" xfId="0" applyFont="1" applyBorder="1" applyProtection="1">
      <protection hidden="1"/>
    </xf>
    <xf numFmtId="0" fontId="0" fillId="0" borderId="34" xfId="0" applyBorder="1" applyProtection="1">
      <protection hidden="1"/>
    </xf>
    <xf numFmtId="166" fontId="3" fillId="0" borderId="38" xfId="1" applyNumberFormat="1" applyFont="1" applyBorder="1" applyAlignment="1" applyProtection="1">
      <protection locked="0"/>
    </xf>
    <xf numFmtId="49" fontId="6" fillId="0" borderId="0" xfId="0" applyNumberFormat="1" applyFont="1" applyProtection="1">
      <protection locked="0"/>
    </xf>
    <xf numFmtId="49" fontId="2" fillId="0" borderId="0" xfId="0" applyNumberFormat="1" applyFont="1" applyAlignment="1" applyProtection="1">
      <alignment horizontal="right" vertical="center"/>
      <protection locked="0"/>
    </xf>
    <xf numFmtId="0" fontId="0" fillId="0" borderId="0" xfId="0" applyAlignment="1" applyProtection="1">
      <alignment vertical="center"/>
      <protection hidden="1"/>
    </xf>
    <xf numFmtId="166" fontId="2" fillId="0" borderId="3" xfId="1" applyNumberFormat="1" applyFont="1" applyBorder="1" applyAlignment="1" applyProtection="1">
      <alignment vertical="center"/>
      <protection locked="0"/>
    </xf>
    <xf numFmtId="0" fontId="64" fillId="0" borderId="16" xfId="11" applyFont="1" applyBorder="1" applyAlignment="1" applyProtection="1">
      <alignment horizontal="center" wrapText="1"/>
      <protection locked="0"/>
    </xf>
    <xf numFmtId="0" fontId="64" fillId="0" borderId="46" xfId="11" applyFont="1" applyBorder="1" applyAlignment="1" applyProtection="1">
      <alignment horizontal="center"/>
      <protection locked="0"/>
    </xf>
    <xf numFmtId="43" fontId="2" fillId="0" borderId="16" xfId="12" quotePrefix="1" applyNumberFormat="1" applyBorder="1" applyAlignment="1">
      <alignment horizontal="center"/>
    </xf>
    <xf numFmtId="0" fontId="5" fillId="0" borderId="0" xfId="12" applyFont="1" applyAlignment="1" applyProtection="1">
      <alignment vertical="center"/>
      <protection hidden="1"/>
    </xf>
    <xf numFmtId="0" fontId="23" fillId="3" borderId="0" xfId="5" applyFont="1" applyFill="1" applyAlignment="1" applyProtection="1">
      <alignment horizontal="center"/>
      <protection hidden="1"/>
    </xf>
    <xf numFmtId="0" fontId="31" fillId="0" borderId="51" xfId="0" applyFont="1" applyBorder="1" applyAlignment="1" applyProtection="1">
      <alignment horizontal="center"/>
      <protection hidden="1"/>
    </xf>
    <xf numFmtId="0" fontId="54" fillId="0" borderId="0" xfId="0" applyFont="1" applyAlignment="1">
      <alignment horizontal="center" wrapText="1"/>
    </xf>
    <xf numFmtId="0" fontId="52" fillId="0" borderId="0" xfId="0" applyFont="1" applyAlignment="1">
      <alignment horizontal="left" vertical="top" wrapText="1"/>
    </xf>
    <xf numFmtId="0" fontId="74" fillId="0" borderId="0" xfId="0" applyFont="1" applyAlignment="1">
      <alignment horizontal="left" vertical="top" wrapText="1"/>
    </xf>
    <xf numFmtId="0" fontId="51" fillId="0" borderId="0" xfId="0" applyFont="1" applyAlignment="1">
      <alignment horizontal="left" vertical="top" wrapText="1"/>
    </xf>
    <xf numFmtId="0" fontId="50" fillId="0" borderId="0" xfId="0" applyFont="1" applyAlignment="1">
      <alignment horizontal="left" vertical="top" wrapText="1"/>
    </xf>
    <xf numFmtId="0" fontId="5" fillId="0" borderId="0" xfId="0" applyFont="1" applyAlignment="1" applyProtection="1">
      <alignment horizontal="center" vertical="center"/>
      <protection hidden="1"/>
    </xf>
    <xf numFmtId="0" fontId="6" fillId="0" borderId="0" xfId="0" applyFont="1" applyAlignment="1" applyProtection="1">
      <alignment horizontal="center" vertical="center"/>
      <protection hidden="1"/>
    </xf>
    <xf numFmtId="0" fontId="2" fillId="0" borderId="0" xfId="0" applyFont="1" applyAlignment="1" applyProtection="1">
      <alignment horizontal="left" vertical="top" wrapText="1"/>
      <protection hidden="1"/>
    </xf>
    <xf numFmtId="0" fontId="3" fillId="0" borderId="46" xfId="0" applyFont="1" applyBorder="1" applyAlignment="1" applyProtection="1">
      <alignment horizontal="left"/>
      <protection locked="0"/>
    </xf>
    <xf numFmtId="0" fontId="3" fillId="0" borderId="31" xfId="0" applyFont="1" applyBorder="1" applyAlignment="1" applyProtection="1">
      <alignment horizontal="left"/>
      <protection locked="0"/>
    </xf>
    <xf numFmtId="0" fontId="12" fillId="0" borderId="0" xfId="0" applyFont="1" applyAlignment="1" applyProtection="1">
      <alignment horizontal="left"/>
      <protection hidden="1"/>
    </xf>
    <xf numFmtId="0" fontId="14" fillId="0" borderId="16" xfId="0" applyFont="1" applyBorder="1" applyAlignment="1" applyProtection="1">
      <alignment horizontal="left"/>
      <protection locked="0"/>
    </xf>
    <xf numFmtId="0" fontId="14" fillId="0" borderId="72" xfId="0" applyFont="1" applyBorder="1" applyAlignment="1" applyProtection="1">
      <alignment horizontal="left"/>
      <protection locked="0"/>
    </xf>
    <xf numFmtId="0" fontId="14" fillId="0" borderId="46" xfId="0" applyFont="1" applyBorder="1" applyAlignment="1" applyProtection="1">
      <alignment horizontal="left" vertical="center"/>
      <protection locked="0"/>
    </xf>
    <xf numFmtId="0" fontId="14" fillId="0" borderId="31" xfId="0" applyFont="1" applyBorder="1" applyAlignment="1" applyProtection="1">
      <alignment horizontal="left" vertical="center"/>
      <protection locked="0"/>
    </xf>
    <xf numFmtId="0" fontId="14" fillId="0" borderId="46" xfId="0" applyFont="1" applyBorder="1" applyAlignment="1" applyProtection="1">
      <alignment horizontal="left" vertical="top"/>
      <protection locked="0"/>
    </xf>
    <xf numFmtId="0" fontId="14" fillId="0" borderId="31" xfId="0" applyFont="1" applyBorder="1" applyAlignment="1" applyProtection="1">
      <alignment horizontal="left" vertical="top"/>
      <protection locked="0"/>
    </xf>
    <xf numFmtId="0" fontId="37" fillId="0" borderId="76" xfId="0" applyFont="1" applyBorder="1" applyAlignment="1" applyProtection="1">
      <alignment horizontal="center" vertical="center"/>
      <protection hidden="1"/>
    </xf>
    <xf numFmtId="0" fontId="37" fillId="0" borderId="65" xfId="0" applyFont="1" applyBorder="1" applyAlignment="1" applyProtection="1">
      <alignment horizontal="center" vertical="center"/>
      <protection hidden="1"/>
    </xf>
    <xf numFmtId="0" fontId="37" fillId="0" borderId="77" xfId="0" applyFont="1" applyBorder="1" applyAlignment="1" applyProtection="1">
      <alignment horizontal="center" vertical="center"/>
      <protection hidden="1"/>
    </xf>
    <xf numFmtId="0" fontId="18" fillId="10" borderId="29" xfId="0" applyFont="1" applyFill="1" applyBorder="1" applyAlignment="1" applyProtection="1">
      <alignment horizontal="center" vertical="center"/>
      <protection hidden="1"/>
    </xf>
    <xf numFmtId="0" fontId="18" fillId="10" borderId="0" xfId="0" applyFont="1" applyFill="1" applyAlignment="1" applyProtection="1">
      <alignment horizontal="center" vertical="center"/>
      <protection hidden="1"/>
    </xf>
    <xf numFmtId="0" fontId="18" fillId="10" borderId="38" xfId="0" applyFont="1" applyFill="1" applyBorder="1" applyAlignment="1" applyProtection="1">
      <alignment horizontal="center" vertical="center"/>
      <protection hidden="1"/>
    </xf>
    <xf numFmtId="0" fontId="4" fillId="0" borderId="0" xfId="0" applyFont="1" applyAlignment="1" applyProtection="1">
      <alignment horizontal="center" wrapText="1"/>
      <protection hidden="1"/>
    </xf>
    <xf numFmtId="0" fontId="5" fillId="0" borderId="0" xfId="0" applyFont="1" applyAlignment="1" applyProtection="1">
      <alignment horizontal="center"/>
      <protection hidden="1"/>
    </xf>
    <xf numFmtId="0" fontId="11" fillId="5" borderId="56" xfId="0" applyFont="1" applyFill="1" applyBorder="1" applyAlignment="1" applyProtection="1">
      <alignment horizontal="center"/>
      <protection hidden="1"/>
    </xf>
    <xf numFmtId="0" fontId="11" fillId="5" borderId="52" xfId="0" applyFont="1" applyFill="1" applyBorder="1" applyAlignment="1" applyProtection="1">
      <alignment horizontal="center"/>
      <protection hidden="1"/>
    </xf>
    <xf numFmtId="0" fontId="11" fillId="5" borderId="71" xfId="0" applyFont="1" applyFill="1" applyBorder="1" applyAlignment="1" applyProtection="1">
      <alignment horizontal="center"/>
      <protection hidden="1"/>
    </xf>
    <xf numFmtId="0" fontId="18" fillId="0" borderId="29" xfId="0" applyFont="1" applyBorder="1" applyAlignment="1" applyProtection="1">
      <alignment horizontal="center" vertical="center"/>
      <protection hidden="1"/>
    </xf>
    <xf numFmtId="0" fontId="18" fillId="0" borderId="0" xfId="0" applyFont="1" applyAlignment="1" applyProtection="1">
      <alignment horizontal="center" vertical="center"/>
      <protection hidden="1"/>
    </xf>
    <xf numFmtId="0" fontId="18" fillId="0" borderId="38" xfId="0" applyFont="1" applyBorder="1" applyAlignment="1" applyProtection="1">
      <alignment horizontal="center" vertical="center"/>
      <protection hidden="1"/>
    </xf>
    <xf numFmtId="0" fontId="5" fillId="10" borderId="32" xfId="0" applyFont="1" applyFill="1" applyBorder="1" applyAlignment="1" applyProtection="1">
      <alignment horizontal="center"/>
      <protection hidden="1"/>
    </xf>
    <xf numFmtId="0" fontId="5" fillId="10" borderId="1" xfId="0" applyFont="1" applyFill="1" applyBorder="1" applyAlignment="1" applyProtection="1">
      <alignment horizontal="center"/>
      <protection hidden="1"/>
    </xf>
    <xf numFmtId="0" fontId="5" fillId="10" borderId="28" xfId="0" applyFont="1" applyFill="1" applyBorder="1" applyAlignment="1" applyProtection="1">
      <alignment horizontal="center"/>
      <protection hidden="1"/>
    </xf>
    <xf numFmtId="0" fontId="2" fillId="10" borderId="47" xfId="0" applyFont="1" applyFill="1" applyBorder="1" applyAlignment="1" applyProtection="1">
      <alignment horizontal="center" vertical="center" wrapText="1"/>
      <protection hidden="1"/>
    </xf>
    <xf numFmtId="0" fontId="2" fillId="10" borderId="9" xfId="0" applyFont="1" applyFill="1" applyBorder="1" applyAlignment="1" applyProtection="1">
      <alignment horizontal="center" vertical="center" wrapText="1"/>
      <protection hidden="1"/>
    </xf>
    <xf numFmtId="0" fontId="2" fillId="10" borderId="39" xfId="0" applyFont="1" applyFill="1" applyBorder="1" applyAlignment="1" applyProtection="1">
      <alignment horizontal="center" vertical="center" wrapText="1"/>
      <protection hidden="1"/>
    </xf>
    <xf numFmtId="0" fontId="2" fillId="10" borderId="29" xfId="0" applyFont="1" applyFill="1" applyBorder="1" applyAlignment="1" applyProtection="1">
      <alignment horizontal="center" vertical="center" wrapText="1"/>
      <protection hidden="1"/>
    </xf>
    <xf numFmtId="0" fontId="2" fillId="10" borderId="0" xfId="0" applyFont="1" applyFill="1" applyAlignment="1" applyProtection="1">
      <alignment horizontal="center" vertical="center" wrapText="1"/>
      <protection hidden="1"/>
    </xf>
    <xf numFmtId="0" fontId="2" fillId="10" borderId="38" xfId="0" applyFont="1" applyFill="1" applyBorder="1" applyAlignment="1" applyProtection="1">
      <alignment horizontal="center" vertical="center" wrapText="1"/>
      <protection hidden="1"/>
    </xf>
    <xf numFmtId="0" fontId="17" fillId="4" borderId="42" xfId="0" applyFont="1" applyFill="1" applyBorder="1" applyAlignment="1" applyProtection="1">
      <alignment horizontal="center"/>
      <protection hidden="1"/>
    </xf>
    <xf numFmtId="0" fontId="17" fillId="4" borderId="30" xfId="0" applyFont="1" applyFill="1" applyBorder="1" applyAlignment="1" applyProtection="1">
      <alignment horizontal="center"/>
      <protection hidden="1"/>
    </xf>
    <xf numFmtId="0" fontId="17" fillId="4" borderId="34" xfId="0" applyFont="1" applyFill="1" applyBorder="1" applyAlignment="1" applyProtection="1">
      <alignment horizontal="center"/>
      <protection hidden="1"/>
    </xf>
    <xf numFmtId="0" fontId="15" fillId="0" borderId="9" xfId="0" applyFont="1" applyBorder="1" applyAlignment="1" applyProtection="1">
      <alignment horizontal="center" wrapText="1"/>
      <protection hidden="1"/>
    </xf>
    <xf numFmtId="0" fontId="15" fillId="0" borderId="0" xfId="0" applyFont="1" applyAlignment="1" applyProtection="1">
      <alignment horizontal="center" wrapText="1"/>
      <protection hidden="1"/>
    </xf>
    <xf numFmtId="0" fontId="5" fillId="9" borderId="32" xfId="0" applyFont="1" applyFill="1" applyBorder="1" applyAlignment="1" applyProtection="1">
      <alignment horizontal="center"/>
      <protection hidden="1"/>
    </xf>
    <xf numFmtId="0" fontId="5" fillId="9" borderId="1" xfId="0" applyFont="1" applyFill="1" applyBorder="1" applyAlignment="1" applyProtection="1">
      <alignment horizontal="center"/>
      <protection hidden="1"/>
    </xf>
    <xf numFmtId="0" fontId="5" fillId="9" borderId="28" xfId="0" applyFont="1" applyFill="1" applyBorder="1" applyAlignment="1" applyProtection="1">
      <alignment horizontal="center"/>
      <protection hidden="1"/>
    </xf>
    <xf numFmtId="0" fontId="16" fillId="4" borderId="47" xfId="0" applyFont="1" applyFill="1" applyBorder="1" applyAlignment="1" applyProtection="1">
      <alignment horizontal="center" vertical="center" wrapText="1"/>
      <protection hidden="1"/>
    </xf>
    <xf numFmtId="0" fontId="16" fillId="4" borderId="9" xfId="0" applyFont="1" applyFill="1" applyBorder="1" applyAlignment="1" applyProtection="1">
      <alignment horizontal="center" vertical="center" wrapText="1"/>
      <protection hidden="1"/>
    </xf>
    <xf numFmtId="0" fontId="16" fillId="4" borderId="39" xfId="0" applyFont="1" applyFill="1" applyBorder="1" applyAlignment="1" applyProtection="1">
      <alignment horizontal="center" vertical="center" wrapText="1"/>
      <protection hidden="1"/>
    </xf>
    <xf numFmtId="0" fontId="16" fillId="4" borderId="42" xfId="0" applyFont="1" applyFill="1" applyBorder="1" applyAlignment="1" applyProtection="1">
      <alignment horizontal="center" vertical="center" wrapText="1"/>
      <protection hidden="1"/>
    </xf>
    <xf numFmtId="0" fontId="16" fillId="4" borderId="30" xfId="0" applyFont="1" applyFill="1" applyBorder="1" applyAlignment="1" applyProtection="1">
      <alignment horizontal="center" vertical="center" wrapText="1"/>
      <protection hidden="1"/>
    </xf>
    <xf numFmtId="0" fontId="16" fillId="4" borderId="34" xfId="0" applyFont="1" applyFill="1" applyBorder="1" applyAlignment="1" applyProtection="1">
      <alignment horizontal="center" vertical="center" wrapText="1"/>
      <protection hidden="1"/>
    </xf>
    <xf numFmtId="0" fontId="18" fillId="9" borderId="42" xfId="0" applyFont="1" applyFill="1" applyBorder="1" applyAlignment="1" applyProtection="1">
      <alignment horizontal="center" vertical="top"/>
      <protection hidden="1"/>
    </xf>
    <xf numFmtId="0" fontId="18" fillId="9" borderId="30" xfId="0" applyFont="1" applyFill="1" applyBorder="1" applyAlignment="1" applyProtection="1">
      <alignment horizontal="center" vertical="top"/>
      <protection hidden="1"/>
    </xf>
    <xf numFmtId="0" fontId="18" fillId="9" borderId="34" xfId="0" applyFont="1" applyFill="1" applyBorder="1" applyAlignment="1" applyProtection="1">
      <alignment horizontal="center" vertical="top"/>
      <protection hidden="1"/>
    </xf>
    <xf numFmtId="0" fontId="2" fillId="9" borderId="29" xfId="0" applyFont="1" applyFill="1" applyBorder="1" applyAlignment="1" applyProtection="1">
      <alignment horizontal="center" vertical="center" wrapText="1"/>
      <protection hidden="1"/>
    </xf>
    <xf numFmtId="0" fontId="3" fillId="9" borderId="0" xfId="0" applyFont="1" applyFill="1" applyAlignment="1" applyProtection="1">
      <alignment horizontal="center" vertical="center" wrapText="1"/>
      <protection hidden="1"/>
    </xf>
    <xf numFmtId="0" fontId="3" fillId="9" borderId="38" xfId="0" applyFont="1" applyFill="1" applyBorder="1" applyAlignment="1" applyProtection="1">
      <alignment horizontal="center" vertical="center" wrapText="1"/>
      <protection hidden="1"/>
    </xf>
    <xf numFmtId="0" fontId="3" fillId="9" borderId="29" xfId="0" applyFont="1" applyFill="1" applyBorder="1" applyAlignment="1" applyProtection="1">
      <alignment horizontal="center" vertical="center" wrapText="1"/>
      <protection hidden="1"/>
    </xf>
    <xf numFmtId="0" fontId="10" fillId="0" borderId="0" xfId="6" applyFont="1" applyAlignment="1" applyProtection="1">
      <alignment horizontal="center" vertical="center" wrapText="1"/>
      <protection hidden="1"/>
    </xf>
    <xf numFmtId="0" fontId="14" fillId="0" borderId="42" xfId="0" applyFont="1" applyBorder="1" applyAlignment="1" applyProtection="1">
      <alignment horizontal="left"/>
      <protection hidden="1"/>
    </xf>
    <xf numFmtId="0" fontId="14" fillId="0" borderId="30" xfId="0" applyFont="1" applyBorder="1" applyAlignment="1" applyProtection="1">
      <alignment horizontal="left"/>
      <protection hidden="1"/>
    </xf>
    <xf numFmtId="0" fontId="14" fillId="0" borderId="34" xfId="0" applyFont="1" applyBorder="1" applyAlignment="1" applyProtection="1">
      <alignment horizontal="left"/>
      <protection hidden="1"/>
    </xf>
    <xf numFmtId="0" fontId="11" fillId="8" borderId="80" xfId="0" applyFont="1" applyFill="1" applyBorder="1" applyAlignment="1" applyProtection="1">
      <alignment horizontal="center"/>
      <protection hidden="1"/>
    </xf>
    <xf numFmtId="0" fontId="11" fillId="8" borderId="48" xfId="0" applyFont="1" applyFill="1" applyBorder="1" applyAlignment="1" applyProtection="1">
      <alignment horizontal="center"/>
      <protection hidden="1"/>
    </xf>
    <xf numFmtId="0" fontId="11" fillId="8" borderId="49" xfId="0" applyFont="1" applyFill="1" applyBorder="1" applyAlignment="1" applyProtection="1">
      <alignment horizontal="center"/>
      <protection hidden="1"/>
    </xf>
    <xf numFmtId="0" fontId="11" fillId="0" borderId="29" xfId="0" applyFont="1" applyBorder="1" applyAlignment="1" applyProtection="1">
      <alignment horizontal="center"/>
      <protection hidden="1"/>
    </xf>
    <xf numFmtId="0" fontId="11" fillId="0" borderId="0" xfId="0" applyFont="1" applyAlignment="1" applyProtection="1">
      <alignment horizontal="center"/>
      <protection hidden="1"/>
    </xf>
    <xf numFmtId="0" fontId="11" fillId="0" borderId="50" xfId="0" applyFont="1" applyBorder="1" applyAlignment="1" applyProtection="1">
      <alignment horizontal="center"/>
      <protection hidden="1"/>
    </xf>
    <xf numFmtId="0" fontId="33" fillId="0" borderId="29" xfId="4" applyFont="1" applyBorder="1" applyAlignment="1" applyProtection="1">
      <alignment horizontal="center"/>
      <protection hidden="1"/>
    </xf>
    <xf numFmtId="0" fontId="33" fillId="0" borderId="0" xfId="4" applyFont="1" applyBorder="1" applyAlignment="1" applyProtection="1">
      <alignment horizontal="center"/>
      <protection hidden="1"/>
    </xf>
    <xf numFmtId="0" fontId="33" fillId="0" borderId="50" xfId="4" applyFont="1" applyBorder="1" applyAlignment="1" applyProtection="1">
      <alignment horizontal="center"/>
      <protection hidden="1"/>
    </xf>
    <xf numFmtId="0" fontId="61" fillId="0" borderId="42" xfId="4" applyFont="1" applyBorder="1" applyAlignment="1" applyProtection="1">
      <alignment horizontal="center"/>
      <protection hidden="1"/>
    </xf>
    <xf numFmtId="0" fontId="22" fillId="0" borderId="30" xfId="4" applyBorder="1" applyAlignment="1" applyProtection="1">
      <alignment horizontal="center"/>
      <protection hidden="1"/>
    </xf>
    <xf numFmtId="0" fontId="22" fillId="0" borderId="81" xfId="4" applyBorder="1" applyAlignment="1" applyProtection="1">
      <alignment horizontal="center"/>
      <protection hidden="1"/>
    </xf>
    <xf numFmtId="0" fontId="14" fillId="0" borderId="29" xfId="0" applyFont="1" applyBorder="1" applyAlignment="1" applyProtection="1">
      <alignment horizontal="center" vertical="center" wrapText="1"/>
      <protection hidden="1"/>
    </xf>
    <xf numFmtId="0" fontId="14" fillId="0" borderId="0" xfId="0" applyFont="1" applyAlignment="1" applyProtection="1">
      <alignment horizontal="center" vertical="center" wrapText="1"/>
      <protection hidden="1"/>
    </xf>
    <xf numFmtId="0" fontId="14" fillId="0" borderId="50" xfId="0" applyFont="1" applyBorder="1" applyAlignment="1" applyProtection="1">
      <alignment horizontal="center" vertical="center" wrapText="1"/>
      <protection hidden="1"/>
    </xf>
    <xf numFmtId="0" fontId="11" fillId="6" borderId="73" xfId="0" applyFont="1" applyFill="1" applyBorder="1" applyAlignment="1" applyProtection="1">
      <alignment horizontal="center"/>
      <protection hidden="1"/>
    </xf>
    <xf numFmtId="0" fontId="11" fillId="6" borderId="74" xfId="0" applyFont="1" applyFill="1" applyBorder="1" applyAlignment="1" applyProtection="1">
      <alignment horizontal="center"/>
      <protection hidden="1"/>
    </xf>
    <xf numFmtId="0" fontId="11" fillId="6" borderId="75" xfId="0" applyFont="1" applyFill="1" applyBorder="1" applyAlignment="1" applyProtection="1">
      <alignment horizontal="center"/>
      <protection hidden="1"/>
    </xf>
    <xf numFmtId="0" fontId="11" fillId="0" borderId="78" xfId="0" applyFont="1" applyBorder="1" applyAlignment="1" applyProtection="1">
      <alignment horizontal="center" wrapText="1"/>
      <protection hidden="1"/>
    </xf>
    <xf numFmtId="0" fontId="0" fillId="0" borderId="67" xfId="0" applyBorder="1"/>
    <xf numFmtId="0" fontId="0" fillId="0" borderId="79" xfId="0" applyBorder="1"/>
    <xf numFmtId="0" fontId="14" fillId="0" borderId="29" xfId="0" applyFont="1" applyBorder="1" applyAlignment="1" applyProtection="1">
      <alignment horizontal="left" vertical="top" wrapText="1"/>
      <protection hidden="1"/>
    </xf>
    <xf numFmtId="0" fontId="14" fillId="0" borderId="0" xfId="0" applyFont="1" applyAlignment="1" applyProtection="1">
      <alignment horizontal="left" vertical="top" wrapText="1"/>
      <protection hidden="1"/>
    </xf>
    <xf numFmtId="0" fontId="14" fillId="0" borderId="38" xfId="0" applyFont="1" applyBorder="1" applyAlignment="1" applyProtection="1">
      <alignment horizontal="left" vertical="top" wrapText="1"/>
      <protection hidden="1"/>
    </xf>
    <xf numFmtId="0" fontId="14" fillId="0" borderId="29" xfId="0" applyFont="1" applyBorder="1" applyAlignment="1" applyProtection="1">
      <alignment horizontal="left"/>
      <protection hidden="1"/>
    </xf>
    <xf numFmtId="0" fontId="14" fillId="0" borderId="0" xfId="0" applyFont="1" applyAlignment="1" applyProtection="1">
      <alignment horizontal="left"/>
      <protection hidden="1"/>
    </xf>
    <xf numFmtId="0" fontId="14" fillId="0" borderId="38" xfId="0" applyFont="1" applyBorder="1" applyAlignment="1" applyProtection="1">
      <alignment horizontal="left"/>
      <protection hidden="1"/>
    </xf>
    <xf numFmtId="0" fontId="62" fillId="0" borderId="46" xfId="11" applyFont="1" applyBorder="1" applyAlignment="1" applyProtection="1">
      <alignment horizontal="left"/>
      <protection locked="0"/>
    </xf>
    <xf numFmtId="0" fontId="62" fillId="0" borderId="0" xfId="11" applyFont="1" applyAlignment="1">
      <alignment horizontal="left" vertical="top" wrapText="1"/>
    </xf>
    <xf numFmtId="0" fontId="63" fillId="11" borderId="0" xfId="11" applyFont="1" applyFill="1" applyAlignment="1">
      <alignment horizontal="center"/>
    </xf>
    <xf numFmtId="0" fontId="64" fillId="0" borderId="30" xfId="11" applyFont="1" applyBorder="1" applyAlignment="1">
      <alignment horizontal="center"/>
    </xf>
    <xf numFmtId="0" fontId="58" fillId="0" borderId="30" xfId="11" applyFont="1" applyBorder="1" applyAlignment="1">
      <alignment horizontal="center"/>
    </xf>
    <xf numFmtId="0" fontId="62" fillId="0" borderId="16" xfId="11" applyFont="1" applyBorder="1" applyAlignment="1" applyProtection="1">
      <alignment horizontal="left"/>
      <protection locked="0"/>
    </xf>
    <xf numFmtId="44" fontId="4" fillId="0" borderId="0" xfId="2" applyFont="1" applyFill="1" applyBorder="1" applyAlignment="1" applyProtection="1">
      <alignment horizontal="center" vertical="center"/>
      <protection hidden="1"/>
    </xf>
    <xf numFmtId="0" fontId="13" fillId="0" borderId="54" xfId="6" applyFont="1" applyBorder="1" applyAlignment="1">
      <alignment horizontal="left" wrapText="1"/>
    </xf>
    <xf numFmtId="0" fontId="13" fillId="0" borderId="55" xfId="6" applyFont="1" applyBorder="1" applyAlignment="1">
      <alignment horizontal="left" wrapText="1"/>
    </xf>
    <xf numFmtId="0" fontId="13" fillId="0" borderId="37" xfId="6" applyFont="1" applyBorder="1" applyAlignment="1">
      <alignment horizontal="left" wrapText="1"/>
    </xf>
    <xf numFmtId="0" fontId="11" fillId="5" borderId="32" xfId="6" applyFont="1" applyFill="1" applyBorder="1" applyAlignment="1" applyProtection="1">
      <alignment horizontal="center" vertical="center"/>
      <protection hidden="1"/>
    </xf>
    <xf numFmtId="0" fontId="11" fillId="5" borderId="1" xfId="6" applyFont="1" applyFill="1" applyBorder="1" applyAlignment="1" applyProtection="1">
      <alignment horizontal="center" vertical="center"/>
      <protection hidden="1"/>
    </xf>
    <xf numFmtId="0" fontId="11" fillId="5" borderId="28" xfId="6" applyFont="1" applyFill="1" applyBorder="1" applyAlignment="1" applyProtection="1">
      <alignment horizontal="center" vertical="center"/>
      <protection hidden="1"/>
    </xf>
    <xf numFmtId="0" fontId="3" fillId="0" borderId="45" xfId="6" applyFont="1" applyBorder="1" applyAlignment="1">
      <alignment horizontal="left" vertical="center"/>
    </xf>
    <xf numFmtId="0" fontId="3" fillId="0" borderId="53" xfId="6" applyFont="1" applyBorder="1" applyAlignment="1">
      <alignment horizontal="left" vertical="center"/>
    </xf>
    <xf numFmtId="0" fontId="3" fillId="0" borderId="45" xfId="6" applyFont="1" applyBorder="1" applyAlignment="1">
      <alignment horizontal="left" vertical="center" wrapText="1"/>
    </xf>
    <xf numFmtId="0" fontId="3" fillId="0" borderId="53" xfId="6" applyFont="1" applyBorder="1" applyAlignment="1">
      <alignment horizontal="left" vertical="center" wrapText="1"/>
    </xf>
    <xf numFmtId="0" fontId="9" fillId="0" borderId="54" xfId="6" applyFont="1" applyBorder="1" applyAlignment="1">
      <alignment horizontal="left"/>
    </xf>
    <xf numFmtId="0" fontId="9" fillId="0" borderId="37" xfId="6" applyFont="1" applyBorder="1" applyAlignment="1">
      <alignment horizontal="left"/>
    </xf>
    <xf numFmtId="0" fontId="16" fillId="2" borderId="32" xfId="6" applyFont="1" applyFill="1" applyBorder="1" applyAlignment="1">
      <alignment horizontal="center" vertical="center"/>
    </xf>
    <xf numFmtId="0" fontId="16" fillId="2" borderId="1" xfId="6" applyFont="1" applyFill="1" applyBorder="1" applyAlignment="1">
      <alignment horizontal="center" vertical="center"/>
    </xf>
    <xf numFmtId="0" fontId="16" fillId="2" borderId="28" xfId="6" applyFont="1" applyFill="1" applyBorder="1" applyAlignment="1">
      <alignment horizontal="center" vertical="center"/>
    </xf>
    <xf numFmtId="0" fontId="13" fillId="0" borderId="56" xfId="6" applyFont="1" applyBorder="1" applyAlignment="1">
      <alignment horizontal="left" wrapText="1"/>
    </xf>
    <xf numFmtId="0" fontId="13" fillId="0" borderId="52" xfId="6" applyFont="1" applyBorder="1" applyAlignment="1">
      <alignment horizontal="left" wrapText="1"/>
    </xf>
    <xf numFmtId="0" fontId="13" fillId="0" borderId="57" xfId="6" applyFont="1" applyBorder="1" applyAlignment="1">
      <alignment horizontal="left" wrapText="1"/>
    </xf>
    <xf numFmtId="0" fontId="13" fillId="0" borderId="45" xfId="6" applyFont="1" applyBorder="1" applyAlignment="1">
      <alignment horizontal="left" wrapText="1"/>
    </xf>
    <xf numFmtId="0" fontId="13" fillId="0" borderId="46" xfId="6" applyFont="1" applyBorder="1" applyAlignment="1">
      <alignment horizontal="left" wrapText="1"/>
    </xf>
    <xf numFmtId="0" fontId="13" fillId="0" borderId="53" xfId="6" applyFont="1" applyBorder="1" applyAlignment="1">
      <alignment horizontal="left" wrapText="1"/>
    </xf>
    <xf numFmtId="0" fontId="17" fillId="0" borderId="0" xfId="6" applyFont="1" applyAlignment="1" applyProtection="1">
      <alignment horizontal="center" vertical="center"/>
      <protection hidden="1"/>
    </xf>
    <xf numFmtId="0" fontId="15" fillId="0" borderId="54" xfId="6" applyFont="1" applyBorder="1" applyAlignment="1">
      <alignment horizontal="left"/>
    </xf>
    <xf numFmtId="0" fontId="15" fillId="0" borderId="37" xfId="6" applyFont="1" applyBorder="1" applyAlignment="1">
      <alignment horizontal="left"/>
    </xf>
    <xf numFmtId="0" fontId="11" fillId="0" borderId="32" xfId="6" applyFont="1" applyBorder="1" applyAlignment="1">
      <alignment horizontal="center"/>
    </xf>
    <xf numFmtId="0" fontId="11" fillId="0" borderId="1" xfId="6" applyFont="1" applyBorder="1" applyAlignment="1">
      <alignment horizontal="center"/>
    </xf>
    <xf numFmtId="0" fontId="11" fillId="0" borderId="28" xfId="6" applyFont="1" applyBorder="1" applyAlignment="1">
      <alignment horizontal="center"/>
    </xf>
    <xf numFmtId="0" fontId="18" fillId="0" borderId="0" xfId="12" applyFont="1" applyAlignment="1">
      <alignment horizontal="left" vertical="top" wrapText="1"/>
    </xf>
    <xf numFmtId="0" fontId="10" fillId="15" borderId="32" xfId="12" applyFont="1" applyFill="1" applyBorder="1" applyAlignment="1" applyProtection="1">
      <alignment horizontal="center"/>
      <protection hidden="1"/>
    </xf>
    <xf numFmtId="0" fontId="10" fillId="15" borderId="1" xfId="12" applyFont="1" applyFill="1" applyBorder="1" applyAlignment="1" applyProtection="1">
      <alignment horizontal="center"/>
      <protection hidden="1"/>
    </xf>
    <xf numFmtId="0" fontId="10" fillId="15" borderId="28" xfId="12" applyFont="1" applyFill="1" applyBorder="1" applyAlignment="1" applyProtection="1">
      <alignment horizontal="center"/>
      <protection hidden="1"/>
    </xf>
    <xf numFmtId="0" fontId="5" fillId="15" borderId="32" xfId="12" applyFont="1" applyFill="1" applyBorder="1" applyAlignment="1" applyProtection="1">
      <alignment horizontal="center" vertical="center" wrapText="1"/>
      <protection hidden="1"/>
    </xf>
    <xf numFmtId="0" fontId="5" fillId="15" borderId="28" xfId="12" applyFont="1" applyFill="1" applyBorder="1" applyAlignment="1" applyProtection="1">
      <alignment horizontal="center" vertical="center" wrapText="1"/>
      <protection hidden="1"/>
    </xf>
    <xf numFmtId="0" fontId="42" fillId="0" borderId="0" xfId="12" applyFont="1" applyAlignment="1" applyProtection="1">
      <alignment horizontal="left" vertical="center" wrapText="1"/>
      <protection hidden="1"/>
    </xf>
    <xf numFmtId="0" fontId="42" fillId="0" borderId="0" xfId="12" applyFont="1" applyAlignment="1" applyProtection="1">
      <alignment horizontal="left" vertical="center"/>
      <protection hidden="1"/>
    </xf>
    <xf numFmtId="0" fontId="43" fillId="0" borderId="0" xfId="12" applyFont="1" applyAlignment="1" applyProtection="1">
      <alignment horizontal="left" wrapText="1"/>
      <protection hidden="1"/>
    </xf>
    <xf numFmtId="0" fontId="2" fillId="0" borderId="0" xfId="12" applyAlignment="1" applyProtection="1">
      <alignment horizontal="left" vertical="center"/>
      <protection hidden="1"/>
    </xf>
    <xf numFmtId="0" fontId="2" fillId="0" borderId="0" xfId="12" applyAlignment="1" applyProtection="1">
      <alignment horizontal="left" vertical="center" wrapText="1"/>
      <protection hidden="1"/>
    </xf>
    <xf numFmtId="0" fontId="19" fillId="0" borderId="0" xfId="12" applyFont="1" applyAlignment="1" applyProtection="1">
      <alignment horizontal="center" vertical="center" wrapText="1"/>
      <protection hidden="1"/>
    </xf>
    <xf numFmtId="0" fontId="4" fillId="0" borderId="0" xfId="12" applyFont="1" applyAlignment="1" applyProtection="1">
      <alignment horizontal="center" vertical="center"/>
      <protection hidden="1"/>
    </xf>
    <xf numFmtId="0" fontId="10" fillId="14" borderId="32" xfId="12" applyFont="1" applyFill="1" applyBorder="1" applyAlignment="1" applyProtection="1">
      <alignment horizontal="center"/>
      <protection hidden="1"/>
    </xf>
    <xf numFmtId="0" fontId="10" fillId="14" borderId="1" xfId="12" applyFont="1" applyFill="1" applyBorder="1" applyAlignment="1" applyProtection="1">
      <alignment horizontal="center"/>
      <protection hidden="1"/>
    </xf>
    <xf numFmtId="0" fontId="10" fillId="14" borderId="28" xfId="12" applyFont="1" applyFill="1" applyBorder="1" applyAlignment="1" applyProtection="1">
      <alignment horizontal="center"/>
      <protection hidden="1"/>
    </xf>
    <xf numFmtId="0" fontId="4" fillId="0" borderId="64" xfId="12" applyFont="1" applyBorder="1" applyAlignment="1" applyProtection="1">
      <alignment horizontal="center" vertical="center"/>
      <protection hidden="1"/>
    </xf>
    <xf numFmtId="0" fontId="4" fillId="0" borderId="65" xfId="12" applyFont="1" applyBorder="1" applyAlignment="1" applyProtection="1">
      <alignment horizontal="center" vertical="center"/>
      <protection hidden="1"/>
    </xf>
    <xf numFmtId="0" fontId="4" fillId="0" borderId="66" xfId="12" applyFont="1" applyBorder="1" applyAlignment="1" applyProtection="1">
      <alignment horizontal="center" vertical="center"/>
      <protection hidden="1"/>
    </xf>
    <xf numFmtId="0" fontId="39" fillId="0" borderId="0" xfId="0" applyFont="1" applyAlignment="1" applyProtection="1">
      <alignment horizontal="left" vertical="top" wrapText="1"/>
      <protection hidden="1"/>
    </xf>
    <xf numFmtId="0" fontId="2" fillId="0" borderId="29" xfId="12" applyBorder="1" applyAlignment="1" applyProtection="1">
      <alignment wrapText="1"/>
      <protection hidden="1"/>
    </xf>
    <xf numFmtId="0" fontId="2" fillId="0" borderId="0" xfId="12" applyAlignment="1" applyProtection="1">
      <alignment wrapText="1"/>
      <protection hidden="1"/>
    </xf>
    <xf numFmtId="0" fontId="6" fillId="0" borderId="32" xfId="12" applyFont="1" applyBorder="1" applyAlignment="1" applyProtection="1">
      <alignment horizontal="center" vertical="center"/>
      <protection hidden="1"/>
    </xf>
    <xf numFmtId="0" fontId="6" fillId="0" borderId="1" xfId="12" applyFont="1" applyBorder="1" applyAlignment="1" applyProtection="1">
      <alignment horizontal="center" vertical="center"/>
      <protection hidden="1"/>
    </xf>
    <xf numFmtId="0" fontId="6" fillId="0" borderId="28" xfId="12" applyFont="1" applyBorder="1" applyAlignment="1" applyProtection="1">
      <alignment horizontal="center" vertical="center"/>
      <protection hidden="1"/>
    </xf>
    <xf numFmtId="0" fontId="15" fillId="0" borderId="29" xfId="12" applyFont="1" applyBorder="1" applyAlignment="1" applyProtection="1">
      <alignment horizontal="left"/>
      <protection hidden="1"/>
    </xf>
    <xf numFmtId="0" fontId="15" fillId="0" borderId="0" xfId="12" applyFont="1" applyAlignment="1" applyProtection="1">
      <alignment horizontal="left"/>
      <protection hidden="1"/>
    </xf>
    <xf numFmtId="0" fontId="10" fillId="5" borderId="32" xfId="12" applyFont="1" applyFill="1" applyBorder="1" applyAlignment="1" applyProtection="1">
      <alignment horizontal="center" vertical="center" wrapText="1"/>
      <protection hidden="1"/>
    </xf>
    <xf numFmtId="0" fontId="10" fillId="5" borderId="1" xfId="12" applyFont="1" applyFill="1" applyBorder="1" applyAlignment="1" applyProtection="1">
      <alignment horizontal="center" vertical="center" wrapText="1"/>
      <protection hidden="1"/>
    </xf>
    <xf numFmtId="0" fontId="10" fillId="5" borderId="28" xfId="12" applyFont="1" applyFill="1" applyBorder="1" applyAlignment="1" applyProtection="1">
      <alignment horizontal="center" vertical="center" wrapText="1"/>
      <protection hidden="1"/>
    </xf>
    <xf numFmtId="0" fontId="27" fillId="0" borderId="0" xfId="5" applyFont="1" applyAlignment="1" applyProtection="1">
      <alignment horizontal="left" vertical="center" wrapText="1"/>
      <protection hidden="1"/>
    </xf>
    <xf numFmtId="0" fontId="15" fillId="0" borderId="0" xfId="5" applyFont="1" applyAlignment="1" applyProtection="1">
      <alignment horizontal="left" vertical="center" wrapText="1"/>
      <protection hidden="1"/>
    </xf>
    <xf numFmtId="0" fontId="19" fillId="0" borderId="0" xfId="14" applyFont="1" applyAlignment="1">
      <alignment horizontal="center" vertical="center" wrapText="1"/>
    </xf>
    <xf numFmtId="0" fontId="4" fillId="0" borderId="0" xfId="14" applyFont="1" applyAlignment="1">
      <alignment horizontal="center" vertical="center"/>
    </xf>
    <xf numFmtId="0" fontId="2" fillId="0" borderId="0" xfId="0" applyFont="1" applyAlignment="1" applyProtection="1">
      <alignment horizontal="left" wrapText="1"/>
      <protection locked="0"/>
    </xf>
    <xf numFmtId="0" fontId="10" fillId="0" borderId="0" xfId="14" applyFont="1" applyAlignment="1" applyProtection="1">
      <alignment horizontal="left" vertical="top" wrapText="1"/>
      <protection locked="0"/>
    </xf>
    <xf numFmtId="0" fontId="2" fillId="0" borderId="0" xfId="14" applyAlignment="1" applyProtection="1">
      <alignment horizontal="left" vertical="top" wrapText="1"/>
      <protection locked="0"/>
    </xf>
    <xf numFmtId="0" fontId="45" fillId="0" borderId="0" xfId="14" applyFont="1" applyAlignment="1">
      <alignment horizontal="center"/>
    </xf>
    <xf numFmtId="0" fontId="46" fillId="5" borderId="0" xfId="14" applyFont="1" applyFill="1" applyAlignment="1">
      <alignment horizontal="center"/>
    </xf>
    <xf numFmtId="0" fontId="4" fillId="0" borderId="30" xfId="14" applyFont="1" applyBorder="1" applyAlignment="1">
      <alignment horizontal="center"/>
    </xf>
    <xf numFmtId="0" fontId="31" fillId="0" borderId="0" xfId="14" applyFont="1" applyAlignment="1" applyProtection="1">
      <alignment horizontal="center" vertical="top" wrapText="1"/>
      <protection locked="0"/>
    </xf>
    <xf numFmtId="0" fontId="2" fillId="0" borderId="9" xfId="14" applyBorder="1" applyAlignment="1">
      <alignment horizontal="center"/>
    </xf>
    <xf numFmtId="0" fontId="12" fillId="0" borderId="16" xfId="0" applyFont="1" applyBorder="1" applyAlignment="1" applyProtection="1">
      <alignment horizontal="center"/>
      <protection locked="0"/>
    </xf>
    <xf numFmtId="0" fontId="48" fillId="0" borderId="0" xfId="0" applyFont="1" applyAlignment="1" applyProtection="1">
      <alignment horizontal="center"/>
      <protection locked="0"/>
    </xf>
    <xf numFmtId="0" fontId="45" fillId="0" borderId="0" xfId="0" applyFont="1" applyAlignment="1">
      <alignment horizontal="center"/>
    </xf>
    <xf numFmtId="0" fontId="46" fillId="5" borderId="0" xfId="0" applyFont="1" applyFill="1" applyAlignment="1">
      <alignment horizontal="center"/>
    </xf>
    <xf numFmtId="0" fontId="4" fillId="0" borderId="30" xfId="0" applyFont="1" applyBorder="1" applyAlignment="1">
      <alignment horizontal="center"/>
    </xf>
    <xf numFmtId="0" fontId="2" fillId="0" borderId="9" xfId="0" applyFont="1" applyBorder="1" applyAlignment="1">
      <alignment horizontal="center"/>
    </xf>
    <xf numFmtId="0" fontId="14" fillId="0" borderId="0" xfId="0" applyFont="1" applyAlignment="1">
      <alignment horizontal="left" vertical="top" wrapText="1"/>
    </xf>
    <xf numFmtId="0" fontId="4" fillId="0" borderId="0" xfId="0" applyFont="1" applyAlignment="1" applyProtection="1">
      <alignment horizontal="center" vertical="top" wrapText="1"/>
      <protection hidden="1"/>
    </xf>
    <xf numFmtId="0" fontId="3" fillId="0" borderId="0" xfId="0" applyFont="1" applyAlignment="1" applyProtection="1">
      <alignment horizontal="left" vertical="top" wrapText="1"/>
      <protection hidden="1"/>
    </xf>
    <xf numFmtId="0" fontId="3" fillId="0" borderId="0" xfId="0" applyFont="1" applyAlignment="1" applyProtection="1">
      <alignment horizontal="left" wrapText="1"/>
      <protection hidden="1"/>
    </xf>
    <xf numFmtId="0" fontId="0" fillId="0" borderId="0" xfId="0" applyAlignment="1" applyProtection="1">
      <alignment horizontal="left" wrapText="1"/>
      <protection hidden="1"/>
    </xf>
    <xf numFmtId="0" fontId="3" fillId="0" borderId="2" xfId="0" applyFont="1" applyBorder="1" applyAlignment="1" applyProtection="1">
      <alignment horizontal="center" wrapText="1"/>
      <protection hidden="1"/>
    </xf>
    <xf numFmtId="0" fontId="0" fillId="0" borderId="4" xfId="0" applyBorder="1" applyAlignment="1" applyProtection="1">
      <alignment horizontal="center"/>
      <protection hidden="1"/>
    </xf>
    <xf numFmtId="0" fontId="14" fillId="0" borderId="0" xfId="0" applyFont="1" applyAlignment="1" applyProtection="1">
      <alignment horizontal="center"/>
      <protection hidden="1"/>
    </xf>
    <xf numFmtId="0" fontId="14" fillId="0" borderId="0" xfId="0" applyFont="1" applyAlignment="1" applyProtection="1">
      <alignment horizontal="center" vertical="top"/>
      <protection hidden="1"/>
    </xf>
    <xf numFmtId="0" fontId="73" fillId="0" borderId="0" xfId="15" applyFont="1" applyAlignment="1">
      <alignment horizontal="left" vertical="top" wrapText="1"/>
    </xf>
    <xf numFmtId="0" fontId="67" fillId="0" borderId="16" xfId="15" applyBorder="1" applyAlignment="1" applyProtection="1">
      <alignment horizontal="center"/>
      <protection locked="0"/>
    </xf>
    <xf numFmtId="0" fontId="67" fillId="0" borderId="0" xfId="15" applyAlignment="1" applyProtection="1">
      <alignment horizontal="left" vertical="top" wrapText="1"/>
      <protection locked="0"/>
    </xf>
    <xf numFmtId="0" fontId="68" fillId="0" borderId="0" xfId="15" applyFont="1" applyAlignment="1">
      <alignment horizontal="center"/>
    </xf>
    <xf numFmtId="0" fontId="68" fillId="0" borderId="0" xfId="15" applyFont="1" applyAlignment="1" applyProtection="1">
      <alignment horizontal="center"/>
      <protection locked="0"/>
    </xf>
    <xf numFmtId="0" fontId="67" fillId="0" borderId="0" xfId="15" applyAlignment="1">
      <alignment horizontal="left" vertical="top" wrapText="1"/>
    </xf>
    <xf numFmtId="0" fontId="71" fillId="0" borderId="0" xfId="15" applyFont="1" applyAlignment="1" applyProtection="1">
      <alignment horizontal="center"/>
      <protection locked="0"/>
    </xf>
    <xf numFmtId="0" fontId="72" fillId="0" borderId="0" xfId="15" applyFont="1" applyAlignment="1" applyProtection="1">
      <alignment horizontal="center"/>
      <protection locked="0"/>
    </xf>
    <xf numFmtId="0" fontId="2" fillId="0" borderId="61" xfId="7" applyFont="1" applyBorder="1" applyAlignment="1" applyProtection="1">
      <alignment horizontal="center" wrapText="1"/>
      <protection hidden="1"/>
    </xf>
    <xf numFmtId="0" fontId="3" fillId="0" borderId="61" xfId="7" applyFont="1" applyBorder="1" applyAlignment="1" applyProtection="1">
      <alignment horizontal="center" wrapText="1"/>
      <protection hidden="1"/>
    </xf>
    <xf numFmtId="0" fontId="13" fillId="0" borderId="58" xfId="7" applyFont="1" applyBorder="1" applyAlignment="1" applyProtection="1">
      <alignment horizontal="center" wrapText="1"/>
      <protection hidden="1"/>
    </xf>
    <xf numFmtId="0" fontId="13" fillId="0" borderId="59" xfId="7" applyFont="1" applyBorder="1" applyAlignment="1" applyProtection="1">
      <alignment horizontal="center" wrapText="1"/>
      <protection hidden="1"/>
    </xf>
    <xf numFmtId="0" fontId="4" fillId="0" borderId="60" xfId="7" applyFont="1" applyBorder="1" applyAlignment="1" applyProtection="1">
      <alignment horizontal="center" vertical="center"/>
      <protection hidden="1"/>
    </xf>
    <xf numFmtId="0" fontId="4" fillId="0" borderId="13" xfId="7" applyFont="1" applyBorder="1" applyAlignment="1" applyProtection="1">
      <alignment horizontal="center" vertical="center"/>
      <protection hidden="1"/>
    </xf>
    <xf numFmtId="0" fontId="3" fillId="0" borderId="60" xfId="7" applyFont="1" applyBorder="1" applyAlignment="1" applyProtection="1">
      <alignment horizontal="center" wrapText="1"/>
      <protection hidden="1"/>
    </xf>
    <xf numFmtId="0" fontId="3" fillId="0" borderId="13" xfId="7" applyFont="1" applyBorder="1" applyAlignment="1" applyProtection="1">
      <alignment horizontal="center" wrapText="1"/>
      <protection hidden="1"/>
    </xf>
    <xf numFmtId="0" fontId="2" fillId="0" borderId="60" xfId="10" applyFont="1" applyBorder="1" applyAlignment="1" applyProtection="1">
      <alignment horizontal="center" wrapText="1"/>
      <protection hidden="1"/>
    </xf>
    <xf numFmtId="0" fontId="3" fillId="0" borderId="13" xfId="10" applyFont="1" applyBorder="1" applyAlignment="1" applyProtection="1">
      <alignment horizontal="center" wrapText="1"/>
      <protection hidden="1"/>
    </xf>
    <xf numFmtId="0" fontId="9" fillId="0" borderId="0" xfId="9" applyFont="1" applyAlignment="1" applyProtection="1">
      <alignment wrapText="1"/>
      <protection locked="0"/>
    </xf>
    <xf numFmtId="0" fontId="0" fillId="0" borderId="0" xfId="0" applyAlignment="1" applyProtection="1">
      <alignment wrapText="1"/>
      <protection locked="0"/>
    </xf>
    <xf numFmtId="0" fontId="2" fillId="0" borderId="61" xfId="7" applyFont="1" applyBorder="1" applyAlignment="1">
      <alignment horizontal="center" wrapText="1"/>
    </xf>
    <xf numFmtId="0" fontId="3" fillId="0" borderId="61" xfId="7" applyFont="1" applyBorder="1" applyAlignment="1">
      <alignment horizontal="center" wrapText="1"/>
    </xf>
    <xf numFmtId="0" fontId="13" fillId="0" borderId="58" xfId="10" applyFont="1" applyBorder="1" applyAlignment="1">
      <alignment horizontal="center" wrapText="1"/>
    </xf>
    <xf numFmtId="0" fontId="13" fillId="0" borderId="59" xfId="10" applyFont="1" applyBorder="1" applyAlignment="1">
      <alignment horizontal="center" wrapText="1"/>
    </xf>
    <xf numFmtId="0" fontId="4" fillId="0" borderId="60" xfId="7" applyFont="1" applyBorder="1" applyAlignment="1">
      <alignment horizontal="center" vertical="center"/>
    </xf>
    <xf numFmtId="0" fontId="4" fillId="0" borderId="62" xfId="7" applyFont="1" applyBorder="1" applyAlignment="1">
      <alignment horizontal="center" vertical="center"/>
    </xf>
    <xf numFmtId="44" fontId="3" fillId="0" borderId="60" xfId="2" applyFont="1" applyBorder="1" applyAlignment="1" applyProtection="1">
      <alignment horizontal="center" wrapText="1"/>
    </xf>
    <xf numFmtId="44" fontId="3" fillId="0" borderId="62" xfId="2" applyFont="1" applyBorder="1" applyAlignment="1" applyProtection="1">
      <alignment horizontal="center" wrapText="1"/>
    </xf>
    <xf numFmtId="0" fontId="2" fillId="0" borderId="60" xfId="10" applyFont="1" applyBorder="1" applyAlignment="1">
      <alignment horizontal="center" wrapText="1"/>
    </xf>
    <xf numFmtId="0" fontId="3" fillId="0" borderId="13" xfId="10" applyFont="1" applyBorder="1" applyAlignment="1">
      <alignment horizontal="center" wrapText="1"/>
    </xf>
    <xf numFmtId="0" fontId="9" fillId="0" borderId="0" xfId="10" applyFont="1" applyAlignment="1" applyProtection="1">
      <alignment wrapText="1"/>
      <protection hidden="1"/>
    </xf>
    <xf numFmtId="0" fontId="0" fillId="0" borderId="0" xfId="0" applyAlignment="1" applyProtection="1">
      <alignment wrapText="1"/>
      <protection hidden="1"/>
    </xf>
    <xf numFmtId="0" fontId="13" fillId="0" borderId="58" xfId="10" applyFont="1" applyBorder="1" applyAlignment="1" applyProtection="1">
      <alignment horizontal="center" wrapText="1"/>
      <protection hidden="1"/>
    </xf>
    <xf numFmtId="0" fontId="13" fillId="0" borderId="59" xfId="10" applyFont="1" applyBorder="1" applyAlignment="1" applyProtection="1">
      <alignment horizontal="center" wrapText="1"/>
      <protection hidden="1"/>
    </xf>
    <xf numFmtId="0" fontId="4" fillId="0" borderId="60" xfId="10" applyFont="1" applyBorder="1" applyAlignment="1" applyProtection="1">
      <alignment horizontal="center" vertical="center" wrapText="1"/>
      <protection hidden="1"/>
    </xf>
    <xf numFmtId="0" fontId="4" fillId="0" borderId="13" xfId="10" applyFont="1" applyBorder="1" applyAlignment="1" applyProtection="1">
      <alignment horizontal="center" vertical="center" wrapText="1"/>
      <protection hidden="1"/>
    </xf>
    <xf numFmtId="0" fontId="3" fillId="0" borderId="60" xfId="10" applyFont="1" applyBorder="1" applyAlignment="1" applyProtection="1">
      <alignment horizontal="center" wrapText="1"/>
      <protection hidden="1"/>
    </xf>
  </cellXfs>
  <cellStyles count="17">
    <cellStyle name="Comma" xfId="1" builtinId="3"/>
    <cellStyle name="Currency" xfId="2" builtinId="4"/>
    <cellStyle name="Currency 2" xfId="3" xr:uid="{00000000-0005-0000-0000-000002000000}"/>
    <cellStyle name="Hyperlink" xfId="4" builtinId="8"/>
    <cellStyle name="Normal" xfId="0" builtinId="0"/>
    <cellStyle name="Normal 2" xfId="5" xr:uid="{00000000-0005-0000-0000-000005000000}"/>
    <cellStyle name="Normal 2 2" xfId="16" xr:uid="{5959E8EB-BA14-4C0C-9EBE-037C90137D41}"/>
    <cellStyle name="Normal 3" xfId="11" xr:uid="{00000000-0005-0000-0000-000006000000}"/>
    <cellStyle name="Normal 3 2" xfId="14" xr:uid="{00000000-0005-0000-0000-000007000000}"/>
    <cellStyle name="Normal 4" xfId="12" xr:uid="{00000000-0005-0000-0000-000008000000}"/>
    <cellStyle name="Normal 4 2" xfId="15" xr:uid="{376A9191-79EC-49C9-91CC-9B669534970E}"/>
    <cellStyle name="Normal_FUNDSUM.XLS" xfId="6" xr:uid="{00000000-0005-0000-0000-000009000000}"/>
    <cellStyle name="Normal_GENERAL.XLS" xfId="7" xr:uid="{00000000-0005-0000-0000-00000A000000}"/>
    <cellStyle name="Normal_RECEIPT.XLS" xfId="8" xr:uid="{00000000-0005-0000-0000-00000B000000}"/>
    <cellStyle name="Normal_RECEIPT2.XLS" xfId="9" xr:uid="{00000000-0005-0000-0000-00000C000000}"/>
    <cellStyle name="Normal_SDBUDGET.XLS" xfId="10" xr:uid="{00000000-0005-0000-0000-00000D000000}"/>
    <cellStyle name="Percent 2" xfId="13" xr:uid="{00000000-0005-0000-0000-00000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customProperty" Target="../customProperty18.bin"/><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customProperty" Target="../customProperty19.bin"/><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20.bin"/><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customProperty" Target="../customProperty21.bin"/><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mailto:jeff.schreier@nebraska.gov" TargetMode="External"/><Relationship Id="rId2" Type="http://schemas.openxmlformats.org/officeDocument/2006/relationships/hyperlink" Target="mailto:Deann.Haeffner@nebraska.gov" TargetMode="External"/><Relationship Id="rId1" Type="http://schemas.openxmlformats.org/officeDocument/2006/relationships/hyperlink" Target="http://www.auditors.nebraska.gov/" TargetMode="External"/><Relationship Id="rId5" Type="http://schemas.openxmlformats.org/officeDocument/2006/relationships/customProperty" Target="../customProperty4.bin"/><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9"/>
  <sheetViews>
    <sheetView zoomScale="93" workbookViewId="0">
      <selection activeCell="A23" sqref="A23"/>
    </sheetView>
  </sheetViews>
  <sheetFormatPr defaultColWidth="9.140625" defaultRowHeight="12.75" x14ac:dyDescent="0.2"/>
  <cols>
    <col min="1" max="1" width="45.5703125" style="86" customWidth="1"/>
    <col min="2" max="2" width="12.5703125" style="86" customWidth="1"/>
    <col min="3" max="5" width="9.140625" style="86"/>
    <col min="6" max="6" width="3.5703125" style="86" customWidth="1"/>
    <col min="7" max="16384" width="9.140625" style="86"/>
  </cols>
  <sheetData>
    <row r="1" spans="1:6" ht="15.75" x14ac:dyDescent="0.25">
      <c r="A1" s="509" t="s">
        <v>70</v>
      </c>
      <c r="B1" s="509"/>
      <c r="C1" s="509"/>
      <c r="D1" s="509"/>
      <c r="E1" s="509"/>
      <c r="F1" s="509"/>
    </row>
    <row r="2" spans="1:6" ht="9" customHeight="1" x14ac:dyDescent="0.2"/>
    <row r="3" spans="1:6" x14ac:dyDescent="0.2">
      <c r="A3" s="177" t="s">
        <v>166</v>
      </c>
      <c r="B3" s="178"/>
      <c r="C3" s="178"/>
      <c r="D3" s="178"/>
      <c r="E3" s="178"/>
      <c r="F3" s="178"/>
    </row>
    <row r="4" spans="1:6" x14ac:dyDescent="0.2">
      <c r="A4" s="178" t="s">
        <v>71</v>
      </c>
      <c r="B4" s="178"/>
      <c r="C4" s="178"/>
      <c r="D4" s="178"/>
      <c r="E4" s="178"/>
      <c r="F4" s="178"/>
    </row>
    <row r="5" spans="1:6" ht="9" customHeight="1" x14ac:dyDescent="0.2">
      <c r="A5" s="179"/>
      <c r="B5"/>
      <c r="C5"/>
      <c r="D5"/>
      <c r="E5"/>
      <c r="F5"/>
    </row>
    <row r="6" spans="1:6" x14ac:dyDescent="0.2">
      <c r="A6" s="87" t="s">
        <v>87</v>
      </c>
    </row>
    <row r="7" spans="1:6" x14ac:dyDescent="0.2">
      <c r="A7" s="86" t="s">
        <v>88</v>
      </c>
    </row>
    <row r="8" spans="1:6" x14ac:dyDescent="0.2">
      <c r="A8" s="86" t="s">
        <v>89</v>
      </c>
    </row>
    <row r="9" spans="1:6" ht="9" customHeight="1" x14ac:dyDescent="0.2"/>
    <row r="10" spans="1:6" x14ac:dyDescent="0.2">
      <c r="A10" s="87" t="s">
        <v>158</v>
      </c>
    </row>
    <row r="11" spans="1:6" x14ac:dyDescent="0.2">
      <c r="A11" s="86" t="s">
        <v>145</v>
      </c>
    </row>
    <row r="12" spans="1:6" ht="9" customHeight="1" x14ac:dyDescent="0.2"/>
    <row r="13" spans="1:6" x14ac:dyDescent="0.2">
      <c r="A13" s="86" t="s">
        <v>90</v>
      </c>
    </row>
    <row r="14" spans="1:6" x14ac:dyDescent="0.2">
      <c r="A14" s="86" t="s">
        <v>99</v>
      </c>
    </row>
    <row r="15" spans="1:6" ht="6" customHeight="1" x14ac:dyDescent="0.2"/>
    <row r="16" spans="1:6" ht="9" hidden="1" customHeight="1" x14ac:dyDescent="0.2"/>
    <row r="17" spans="1:1" ht="9" hidden="1" customHeight="1" x14ac:dyDescent="0.2"/>
    <row r="18" spans="1:1" ht="9" hidden="1" customHeight="1" x14ac:dyDescent="0.2"/>
    <row r="19" spans="1:1" x14ac:dyDescent="0.2">
      <c r="A19" s="87" t="s">
        <v>72</v>
      </c>
    </row>
    <row r="20" spans="1:1" x14ac:dyDescent="0.2">
      <c r="A20" s="86" t="s">
        <v>73</v>
      </c>
    </row>
    <row r="21" spans="1:1" x14ac:dyDescent="0.2">
      <c r="A21" s="86" t="s">
        <v>74</v>
      </c>
    </row>
    <row r="22" spans="1:1" ht="9" customHeight="1" x14ac:dyDescent="0.2"/>
    <row r="23" spans="1:1" x14ac:dyDescent="0.2">
      <c r="A23" s="86" t="s">
        <v>75</v>
      </c>
    </row>
    <row r="24" spans="1:1" x14ac:dyDescent="0.2">
      <c r="A24" s="86" t="s">
        <v>168</v>
      </c>
    </row>
    <row r="25" spans="1:1" ht="9" customHeight="1" x14ac:dyDescent="0.2"/>
    <row r="26" spans="1:1" ht="9" customHeight="1" x14ac:dyDescent="0.2"/>
    <row r="27" spans="1:1" x14ac:dyDescent="0.2">
      <c r="A27" s="87" t="s">
        <v>76</v>
      </c>
    </row>
    <row r="28" spans="1:1" x14ac:dyDescent="0.2">
      <c r="A28" s="86" t="s">
        <v>77</v>
      </c>
    </row>
    <row r="29" spans="1:1" x14ac:dyDescent="0.2">
      <c r="A29" s="86" t="s">
        <v>91</v>
      </c>
    </row>
    <row r="30" spans="1:1" ht="9" customHeight="1" x14ac:dyDescent="0.2"/>
    <row r="31" spans="1:1" x14ac:dyDescent="0.2">
      <c r="A31" s="87" t="s">
        <v>78</v>
      </c>
    </row>
    <row r="32" spans="1:1" x14ac:dyDescent="0.2">
      <c r="A32" s="86" t="s">
        <v>79</v>
      </c>
    </row>
    <row r="33" spans="1:1" x14ac:dyDescent="0.2">
      <c r="A33" s="86" t="s">
        <v>80</v>
      </c>
    </row>
    <row r="34" spans="1:1" x14ac:dyDescent="0.2">
      <c r="A34" s="86" t="s">
        <v>81</v>
      </c>
    </row>
    <row r="35" spans="1:1" x14ac:dyDescent="0.2">
      <c r="A35" s="86" t="s">
        <v>82</v>
      </c>
    </row>
    <row r="36" spans="1:1" ht="9" customHeight="1" x14ac:dyDescent="0.2"/>
    <row r="37" spans="1:1" x14ac:dyDescent="0.2">
      <c r="A37" s="86" t="s">
        <v>83</v>
      </c>
    </row>
    <row r="38" spans="1:1" x14ac:dyDescent="0.2">
      <c r="A38" s="86" t="s">
        <v>84</v>
      </c>
    </row>
    <row r="39" spans="1:1" x14ac:dyDescent="0.2">
      <c r="A39" s="86" t="s">
        <v>85</v>
      </c>
    </row>
  </sheetData>
  <mergeCells count="1">
    <mergeCell ref="A1:F1"/>
  </mergeCells>
  <printOptions horizontalCentered="1"/>
  <pageMargins left="0.5" right="0.5" top="0.5" bottom="0.5" header="0.5" footer="0.5"/>
  <pageSetup orientation="portrait" r:id="rId1"/>
  <headerFooter alignWithMargins="0"/>
  <customProperties>
    <customPr name="OrphanNamesChecke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47"/>
  <sheetViews>
    <sheetView topLeftCell="A10" workbookViewId="0">
      <selection activeCell="H26" sqref="H26"/>
    </sheetView>
  </sheetViews>
  <sheetFormatPr defaultColWidth="9.140625" defaultRowHeight="12.75" x14ac:dyDescent="0.2"/>
  <cols>
    <col min="1" max="1" width="2.5703125" style="260" customWidth="1"/>
    <col min="2" max="2" width="18.5703125" style="260" customWidth="1"/>
    <col min="3" max="3" width="2.140625" style="260" customWidth="1"/>
    <col min="4" max="4" width="21.140625" style="260" customWidth="1"/>
    <col min="5" max="5" width="2.5703125" style="260" customWidth="1"/>
    <col min="6" max="6" width="15.5703125" style="260" customWidth="1"/>
    <col min="7" max="7" width="3.5703125" style="260" customWidth="1"/>
    <col min="8" max="8" width="15.5703125" style="260" customWidth="1"/>
    <col min="9" max="9" width="3.5703125" style="260" customWidth="1"/>
    <col min="10" max="10" width="15.5703125" style="260" customWidth="1"/>
    <col min="11" max="11" width="1.5703125" style="260" customWidth="1"/>
    <col min="12" max="12" width="88.140625" style="260" customWidth="1"/>
    <col min="13" max="16384" width="9.140625" style="260"/>
  </cols>
  <sheetData>
    <row r="1" spans="1:13" ht="18" customHeight="1" x14ac:dyDescent="0.2">
      <c r="A1" s="413" t="s">
        <v>260</v>
      </c>
      <c r="B1" s="413"/>
      <c r="C1" s="413"/>
      <c r="D1" s="413"/>
      <c r="E1" s="413"/>
      <c r="F1" s="414"/>
      <c r="G1" s="414"/>
      <c r="H1" s="414"/>
      <c r="I1" s="414"/>
      <c r="J1" s="414"/>
      <c r="K1" s="414"/>
    </row>
    <row r="2" spans="1:13" x14ac:dyDescent="0.2">
      <c r="A2" s="415" t="s">
        <v>247</v>
      </c>
      <c r="B2" s="415"/>
      <c r="C2" s="415"/>
      <c r="D2" s="415"/>
      <c r="E2" s="415"/>
      <c r="F2" s="414"/>
      <c r="G2" s="414"/>
      <c r="H2" s="414"/>
      <c r="I2" s="414"/>
      <c r="J2" s="414"/>
      <c r="K2" s="414"/>
    </row>
    <row r="3" spans="1:13" ht="18" customHeight="1" x14ac:dyDescent="0.2">
      <c r="A3" s="413" t="s">
        <v>261</v>
      </c>
      <c r="B3" s="413"/>
      <c r="C3" s="413"/>
      <c r="D3" s="413"/>
      <c r="E3" s="413"/>
      <c r="F3" s="414"/>
      <c r="G3" s="414"/>
      <c r="H3" s="414"/>
      <c r="I3" s="414"/>
      <c r="J3" s="414"/>
      <c r="K3" s="414"/>
    </row>
    <row r="4" spans="1:13" ht="6" customHeight="1" thickBot="1" x14ac:dyDescent="0.25">
      <c r="A4" s="414"/>
      <c r="B4" s="414"/>
      <c r="C4" s="414"/>
      <c r="D4" s="414"/>
      <c r="E4" s="414"/>
    </row>
    <row r="5" spans="1:13" ht="24" customHeight="1" thickTop="1" thickBot="1" x14ac:dyDescent="0.25">
      <c r="A5" s="653" t="s">
        <v>388</v>
      </c>
      <c r="B5" s="654"/>
      <c r="C5" s="654"/>
      <c r="D5" s="654"/>
      <c r="E5" s="654"/>
      <c r="F5" s="654"/>
      <c r="G5" s="654"/>
      <c r="H5" s="654"/>
      <c r="I5" s="654"/>
      <c r="J5" s="654"/>
      <c r="K5" s="655"/>
    </row>
    <row r="6" spans="1:13" ht="11.1" customHeight="1" thickTop="1" thickBot="1" x14ac:dyDescent="0.25"/>
    <row r="7" spans="1:13" ht="24" customHeight="1" thickBot="1" x14ac:dyDescent="0.25">
      <c r="A7" s="664" t="s">
        <v>296</v>
      </c>
      <c r="B7" s="665"/>
      <c r="C7" s="665"/>
      <c r="D7" s="665"/>
      <c r="E7" s="665"/>
      <c r="F7" s="665"/>
      <c r="G7" s="665"/>
      <c r="H7" s="665"/>
      <c r="I7" s="665"/>
      <c r="J7" s="665"/>
      <c r="K7" s="666"/>
    </row>
    <row r="8" spans="1:13" ht="24" customHeight="1" x14ac:dyDescent="0.2">
      <c r="A8" s="662" t="s">
        <v>369</v>
      </c>
      <c r="B8" s="663"/>
      <c r="C8" s="663"/>
      <c r="D8" s="663"/>
      <c r="E8" s="663"/>
      <c r="F8" s="663"/>
      <c r="G8" s="663"/>
      <c r="H8" s="663"/>
      <c r="J8" s="507">
        <v>12002046.85</v>
      </c>
      <c r="K8" s="417"/>
    </row>
    <row r="9" spans="1:13" ht="13.5" thickBot="1" x14ac:dyDescent="0.25">
      <c r="A9" s="418"/>
      <c r="B9" s="419"/>
      <c r="C9" s="419"/>
      <c r="D9" s="419"/>
      <c r="E9" s="419"/>
      <c r="F9" s="419"/>
      <c r="G9" s="419"/>
      <c r="H9" s="420"/>
      <c r="I9" s="419"/>
      <c r="J9" s="420" t="s">
        <v>207</v>
      </c>
      <c r="K9" s="421"/>
    </row>
    <row r="10" spans="1:13" ht="9" customHeight="1" thickBot="1" x14ac:dyDescent="0.25">
      <c r="H10" s="422"/>
    </row>
    <row r="11" spans="1:13" ht="21.95" customHeight="1" thickBot="1" x14ac:dyDescent="0.25">
      <c r="A11" s="659" t="s">
        <v>328</v>
      </c>
      <c r="B11" s="660"/>
      <c r="C11" s="660"/>
      <c r="D11" s="660"/>
      <c r="E11" s="660"/>
      <c r="F11" s="660"/>
      <c r="G11" s="660"/>
      <c r="H11" s="660"/>
      <c r="I11" s="660"/>
      <c r="J11" s="660"/>
      <c r="K11" s="661"/>
      <c r="M11" s="423"/>
    </row>
    <row r="12" spans="1:13" ht="8.1" customHeight="1" thickBot="1" x14ac:dyDescent="0.25"/>
    <row r="13" spans="1:13" ht="18.600000000000001" customHeight="1" thickBot="1" x14ac:dyDescent="0.25">
      <c r="A13" s="424">
        <v>1</v>
      </c>
      <c r="B13" s="270" t="s">
        <v>333</v>
      </c>
      <c r="C13" s="270"/>
      <c r="D13" s="270"/>
      <c r="E13" s="270"/>
      <c r="H13" s="425">
        <v>2.5</v>
      </c>
      <c r="I13" s="260" t="s">
        <v>248</v>
      </c>
      <c r="J13" s="426" t="str">
        <f>IF(H13&lt;&gt;2.5,IF(H13&lt;&gt;0,"Should be either 2.5 or 0",""),"")</f>
        <v/>
      </c>
    </row>
    <row r="14" spans="1:13" ht="12" customHeight="1" thickBot="1" x14ac:dyDescent="0.25">
      <c r="H14" s="422" t="s">
        <v>209</v>
      </c>
    </row>
    <row r="15" spans="1:13" ht="18.95" customHeight="1" thickBot="1" x14ac:dyDescent="0.25">
      <c r="A15" s="424">
        <v>2</v>
      </c>
      <c r="B15" s="270" t="s">
        <v>334</v>
      </c>
      <c r="C15" s="270"/>
      <c r="D15" s="270"/>
      <c r="E15" s="270"/>
      <c r="H15" s="427">
        <f>ROUND(IF(F16&lt;=2.5,0,F16-2.5),4)</f>
        <v>0</v>
      </c>
      <c r="I15" s="260" t="s">
        <v>248</v>
      </c>
    </row>
    <row r="16" spans="1:13" ht="24" customHeight="1" x14ac:dyDescent="0.2">
      <c r="B16" s="416"/>
      <c r="C16" s="428" t="s">
        <v>249</v>
      </c>
      <c r="D16" s="416"/>
      <c r="E16" s="428" t="s">
        <v>250</v>
      </c>
      <c r="F16" s="427">
        <f>ROUND(IF(D16=0,0,B16/D16*100),4)</f>
        <v>0</v>
      </c>
      <c r="G16" s="260" t="s">
        <v>248</v>
      </c>
      <c r="H16" s="422" t="s">
        <v>211</v>
      </c>
    </row>
    <row r="17" spans="1:16" ht="25.5" x14ac:dyDescent="0.2">
      <c r="B17" s="429" t="s">
        <v>403</v>
      </c>
      <c r="C17" s="430"/>
      <c r="D17" s="430" t="s">
        <v>404</v>
      </c>
      <c r="E17" s="428"/>
      <c r="F17" s="429" t="s">
        <v>251</v>
      </c>
      <c r="H17" s="431"/>
    </row>
    <row r="18" spans="1:16" ht="6" customHeight="1" thickBot="1" x14ac:dyDescent="0.3">
      <c r="A18" s="432"/>
      <c r="B18" s="414"/>
      <c r="C18" s="414"/>
      <c r="D18" s="414"/>
      <c r="E18" s="414"/>
    </row>
    <row r="19" spans="1:16" ht="19.5" customHeight="1" thickBot="1" x14ac:dyDescent="0.25">
      <c r="A19" s="424">
        <v>3</v>
      </c>
      <c r="B19" s="260" t="s">
        <v>335</v>
      </c>
      <c r="H19" s="427">
        <f>ROUND(IF(F20&gt;=75,1,0),4)</f>
        <v>0</v>
      </c>
      <c r="I19" s="260" t="s">
        <v>248</v>
      </c>
      <c r="J19" s="426" t="str">
        <f>IF(H19&lt;&gt;1,IF(H19&lt;&gt;0,"Should be either 1.0 or 0",""),"")</f>
        <v/>
      </c>
      <c r="L19" s="260" t="s">
        <v>252</v>
      </c>
    </row>
    <row r="20" spans="1:16" ht="21" customHeight="1" x14ac:dyDescent="0.2">
      <c r="B20" s="433"/>
      <c r="C20" s="428" t="s">
        <v>249</v>
      </c>
      <c r="D20" s="433"/>
      <c r="E20" s="428" t="s">
        <v>250</v>
      </c>
      <c r="F20" s="434">
        <f>ROUND(IF(D20=0,0,B20/D20*100),4)</f>
        <v>0</v>
      </c>
      <c r="G20" s="260" t="s">
        <v>248</v>
      </c>
      <c r="H20" s="422" t="s">
        <v>213</v>
      </c>
    </row>
    <row r="21" spans="1:16" ht="40.5" customHeight="1" x14ac:dyDescent="0.2">
      <c r="B21" s="435" t="s">
        <v>253</v>
      </c>
      <c r="D21" s="429" t="s">
        <v>262</v>
      </c>
      <c r="F21" s="435" t="s">
        <v>254</v>
      </c>
      <c r="L21" s="656" t="s">
        <v>263</v>
      </c>
      <c r="M21" s="656"/>
      <c r="N21" s="656"/>
      <c r="O21" s="656"/>
      <c r="P21" s="656"/>
    </row>
    <row r="23" spans="1:16" x14ac:dyDescent="0.2">
      <c r="A23" s="270" t="s">
        <v>255</v>
      </c>
      <c r="B23" s="270"/>
      <c r="C23" s="270"/>
      <c r="D23" s="270"/>
      <c r="E23" s="270"/>
      <c r="J23" s="436"/>
    </row>
    <row r="24" spans="1:16" ht="6.75" customHeight="1" thickBot="1" x14ac:dyDescent="0.25"/>
    <row r="25" spans="1:16" ht="18" customHeight="1" thickBot="1" x14ac:dyDescent="0.25">
      <c r="A25" s="437">
        <v>4</v>
      </c>
      <c r="B25" s="657" t="s">
        <v>336</v>
      </c>
      <c r="C25" s="658"/>
      <c r="D25" s="658"/>
      <c r="E25" s="658"/>
      <c r="F25" s="658"/>
      <c r="G25" s="658"/>
      <c r="H25" s="425">
        <v>0</v>
      </c>
      <c r="I25" s="260" t="s">
        <v>248</v>
      </c>
    </row>
    <row r="26" spans="1:16" x14ac:dyDescent="0.2">
      <c r="B26" s="270"/>
      <c r="C26" s="270"/>
      <c r="D26" s="270"/>
      <c r="E26" s="270"/>
      <c r="H26" s="422" t="s">
        <v>215</v>
      </c>
    </row>
    <row r="27" spans="1:16" ht="18" customHeight="1" x14ac:dyDescent="0.2">
      <c r="A27" s="508" t="s">
        <v>405</v>
      </c>
      <c r="B27" s="270"/>
      <c r="C27" s="270"/>
      <c r="D27" s="270"/>
      <c r="E27" s="270"/>
      <c r="J27" s="436"/>
    </row>
    <row r="28" spans="1:16" ht="18" customHeight="1" x14ac:dyDescent="0.2">
      <c r="A28" s="260" t="s">
        <v>256</v>
      </c>
      <c r="J28" s="434">
        <f>ROUND(H13+H15+H19+H25,2)</f>
        <v>2.5</v>
      </c>
      <c r="K28" s="260" t="s">
        <v>248</v>
      </c>
    </row>
    <row r="29" spans="1:16" x14ac:dyDescent="0.2">
      <c r="J29" s="422" t="s">
        <v>216</v>
      </c>
    </row>
    <row r="30" spans="1:16" ht="18" customHeight="1" x14ac:dyDescent="0.2">
      <c r="A30" s="260" t="s">
        <v>257</v>
      </c>
      <c r="J30" s="438">
        <f>ROUND(J8*(J28/100),2)</f>
        <v>300051.17</v>
      </c>
    </row>
    <row r="31" spans="1:16" x14ac:dyDescent="0.2">
      <c r="J31" s="422" t="s">
        <v>218</v>
      </c>
    </row>
    <row r="32" spans="1:16" ht="18" customHeight="1" x14ac:dyDescent="0.2">
      <c r="A32" s="260" t="s">
        <v>258</v>
      </c>
      <c r="J32" s="438">
        <f>ROUND(J8+J30,2)</f>
        <v>12302098.02</v>
      </c>
    </row>
    <row r="33" spans="1:12" x14ac:dyDescent="0.2">
      <c r="J33" s="422" t="s">
        <v>220</v>
      </c>
    </row>
    <row r="34" spans="1:12" ht="18" customHeight="1" x14ac:dyDescent="0.2">
      <c r="A34" s="270" t="s">
        <v>337</v>
      </c>
      <c r="B34" s="270"/>
      <c r="C34" s="270"/>
      <c r="D34" s="270"/>
      <c r="E34" s="270"/>
      <c r="I34" s="439"/>
      <c r="J34" s="438">
        <f>'Lid Support Page5'!E33</f>
        <v>0</v>
      </c>
    </row>
    <row r="35" spans="1:12" x14ac:dyDescent="0.2">
      <c r="J35" s="422" t="s">
        <v>225</v>
      </c>
    </row>
    <row r="36" spans="1:12" ht="18" customHeight="1" x14ac:dyDescent="0.25">
      <c r="A36" s="260" t="s">
        <v>259</v>
      </c>
      <c r="J36" s="438">
        <f>IF(J32-J34&lt;0,"In Violation",J32-J34)</f>
        <v>12302098.02</v>
      </c>
      <c r="L36" s="432" t="s">
        <v>297</v>
      </c>
    </row>
    <row r="37" spans="1:12" ht="13.5" thickBot="1" x14ac:dyDescent="0.25">
      <c r="J37" s="422" t="s">
        <v>228</v>
      </c>
    </row>
    <row r="38" spans="1:12" ht="13.5" thickBot="1" x14ac:dyDescent="0.25">
      <c r="A38" s="440" t="s">
        <v>327</v>
      </c>
      <c r="B38" s="441"/>
      <c r="C38" s="441"/>
      <c r="D38" s="441"/>
      <c r="E38" s="441"/>
      <c r="F38" s="442"/>
      <c r="G38" s="442"/>
      <c r="H38" s="442"/>
      <c r="I38" s="442"/>
      <c r="J38" s="442"/>
      <c r="K38" s="443"/>
    </row>
    <row r="40" spans="1:12" x14ac:dyDescent="0.2">
      <c r="A40" s="444"/>
      <c r="B40" s="444"/>
      <c r="C40" s="444"/>
      <c r="D40" s="444"/>
      <c r="E40" s="444"/>
      <c r="F40" s="444"/>
      <c r="G40" s="444"/>
      <c r="H40" s="444"/>
      <c r="I40" s="444"/>
      <c r="J40" s="444"/>
      <c r="K40" s="444"/>
    </row>
    <row r="41" spans="1:12" x14ac:dyDescent="0.2">
      <c r="A41" s="444"/>
      <c r="B41" s="444"/>
      <c r="C41" s="444"/>
      <c r="D41" s="444"/>
      <c r="E41" s="444"/>
      <c r="F41" s="444"/>
      <c r="G41" s="444"/>
      <c r="H41" s="444"/>
      <c r="I41" s="444"/>
      <c r="J41" s="444"/>
      <c r="K41" s="444"/>
    </row>
    <row r="42" spans="1:12" x14ac:dyDescent="0.2">
      <c r="A42" s="444"/>
      <c r="B42" s="444"/>
      <c r="C42" s="444"/>
      <c r="D42" s="444"/>
      <c r="E42" s="444"/>
      <c r="F42" s="444"/>
      <c r="G42" s="444"/>
      <c r="H42" s="444"/>
      <c r="I42" s="444"/>
      <c r="J42" s="444"/>
      <c r="K42" s="444"/>
    </row>
    <row r="43" spans="1:12" x14ac:dyDescent="0.2">
      <c r="A43" s="444"/>
      <c r="B43" s="444"/>
      <c r="C43" s="444"/>
      <c r="D43" s="444"/>
      <c r="E43" s="444"/>
      <c r="F43" s="444"/>
      <c r="G43" s="444"/>
      <c r="H43" s="444"/>
      <c r="I43" s="444"/>
      <c r="J43" s="444"/>
      <c r="K43" s="444"/>
    </row>
    <row r="44" spans="1:12" x14ac:dyDescent="0.2">
      <c r="A44" s="444"/>
      <c r="B44" s="444"/>
      <c r="C44" s="444"/>
      <c r="D44" s="444"/>
      <c r="E44" s="444"/>
      <c r="F44" s="444"/>
      <c r="G44" s="444"/>
      <c r="H44" s="444"/>
      <c r="I44" s="444"/>
      <c r="J44" s="444"/>
      <c r="K44" s="444"/>
    </row>
    <row r="45" spans="1:12" x14ac:dyDescent="0.2">
      <c r="A45" s="444"/>
      <c r="B45" s="444"/>
      <c r="C45" s="444"/>
      <c r="D45" s="444"/>
      <c r="E45" s="444"/>
      <c r="F45" s="444"/>
      <c r="G45" s="444"/>
      <c r="H45" s="444"/>
      <c r="I45" s="444"/>
      <c r="J45" s="444"/>
      <c r="K45" s="444"/>
    </row>
    <row r="46" spans="1:12" x14ac:dyDescent="0.2">
      <c r="A46" s="444"/>
      <c r="B46" s="444"/>
      <c r="C46" s="444"/>
      <c r="D46" s="444"/>
      <c r="E46" s="444"/>
      <c r="F46" s="444"/>
      <c r="G46" s="444"/>
      <c r="H46" s="444"/>
      <c r="I46" s="444"/>
      <c r="J46" s="444"/>
      <c r="K46" s="444"/>
    </row>
    <row r="47" spans="1:12" x14ac:dyDescent="0.2">
      <c r="A47" s="444"/>
      <c r="B47" s="444"/>
      <c r="C47" s="444"/>
      <c r="D47" s="444"/>
      <c r="E47" s="444"/>
      <c r="F47" s="444"/>
      <c r="G47" s="444"/>
      <c r="H47" s="444"/>
      <c r="I47" s="444"/>
      <c r="J47" s="444"/>
      <c r="K47" s="444"/>
    </row>
  </sheetData>
  <sheetProtection algorithmName="SHA-512" hashValue="aCyxStHjELEoXWz9/12pv+tRIbwrGsZDMQMTyzPxPVH7mIhLqfGbZDE21HQO5xDslE9KKMqshDjOVyyfcx8zyw==" saltValue="E8+YVWIlog+RNoqv6rOhUQ==" spinCount="100000" sheet="1" objects="1" scenarios="1"/>
  <mergeCells count="6">
    <mergeCell ref="A5:K5"/>
    <mergeCell ref="L21:P21"/>
    <mergeCell ref="B25:G25"/>
    <mergeCell ref="A11:K11"/>
    <mergeCell ref="A8:H8"/>
    <mergeCell ref="A7:K7"/>
  </mergeCells>
  <printOptions horizontalCentered="1"/>
  <pageMargins left="0.25" right="0.25" top="0.5" bottom="0.5" header="0.5" footer="0.35"/>
  <pageSetup firstPageNumber="5" orientation="portrait" useFirstPageNumber="1" r:id="rId1"/>
  <headerFooter alignWithMargins="0">
    <oddFooter>&amp;R&amp;"Arial,Bold"Page  6</oddFooter>
  </headerFooter>
  <customProperties>
    <customPr name="OrphanNamesChecke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17"/>
  <sheetViews>
    <sheetView zoomScaleNormal="100" workbookViewId="0">
      <selection activeCell="A3" sqref="A3:B3"/>
    </sheetView>
  </sheetViews>
  <sheetFormatPr defaultColWidth="9.140625" defaultRowHeight="11.25" x14ac:dyDescent="0.2"/>
  <cols>
    <col min="1" max="1" width="3.85546875" style="132" customWidth="1"/>
    <col min="2" max="2" width="50.5703125" style="116" customWidth="1"/>
    <col min="3" max="5" width="20.5703125" style="116" customWidth="1"/>
    <col min="6" max="6" width="10.5703125" style="116" customWidth="1"/>
    <col min="7" max="16384" width="9.140625" style="116"/>
  </cols>
  <sheetData>
    <row r="1" spans="1:5" ht="24" customHeight="1" x14ac:dyDescent="0.2">
      <c r="A1" s="114" t="s">
        <v>372</v>
      </c>
      <c r="B1" s="115"/>
      <c r="D1" s="133"/>
      <c r="E1" s="133" t="s">
        <v>151</v>
      </c>
    </row>
    <row r="2" spans="1:5" ht="24" customHeight="1" x14ac:dyDescent="0.2">
      <c r="A2" s="667" t="s">
        <v>124</v>
      </c>
      <c r="B2" s="668"/>
      <c r="D2" s="117"/>
      <c r="E2" s="118"/>
    </row>
    <row r="3" spans="1:5" ht="17.25" customHeight="1" thickBot="1" x14ac:dyDescent="0.25">
      <c r="A3" s="119"/>
      <c r="B3" s="119"/>
      <c r="C3" s="119"/>
      <c r="D3" s="119"/>
      <c r="E3" s="119"/>
    </row>
    <row r="4" spans="1:5" ht="41.25" customHeight="1" x14ac:dyDescent="0.2">
      <c r="A4" s="120" t="s">
        <v>8</v>
      </c>
      <c r="B4" s="121"/>
      <c r="C4" s="134" t="s">
        <v>146</v>
      </c>
      <c r="D4" s="134" t="s">
        <v>125</v>
      </c>
      <c r="E4" s="135" t="s">
        <v>126</v>
      </c>
    </row>
    <row r="5" spans="1:5" ht="20.100000000000001" customHeight="1" x14ac:dyDescent="0.2">
      <c r="A5" s="122">
        <v>1</v>
      </c>
      <c r="B5" s="123"/>
      <c r="C5" s="124"/>
      <c r="D5" s="125"/>
      <c r="E5" s="126"/>
    </row>
    <row r="6" spans="1:5" ht="20.100000000000001" customHeight="1" x14ac:dyDescent="0.2">
      <c r="A6" s="122">
        <v>2</v>
      </c>
      <c r="B6" s="123"/>
      <c r="C6" s="124"/>
      <c r="D6" s="125"/>
      <c r="E6" s="126"/>
    </row>
    <row r="7" spans="1:5" ht="20.100000000000001" customHeight="1" x14ac:dyDescent="0.2">
      <c r="A7" s="122">
        <v>3</v>
      </c>
      <c r="B7" s="123" t="s">
        <v>120</v>
      </c>
      <c r="C7" s="124">
        <f>'Cover Page'!G14</f>
        <v>0</v>
      </c>
      <c r="D7" s="474">
        <f>'Basic Data Input'!$B$6</f>
        <v>0</v>
      </c>
      <c r="E7" s="126">
        <f>IF(D7=0,0,ROUND((C7/D7)*100,6))</f>
        <v>0</v>
      </c>
    </row>
    <row r="8" spans="1:5" ht="20.100000000000001" customHeight="1" x14ac:dyDescent="0.2">
      <c r="A8" s="122">
        <v>4</v>
      </c>
      <c r="B8" s="123" t="s">
        <v>50</v>
      </c>
      <c r="C8" s="124">
        <f>'Cover Page'!G15</f>
        <v>0</v>
      </c>
      <c r="D8" s="474">
        <f>'Basic Data Input'!$B$6</f>
        <v>0</v>
      </c>
      <c r="E8" s="126">
        <f>IF(D8=0,0,ROUND((C8/D8)*100,6))</f>
        <v>0</v>
      </c>
    </row>
    <row r="9" spans="1:5" ht="20.100000000000001" customHeight="1" x14ac:dyDescent="0.2">
      <c r="A9" s="122">
        <v>5</v>
      </c>
      <c r="B9" s="123" t="s">
        <v>149</v>
      </c>
      <c r="C9" s="124">
        <f>'Cover Page'!G16</f>
        <v>0</v>
      </c>
      <c r="D9" s="474">
        <f>'Basic Data Input'!$B$6</f>
        <v>0</v>
      </c>
      <c r="E9" s="126">
        <f>IF(D9=0,0,ROUND((C9/D9)*100,6))</f>
        <v>0</v>
      </c>
    </row>
    <row r="10" spans="1:5" ht="20.100000000000001" customHeight="1" thickBot="1" x14ac:dyDescent="0.25">
      <c r="A10" s="128">
        <v>6</v>
      </c>
      <c r="B10" s="129" t="s">
        <v>127</v>
      </c>
      <c r="C10" s="127"/>
      <c r="D10" s="127"/>
      <c r="E10" s="130">
        <f>SUM(E5:E9)</f>
        <v>0</v>
      </c>
    </row>
    <row r="11" spans="1:5" ht="12.75" x14ac:dyDescent="0.2">
      <c r="A11" s="116"/>
      <c r="B11" s="131"/>
    </row>
    <row r="12" spans="1:5" ht="15.75" x14ac:dyDescent="0.25">
      <c r="A12" s="146" t="s">
        <v>204</v>
      </c>
      <c r="B12" s="86"/>
    </row>
    <row r="13" spans="1:5" ht="12.75" x14ac:dyDescent="0.2">
      <c r="A13" s="116"/>
      <c r="B13" s="131" t="s">
        <v>185</v>
      </c>
    </row>
    <row r="14" spans="1:5" ht="12.75" x14ac:dyDescent="0.2">
      <c r="A14" s="116"/>
      <c r="B14" s="86" t="s">
        <v>128</v>
      </c>
    </row>
    <row r="15" spans="1:5" ht="6" customHeight="1" x14ac:dyDescent="0.2">
      <c r="A15" s="116"/>
      <c r="B15" s="86"/>
    </row>
    <row r="16" spans="1:5" ht="12.75" x14ac:dyDescent="0.2">
      <c r="A16" s="116"/>
      <c r="B16" s="131" t="s">
        <v>186</v>
      </c>
    </row>
    <row r="17" spans="2:2" s="116" customFormat="1" ht="12.75" x14ac:dyDescent="0.2">
      <c r="B17" s="86" t="s">
        <v>156</v>
      </c>
    </row>
  </sheetData>
  <sheetProtection algorithmName="SHA-512" hashValue="d/2r2MgwAcqxDrMXPCXhljuUYeqXAvy78Vho+J+j7+nrznM7tv3mwPhse+qDhXiNNXbRfD9s6zDUjncPS9TGFQ==" saltValue="pXUYavt/Of0CauMn2ASQ8Q==" spinCount="100000" sheet="1" objects="1" scenarios="1"/>
  <mergeCells count="1">
    <mergeCell ref="A2:B2"/>
  </mergeCells>
  <printOptions horizontalCentered="1"/>
  <pageMargins left="0.25" right="0.25" top="0.35" bottom="0.45" header="0.5" footer="0.25"/>
  <pageSetup orientation="landscape" horizontalDpi="300" verticalDpi="300" r:id="rId1"/>
  <headerFooter alignWithMargins="0">
    <oddFooter>&amp;R&amp;"Arial,Bold"Page 7</oddFooter>
  </headerFooter>
  <customProperties>
    <customPr name="OrphanNamesChecke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44"/>
  <sheetViews>
    <sheetView workbookViewId="0">
      <selection activeCell="A3" sqref="A3:B3"/>
    </sheetView>
  </sheetViews>
  <sheetFormatPr defaultColWidth="9.140625" defaultRowHeight="12.75" x14ac:dyDescent="0.2"/>
  <cols>
    <col min="1" max="1" width="51" style="306" customWidth="1"/>
    <col min="2" max="2" width="23.5703125" style="306" customWidth="1"/>
    <col min="3" max="3" width="14.5703125" style="306" customWidth="1"/>
    <col min="4" max="6" width="9.140625" style="306"/>
    <col min="7" max="7" width="83.85546875" style="306" customWidth="1"/>
    <col min="8" max="8" width="17.5703125" style="306" customWidth="1"/>
    <col min="9" max="16384" width="9.140625" style="306"/>
  </cols>
  <sheetData>
    <row r="1" spans="1:7" ht="28.5" customHeight="1" x14ac:dyDescent="0.25">
      <c r="A1" s="669" t="s">
        <v>260</v>
      </c>
      <c r="B1" s="669"/>
      <c r="C1" s="669"/>
      <c r="D1" s="355"/>
      <c r="E1" s="355"/>
      <c r="G1" s="356" t="s">
        <v>286</v>
      </c>
    </row>
    <row r="2" spans="1:7" ht="28.5" customHeight="1" x14ac:dyDescent="0.2">
      <c r="A2" s="670" t="s">
        <v>389</v>
      </c>
      <c r="B2" s="670"/>
      <c r="C2" s="670"/>
      <c r="D2" s="357"/>
      <c r="E2" s="357"/>
      <c r="G2" s="319" t="s">
        <v>287</v>
      </c>
    </row>
    <row r="3" spans="1:7" x14ac:dyDescent="0.2">
      <c r="A3" s="360"/>
      <c r="B3" s="360"/>
      <c r="C3" s="360"/>
    </row>
    <row r="4" spans="1:7" ht="18" customHeight="1" thickBot="1" x14ac:dyDescent="0.25">
      <c r="A4" s="361" t="s">
        <v>288</v>
      </c>
      <c r="B4" s="361" t="s">
        <v>289</v>
      </c>
      <c r="C4" s="360"/>
      <c r="G4" s="358" t="s">
        <v>290</v>
      </c>
    </row>
    <row r="5" spans="1:7" ht="18" customHeight="1" thickTop="1" x14ac:dyDescent="0.2">
      <c r="B5" s="359"/>
    </row>
    <row r="6" spans="1:7" ht="18" customHeight="1" x14ac:dyDescent="0.2">
      <c r="B6" s="359"/>
      <c r="G6" s="671" t="s">
        <v>299</v>
      </c>
    </row>
    <row r="7" spans="1:7" ht="18" customHeight="1" x14ac:dyDescent="0.2">
      <c r="B7" s="359"/>
      <c r="G7" s="671"/>
    </row>
    <row r="8" spans="1:7" ht="18" customHeight="1" x14ac:dyDescent="0.2">
      <c r="B8" s="359"/>
    </row>
    <row r="9" spans="1:7" ht="18" customHeight="1" x14ac:dyDescent="0.2">
      <c r="B9" s="359"/>
    </row>
    <row r="10" spans="1:7" ht="18" customHeight="1" x14ac:dyDescent="0.2">
      <c r="B10" s="359"/>
    </row>
    <row r="11" spans="1:7" ht="18" customHeight="1" x14ac:dyDescent="0.2">
      <c r="B11" s="359"/>
    </row>
    <row r="12" spans="1:7" ht="18" customHeight="1" x14ac:dyDescent="0.2">
      <c r="B12" s="359"/>
    </row>
    <row r="13" spans="1:7" ht="18" customHeight="1" x14ac:dyDescent="0.2">
      <c r="B13" s="359"/>
    </row>
    <row r="14" spans="1:7" ht="18" customHeight="1" x14ac:dyDescent="0.2">
      <c r="A14" s="306" t="s">
        <v>6</v>
      </c>
      <c r="B14" s="359"/>
    </row>
    <row r="15" spans="1:7" ht="18" customHeight="1" x14ac:dyDescent="0.2">
      <c r="B15" s="359"/>
    </row>
    <row r="16" spans="1:7" ht="18" customHeight="1" x14ac:dyDescent="0.2">
      <c r="B16" s="359"/>
    </row>
    <row r="17" spans="2:2" ht="18" customHeight="1" x14ac:dyDescent="0.2">
      <c r="B17" s="359"/>
    </row>
    <row r="18" spans="2:2" ht="18" customHeight="1" x14ac:dyDescent="0.2">
      <c r="B18" s="359"/>
    </row>
    <row r="19" spans="2:2" ht="18" customHeight="1" x14ac:dyDescent="0.2">
      <c r="B19" s="359"/>
    </row>
    <row r="20" spans="2:2" ht="18" customHeight="1" x14ac:dyDescent="0.2">
      <c r="B20" s="359"/>
    </row>
    <row r="21" spans="2:2" ht="18" customHeight="1" x14ac:dyDescent="0.2">
      <c r="B21" s="359"/>
    </row>
    <row r="22" spans="2:2" ht="18" customHeight="1" x14ac:dyDescent="0.2">
      <c r="B22" s="359"/>
    </row>
    <row r="23" spans="2:2" ht="18" customHeight="1" x14ac:dyDescent="0.2">
      <c r="B23" s="359"/>
    </row>
    <row r="24" spans="2:2" ht="18" customHeight="1" x14ac:dyDescent="0.2">
      <c r="B24" s="359"/>
    </row>
    <row r="25" spans="2:2" ht="18" customHeight="1" x14ac:dyDescent="0.2">
      <c r="B25" s="359"/>
    </row>
    <row r="26" spans="2:2" ht="18" customHeight="1" x14ac:dyDescent="0.2">
      <c r="B26" s="359"/>
    </row>
    <row r="27" spans="2:2" ht="18" customHeight="1" x14ac:dyDescent="0.2">
      <c r="B27" s="359"/>
    </row>
    <row r="28" spans="2:2" ht="18" customHeight="1" x14ac:dyDescent="0.2">
      <c r="B28" s="359"/>
    </row>
    <row r="29" spans="2:2" ht="18" customHeight="1" x14ac:dyDescent="0.2">
      <c r="B29" s="359"/>
    </row>
    <row r="30" spans="2:2" ht="18" customHeight="1" x14ac:dyDescent="0.2">
      <c r="B30" s="359"/>
    </row>
    <row r="31" spans="2:2" ht="18" customHeight="1" x14ac:dyDescent="0.2">
      <c r="B31" s="359"/>
    </row>
    <row r="32" spans="2:2" ht="18" customHeight="1" x14ac:dyDescent="0.2">
      <c r="B32" s="359"/>
    </row>
    <row r="33" spans="1:2" ht="18" customHeight="1" x14ac:dyDescent="0.2">
      <c r="B33" s="359"/>
    </row>
    <row r="34" spans="1:2" ht="18" customHeight="1" x14ac:dyDescent="0.2">
      <c r="B34" s="359"/>
    </row>
    <row r="35" spans="1:2" ht="18" customHeight="1" x14ac:dyDescent="0.2">
      <c r="B35" s="359"/>
    </row>
    <row r="36" spans="1:2" ht="18" customHeight="1" x14ac:dyDescent="0.2">
      <c r="B36" s="359"/>
    </row>
    <row r="37" spans="1:2" ht="18" customHeight="1" thickBot="1" x14ac:dyDescent="0.25">
      <c r="A37" s="360" t="s">
        <v>291</v>
      </c>
      <c r="B37" s="396">
        <f>SUM(B5:B36)</f>
        <v>0</v>
      </c>
    </row>
    <row r="38" spans="1:2" ht="18" customHeight="1" thickTop="1" x14ac:dyDescent="0.2">
      <c r="B38" s="359"/>
    </row>
    <row r="39" spans="1:2" ht="18" customHeight="1" x14ac:dyDescent="0.2">
      <c r="B39" s="359"/>
    </row>
    <row r="40" spans="1:2" ht="18" customHeight="1" x14ac:dyDescent="0.2">
      <c r="B40" s="359"/>
    </row>
    <row r="41" spans="1:2" ht="18" customHeight="1" x14ac:dyDescent="0.2">
      <c r="B41" s="359"/>
    </row>
    <row r="42" spans="1:2" ht="18" customHeight="1" x14ac:dyDescent="0.2">
      <c r="B42" s="359"/>
    </row>
    <row r="43" spans="1:2" ht="18" customHeight="1" x14ac:dyDescent="0.2">
      <c r="B43" s="359"/>
    </row>
    <row r="44" spans="1:2" ht="18" customHeight="1" x14ac:dyDescent="0.2">
      <c r="B44" s="359"/>
    </row>
  </sheetData>
  <sheetProtection sheet="1" objects="1" scenarios="1"/>
  <mergeCells count="3">
    <mergeCell ref="A1:C1"/>
    <mergeCell ref="A2:C2"/>
    <mergeCell ref="G6:G7"/>
  </mergeCells>
  <pageMargins left="0.7" right="0.7" top="0.75" bottom="0.75" header="0.3" footer="0.3"/>
  <pageSetup orientation="portrait" horizontalDpi="4294967295" verticalDpi="4294967295" r:id="rId1"/>
  <headerFooter>
    <oddFooter>&amp;R&amp;"Arial,Bold"Page 8</oddFooter>
  </headerFooter>
  <customProperties>
    <customPr name="OrphanNamesChecke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24"/>
  <sheetViews>
    <sheetView zoomScaleNormal="100" workbookViewId="0">
      <selection activeCell="A3" sqref="A3:B3"/>
    </sheetView>
  </sheetViews>
  <sheetFormatPr defaultColWidth="9.140625" defaultRowHeight="12" x14ac:dyDescent="0.2"/>
  <cols>
    <col min="1" max="1" width="29.85546875" style="288" customWidth="1"/>
    <col min="2" max="2" width="17.5703125" style="288" customWidth="1"/>
    <col min="3" max="3" width="38.42578125" style="288" customWidth="1"/>
    <col min="4" max="4" width="15.85546875" style="288" customWidth="1"/>
    <col min="5" max="8" width="9.140625" style="288"/>
    <col min="9" max="9" width="31.42578125" style="288" customWidth="1"/>
    <col min="10" max="10" width="22.5703125" style="288" customWidth="1"/>
    <col min="11" max="11" width="24.85546875" style="288" customWidth="1"/>
    <col min="12" max="12" width="15.140625" style="288" customWidth="1"/>
    <col min="13" max="13" width="18" style="288" customWidth="1"/>
    <col min="14" max="16384" width="9.140625" style="288"/>
  </cols>
  <sheetData>
    <row r="1" spans="1:13" ht="16.5" customHeight="1" x14ac:dyDescent="0.25">
      <c r="A1" s="674" t="s">
        <v>264</v>
      </c>
      <c r="B1" s="674"/>
      <c r="C1" s="674"/>
      <c r="D1" s="674"/>
      <c r="E1" s="287"/>
      <c r="J1" s="303"/>
      <c r="K1" s="303"/>
      <c r="L1" s="303"/>
    </row>
    <row r="2" spans="1:13" ht="16.5" x14ac:dyDescent="0.25">
      <c r="A2" s="675" t="s">
        <v>390</v>
      </c>
      <c r="B2" s="675"/>
      <c r="C2" s="675"/>
      <c r="D2" s="675"/>
      <c r="I2" s="303"/>
      <c r="J2" s="303"/>
      <c r="K2" s="303"/>
      <c r="L2" s="303"/>
    </row>
    <row r="3" spans="1:13" ht="22.5" customHeight="1" thickBot="1" x14ac:dyDescent="0.3">
      <c r="A3" s="676" t="s">
        <v>260</v>
      </c>
      <c r="B3" s="676"/>
      <c r="C3" s="364" t="s">
        <v>300</v>
      </c>
      <c r="D3" s="362"/>
      <c r="I3" s="677" t="s">
        <v>265</v>
      </c>
      <c r="J3" s="677"/>
      <c r="K3" s="677"/>
      <c r="L3" s="677"/>
      <c r="M3" s="677"/>
    </row>
    <row r="4" spans="1:13" ht="24" customHeight="1" x14ac:dyDescent="0.2">
      <c r="A4" s="678" t="s">
        <v>266</v>
      </c>
      <c r="B4" s="678"/>
      <c r="C4" s="365" t="s">
        <v>267</v>
      </c>
      <c r="D4" s="366"/>
      <c r="E4" s="289"/>
      <c r="J4" s="303"/>
      <c r="K4" s="303"/>
      <c r="L4" s="303"/>
    </row>
    <row r="5" spans="1:13" ht="52.5" customHeight="1" thickBot="1" x14ac:dyDescent="0.25">
      <c r="A5" s="367" t="s">
        <v>268</v>
      </c>
      <c r="B5" s="367" t="s">
        <v>269</v>
      </c>
      <c r="C5" s="367" t="s">
        <v>270</v>
      </c>
      <c r="D5" s="367" t="s">
        <v>278</v>
      </c>
      <c r="H5" s="290">
        <v>1</v>
      </c>
      <c r="I5" s="672" t="s">
        <v>271</v>
      </c>
      <c r="J5" s="672"/>
      <c r="K5" s="672"/>
      <c r="L5" s="672"/>
      <c r="M5" s="672"/>
    </row>
    <row r="6" spans="1:13" ht="35.1" customHeight="1" x14ac:dyDescent="0.2">
      <c r="A6" s="292"/>
      <c r="B6" s="292"/>
      <c r="C6" s="292"/>
      <c r="D6" s="291"/>
      <c r="H6" s="290">
        <v>2</v>
      </c>
      <c r="I6" s="672" t="s">
        <v>272</v>
      </c>
      <c r="J6" s="672"/>
      <c r="K6" s="672"/>
      <c r="L6" s="672"/>
      <c r="M6" s="672"/>
    </row>
    <row r="7" spans="1:13" ht="35.1" customHeight="1" x14ac:dyDescent="0.2">
      <c r="A7" s="292"/>
      <c r="B7" s="292"/>
      <c r="C7" s="292"/>
      <c r="D7" s="293"/>
      <c r="H7" s="290">
        <v>3</v>
      </c>
      <c r="I7" s="672" t="s">
        <v>273</v>
      </c>
      <c r="J7" s="672"/>
      <c r="K7" s="672"/>
      <c r="L7" s="672"/>
      <c r="M7" s="672"/>
    </row>
    <row r="8" spans="1:13" ht="35.1" customHeight="1" x14ac:dyDescent="0.2">
      <c r="A8" s="292"/>
      <c r="B8" s="292"/>
      <c r="C8" s="292"/>
      <c r="D8" s="293"/>
      <c r="H8" s="290">
        <v>4</v>
      </c>
      <c r="I8" s="672" t="s">
        <v>274</v>
      </c>
      <c r="J8" s="672"/>
      <c r="K8" s="672"/>
      <c r="L8" s="672"/>
      <c r="M8" s="672"/>
    </row>
    <row r="9" spans="1:13" ht="35.1" customHeight="1" x14ac:dyDescent="0.2">
      <c r="A9" s="292"/>
      <c r="B9" s="292"/>
      <c r="C9" s="292"/>
      <c r="D9" s="293"/>
      <c r="H9" s="290">
        <v>5</v>
      </c>
      <c r="I9" s="290" t="s">
        <v>301</v>
      </c>
    </row>
    <row r="10" spans="1:13" ht="35.1" customHeight="1" x14ac:dyDescent="0.2">
      <c r="A10" s="292"/>
      <c r="B10" s="292"/>
      <c r="C10" s="292"/>
      <c r="D10" s="293"/>
      <c r="I10" s="672" t="s">
        <v>275</v>
      </c>
      <c r="J10" s="672"/>
      <c r="K10" s="672"/>
      <c r="L10" s="672"/>
      <c r="M10" s="672"/>
    </row>
    <row r="11" spans="1:13" ht="35.1" customHeight="1" x14ac:dyDescent="0.2">
      <c r="A11" s="292"/>
      <c r="B11" s="292"/>
      <c r="C11" s="292"/>
      <c r="D11" s="293"/>
      <c r="I11" s="673" t="s">
        <v>276</v>
      </c>
      <c r="J11" s="673"/>
      <c r="K11" s="673"/>
      <c r="L11" s="673"/>
      <c r="M11" s="673"/>
    </row>
    <row r="12" spans="1:13" ht="35.1" customHeight="1" x14ac:dyDescent="0.2">
      <c r="A12" s="292"/>
      <c r="B12" s="292"/>
      <c r="C12" s="292"/>
      <c r="D12" s="293"/>
      <c r="I12" s="673"/>
      <c r="J12" s="673"/>
      <c r="K12" s="673"/>
      <c r="L12" s="673"/>
      <c r="M12" s="673"/>
    </row>
    <row r="13" spans="1:13" ht="35.1" customHeight="1" x14ac:dyDescent="0.25">
      <c r="A13" s="292"/>
      <c r="B13" s="292"/>
      <c r="C13" s="292"/>
      <c r="D13" s="293"/>
      <c r="I13" s="294" t="s">
        <v>277</v>
      </c>
    </row>
    <row r="14" spans="1:13" ht="35.1" customHeight="1" x14ac:dyDescent="0.2">
      <c r="A14" s="292"/>
      <c r="B14" s="292"/>
      <c r="C14" s="292"/>
      <c r="D14" s="293"/>
      <c r="I14" s="295" t="s">
        <v>268</v>
      </c>
      <c r="J14" s="295" t="s">
        <v>269</v>
      </c>
      <c r="K14" s="295" t="s">
        <v>270</v>
      </c>
      <c r="L14" s="295" t="s">
        <v>278</v>
      </c>
    </row>
    <row r="15" spans="1:13" ht="35.1" customHeight="1" x14ac:dyDescent="0.2">
      <c r="A15" s="292"/>
      <c r="B15" s="292"/>
      <c r="C15" s="292"/>
      <c r="D15" s="293"/>
      <c r="I15" s="296" t="s">
        <v>279</v>
      </c>
      <c r="J15" s="296" t="s">
        <v>280</v>
      </c>
      <c r="K15" s="296" t="s">
        <v>281</v>
      </c>
      <c r="L15" s="297">
        <v>25000</v>
      </c>
    </row>
    <row r="16" spans="1:13" ht="35.1" customHeight="1" x14ac:dyDescent="0.2">
      <c r="A16" s="292"/>
      <c r="B16" s="292"/>
      <c r="C16" s="292"/>
      <c r="D16" s="293"/>
    </row>
    <row r="17" spans="1:6" ht="35.1" customHeight="1" x14ac:dyDescent="0.2">
      <c r="A17" s="292"/>
      <c r="B17" s="292"/>
      <c r="C17" s="292"/>
      <c r="D17" s="293"/>
    </row>
    <row r="18" spans="1:6" ht="35.1" customHeight="1" x14ac:dyDescent="0.2">
      <c r="A18" s="292"/>
      <c r="B18" s="292"/>
      <c r="C18" s="292"/>
      <c r="D18" s="293"/>
    </row>
    <row r="19" spans="1:6" ht="35.1" customHeight="1" x14ac:dyDescent="0.2">
      <c r="A19" s="292"/>
      <c r="B19" s="292"/>
      <c r="C19" s="292"/>
      <c r="D19" s="293"/>
    </row>
    <row r="20" spans="1:6" ht="35.1" customHeight="1" x14ac:dyDescent="0.2">
      <c r="A20" s="292"/>
      <c r="B20" s="292"/>
      <c r="C20" s="292"/>
      <c r="D20" s="293"/>
    </row>
    <row r="21" spans="1:6" ht="35.1" customHeight="1" x14ac:dyDescent="0.2">
      <c r="A21" s="292"/>
      <c r="B21" s="292"/>
      <c r="C21" s="292"/>
      <c r="D21" s="293"/>
    </row>
    <row r="22" spans="1:6" ht="35.1" customHeight="1" x14ac:dyDescent="0.2">
      <c r="A22" s="292"/>
      <c r="B22" s="292"/>
      <c r="C22" s="292"/>
      <c r="D22" s="293"/>
    </row>
    <row r="23" spans="1:6" ht="24.75" customHeight="1" thickBot="1" x14ac:dyDescent="0.25">
      <c r="C23" s="362" t="s">
        <v>282</v>
      </c>
      <c r="D23" s="363">
        <f>SUM(D6:D22)</f>
        <v>0</v>
      </c>
      <c r="F23" s="288" t="s">
        <v>338</v>
      </c>
    </row>
    <row r="24" spans="1:6" ht="12.75" thickTop="1" x14ac:dyDescent="0.2"/>
  </sheetData>
  <sheetProtection sheet="1" objects="1" scenarios="1"/>
  <mergeCells count="11">
    <mergeCell ref="I5:M5"/>
    <mergeCell ref="A1:D1"/>
    <mergeCell ref="A2:D2"/>
    <mergeCell ref="A3:B3"/>
    <mergeCell ref="I3:M3"/>
    <mergeCell ref="A4:B4"/>
    <mergeCell ref="I6:M6"/>
    <mergeCell ref="I7:M7"/>
    <mergeCell ref="I8:M8"/>
    <mergeCell ref="I10:M10"/>
    <mergeCell ref="I11:M12"/>
  </mergeCells>
  <pageMargins left="0.28999999999999998" right="0.24" top="0.36" bottom="0.39" header="0.23" footer="0.25"/>
  <pageSetup orientation="portrait" r:id="rId1"/>
  <headerFooter alignWithMargins="0"/>
  <customProperties>
    <customPr name="OrphanNamesChecke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E23"/>
  <sheetViews>
    <sheetView zoomScaleNormal="100" workbookViewId="0">
      <selection activeCell="A3" sqref="A3:B3"/>
    </sheetView>
  </sheetViews>
  <sheetFormatPr defaultColWidth="9.140625" defaultRowHeight="12" x14ac:dyDescent="0.2"/>
  <cols>
    <col min="1" max="1" width="34.85546875" style="299" customWidth="1"/>
    <col min="2" max="2" width="17.42578125" style="299" customWidth="1"/>
    <col min="3" max="3" width="43.140625" style="299" customWidth="1"/>
    <col min="4" max="16384" width="9.140625" style="299"/>
  </cols>
  <sheetData>
    <row r="1" spans="1:5" ht="16.5" x14ac:dyDescent="0.25">
      <c r="A1" s="681" t="s">
        <v>283</v>
      </c>
      <c r="B1" s="681"/>
      <c r="C1" s="681"/>
      <c r="D1" s="298"/>
      <c r="E1" s="298"/>
    </row>
    <row r="2" spans="1:5" ht="16.5" x14ac:dyDescent="0.25">
      <c r="A2" s="682" t="s">
        <v>390</v>
      </c>
      <c r="B2" s="682"/>
      <c r="C2" s="682"/>
    </row>
    <row r="3" spans="1:5" ht="9" customHeight="1" x14ac:dyDescent="0.25">
      <c r="A3" s="368"/>
      <c r="B3" s="368"/>
      <c r="C3" s="368"/>
    </row>
    <row r="4" spans="1:5" ht="36.75" customHeight="1" thickBot="1" x14ac:dyDescent="0.3">
      <c r="A4" s="683" t="s">
        <v>260</v>
      </c>
      <c r="B4" s="683"/>
      <c r="C4" s="369" t="s">
        <v>300</v>
      </c>
    </row>
    <row r="5" spans="1:5" ht="14.25" x14ac:dyDescent="0.2">
      <c r="A5" s="684" t="s">
        <v>266</v>
      </c>
      <c r="B5" s="684"/>
      <c r="C5" s="370" t="s">
        <v>267</v>
      </c>
      <c r="D5" s="300"/>
      <c r="E5" s="300"/>
    </row>
    <row r="6" spans="1:5" x14ac:dyDescent="0.2">
      <c r="A6" s="371"/>
      <c r="B6" s="371"/>
      <c r="C6" s="371"/>
    </row>
    <row r="7" spans="1:5" ht="36.75" customHeight="1" x14ac:dyDescent="0.2">
      <c r="A7" s="685" t="s">
        <v>284</v>
      </c>
      <c r="B7" s="685"/>
      <c r="C7" s="685"/>
    </row>
    <row r="8" spans="1:5" ht="24.75" customHeight="1" x14ac:dyDescent="0.2">
      <c r="A8" s="679"/>
      <c r="B8" s="679"/>
      <c r="C8" s="679"/>
    </row>
    <row r="9" spans="1:5" ht="24.75" customHeight="1" x14ac:dyDescent="0.2">
      <c r="A9" s="679"/>
      <c r="B9" s="679"/>
      <c r="C9" s="679"/>
    </row>
    <row r="10" spans="1:5" ht="24.75" customHeight="1" x14ac:dyDescent="0.2">
      <c r="A10" s="679"/>
      <c r="B10" s="679"/>
      <c r="C10" s="679"/>
    </row>
    <row r="11" spans="1:5" ht="24.75" customHeight="1" x14ac:dyDescent="0.2">
      <c r="A11" s="679"/>
      <c r="B11" s="679"/>
      <c r="C11" s="679"/>
    </row>
    <row r="12" spans="1:5" ht="24.75" customHeight="1" x14ac:dyDescent="0.2">
      <c r="A12" s="679"/>
      <c r="B12" s="679"/>
      <c r="C12" s="679"/>
    </row>
    <row r="13" spans="1:5" ht="24.75" customHeight="1" x14ac:dyDescent="0.2">
      <c r="A13" s="679"/>
      <c r="B13" s="679"/>
      <c r="C13" s="679"/>
    </row>
    <row r="14" spans="1:5" ht="24.75" customHeight="1" x14ac:dyDescent="0.2">
      <c r="A14" s="679"/>
      <c r="B14" s="679"/>
      <c r="C14" s="679"/>
    </row>
    <row r="15" spans="1:5" ht="24.75" customHeight="1" x14ac:dyDescent="0.2">
      <c r="A15" s="679"/>
      <c r="B15" s="679"/>
      <c r="C15" s="679"/>
    </row>
    <row r="16" spans="1:5" ht="24.75" customHeight="1" x14ac:dyDescent="0.2">
      <c r="A16" s="679"/>
      <c r="B16" s="679"/>
      <c r="C16" s="679"/>
    </row>
    <row r="17" spans="1:4" ht="24.75" customHeight="1" x14ac:dyDescent="0.2">
      <c r="A17" s="679"/>
      <c r="B17" s="679"/>
      <c r="C17" s="679"/>
    </row>
    <row r="18" spans="1:4" ht="24.75" customHeight="1" x14ac:dyDescent="0.2">
      <c r="A18" s="679"/>
      <c r="B18" s="679"/>
      <c r="C18" s="679"/>
    </row>
    <row r="19" spans="1:4" ht="24.75" customHeight="1" x14ac:dyDescent="0.2">
      <c r="A19" s="679"/>
      <c r="B19" s="679"/>
      <c r="C19" s="679"/>
    </row>
    <row r="20" spans="1:4" ht="24.75" customHeight="1" x14ac:dyDescent="0.2">
      <c r="A20" s="679"/>
      <c r="B20" s="679"/>
      <c r="C20" s="679"/>
    </row>
    <row r="21" spans="1:4" ht="24.75" customHeight="1" x14ac:dyDescent="0.2">
      <c r="A21" s="679"/>
      <c r="B21" s="679"/>
      <c r="C21" s="679"/>
    </row>
    <row r="23" spans="1:4" ht="15" x14ac:dyDescent="0.25">
      <c r="A23" s="680"/>
      <c r="B23" s="680"/>
      <c r="C23" s="680"/>
      <c r="D23" s="301"/>
    </row>
  </sheetData>
  <sheetProtection sheet="1" objects="1" scenarios="1"/>
  <mergeCells count="20">
    <mergeCell ref="A14:C14"/>
    <mergeCell ref="A1:C1"/>
    <mergeCell ref="A2:C2"/>
    <mergeCell ref="A4:B4"/>
    <mergeCell ref="A5:B5"/>
    <mergeCell ref="A7:C7"/>
    <mergeCell ref="A8:C8"/>
    <mergeCell ref="A9:C9"/>
    <mergeCell ref="A10:C10"/>
    <mergeCell ref="A11:C11"/>
    <mergeCell ref="A12:C12"/>
    <mergeCell ref="A13:C13"/>
    <mergeCell ref="A21:C21"/>
    <mergeCell ref="A23:C23"/>
    <mergeCell ref="A15:C15"/>
    <mergeCell ref="A16:C16"/>
    <mergeCell ref="A17:C17"/>
    <mergeCell ref="A18:C18"/>
    <mergeCell ref="A19:C19"/>
    <mergeCell ref="A20:C20"/>
  </mergeCells>
  <printOptions horizontalCentered="1"/>
  <pageMargins left="0.5" right="0.5" top="0.5" bottom="0.5" header="0.23" footer="0.25"/>
  <pageSetup orientation="portrait" r:id="rId1"/>
  <headerFooter alignWithMargins="0"/>
  <customProperties>
    <customPr name="OrphanNamesChecke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L36"/>
  <sheetViews>
    <sheetView topLeftCell="A3" zoomScaleNormal="100" workbookViewId="0">
      <selection activeCell="A3" sqref="A3:G3"/>
    </sheetView>
  </sheetViews>
  <sheetFormatPr defaultColWidth="9.140625" defaultRowHeight="12.75" x14ac:dyDescent="0.2"/>
  <cols>
    <col min="1" max="1" width="26.5703125" style="17" customWidth="1"/>
    <col min="2" max="4" width="18.5703125" style="17" customWidth="1"/>
    <col min="5" max="7" width="17" style="17" customWidth="1"/>
    <col min="8" max="9" width="17" style="17" hidden="1" customWidth="1"/>
    <col min="10" max="10" width="2.5703125" style="17" customWidth="1"/>
    <col min="11" max="11" width="18.5703125" style="17" customWidth="1"/>
    <col min="12" max="16384" width="9.140625" style="17"/>
  </cols>
  <sheetData>
    <row r="1" spans="1:12" ht="24" customHeight="1" x14ac:dyDescent="0.25">
      <c r="A1" s="686" t="s">
        <v>304</v>
      </c>
      <c r="B1" s="686"/>
      <c r="C1" s="686"/>
      <c r="D1" s="686"/>
      <c r="E1" s="686"/>
      <c r="F1" s="686"/>
      <c r="G1" s="686"/>
      <c r="H1" s="78"/>
      <c r="I1" s="78"/>
      <c r="J1" s="79"/>
      <c r="K1" s="80"/>
      <c r="L1" s="80"/>
    </row>
    <row r="2" spans="1:12" ht="14.25" x14ac:dyDescent="0.2">
      <c r="A2" s="692" t="s">
        <v>151</v>
      </c>
      <c r="B2" s="692"/>
      <c r="C2" s="692"/>
      <c r="D2" s="692"/>
      <c r="E2" s="692"/>
      <c r="F2" s="692"/>
      <c r="G2" s="692"/>
      <c r="H2" s="692"/>
      <c r="I2" s="692"/>
      <c r="J2" s="18"/>
      <c r="K2" s="18"/>
    </row>
    <row r="3" spans="1:12" ht="14.25" x14ac:dyDescent="0.2">
      <c r="A3" s="693" t="s">
        <v>68</v>
      </c>
      <c r="B3" s="693"/>
      <c r="C3" s="693"/>
      <c r="D3" s="693"/>
      <c r="E3" s="693"/>
      <c r="F3" s="693"/>
      <c r="G3" s="693"/>
      <c r="H3" s="9"/>
      <c r="I3" s="9"/>
      <c r="J3" s="18"/>
      <c r="K3" s="18"/>
    </row>
    <row r="4" spans="1:12" ht="7.5" customHeight="1" x14ac:dyDescent="0.2">
      <c r="A4" s="481"/>
      <c r="B4" s="481"/>
      <c r="C4" s="481"/>
      <c r="D4" s="481"/>
      <c r="E4" s="481"/>
      <c r="F4" s="481"/>
      <c r="G4" s="481"/>
      <c r="H4" s="9"/>
      <c r="I4" s="9"/>
      <c r="J4" s="18"/>
      <c r="K4" s="18"/>
    </row>
    <row r="5" spans="1:12" ht="50.25" customHeight="1" x14ac:dyDescent="0.2">
      <c r="A5" s="687" t="str">
        <f>CONCATENATE("PUBLIC NOTICE is hereby given, in compliance with the provisions of State Statute Sections 13-501 to 13-513, that the governing body will meet on the ", 'Basic Data Input'!B12," day of ",'Basic Data Input'!B13," ",'Basic Data Input'!B14," at ",'Basic Data Input'!B15," o'clock ",'Basic Data Input'!B16,", at the ",'Basic Data Input'!B17," for the purpose of hearing support, opposition, criticism, suggestions or observations of taxpayers relating to the following proposed budget and to consider amendments relative thereto.")</f>
        <v>PUBLIC NOTICE is hereby given, in compliance with the provisions of State Statute Sections 13-501 to 13-513, that the governing body will meet on the ______ day of ____________________ 2025 at ______ o'clock ______, at the __________________________ _____________ for the purpose of hearing support, opposition, criticism, suggestions or observations of taxpayers relating to the following proposed budget and to consider amendments relative thereto.</v>
      </c>
      <c r="B5" s="687"/>
      <c r="C5" s="687"/>
      <c r="D5" s="687"/>
      <c r="E5" s="687"/>
      <c r="F5" s="687"/>
      <c r="G5" s="687"/>
      <c r="H5" s="42"/>
      <c r="I5" s="42"/>
      <c r="J5" s="42"/>
      <c r="K5" s="42"/>
      <c r="L5" s="42"/>
    </row>
    <row r="6" spans="1:12" x14ac:dyDescent="0.2">
      <c r="A6" s="688" t="s">
        <v>100</v>
      </c>
      <c r="B6" s="688"/>
      <c r="C6" s="688"/>
      <c r="D6" s="689"/>
      <c r="E6" s="689"/>
      <c r="F6" s="689"/>
      <c r="G6" s="689"/>
      <c r="H6" s="42"/>
      <c r="I6" s="42"/>
      <c r="J6" s="42"/>
      <c r="K6" s="42"/>
      <c r="L6" s="42"/>
    </row>
    <row r="8" spans="1:12" ht="44.25" customHeight="1" x14ac:dyDescent="0.2">
      <c r="A8" s="19"/>
      <c r="B8" s="44" t="s">
        <v>147</v>
      </c>
      <c r="C8" s="44" t="s">
        <v>119</v>
      </c>
      <c r="D8" s="20" t="s">
        <v>9</v>
      </c>
      <c r="E8" s="690" t="s">
        <v>122</v>
      </c>
      <c r="F8" s="690" t="s">
        <v>121</v>
      </c>
      <c r="G8" s="690" t="s">
        <v>123</v>
      </c>
      <c r="H8" s="19"/>
      <c r="I8" s="21" t="s">
        <v>10</v>
      </c>
    </row>
    <row r="9" spans="1:12" ht="39.75" customHeight="1" x14ac:dyDescent="0.2">
      <c r="A9" s="45" t="s">
        <v>69</v>
      </c>
      <c r="B9" s="209" t="s">
        <v>391</v>
      </c>
      <c r="C9" s="209" t="s">
        <v>392</v>
      </c>
      <c r="D9" s="210" t="s">
        <v>393</v>
      </c>
      <c r="E9" s="691"/>
      <c r="F9" s="691"/>
      <c r="G9" s="691"/>
      <c r="H9" s="22" t="s">
        <v>11</v>
      </c>
      <c r="I9" s="22" t="s">
        <v>12</v>
      </c>
      <c r="K9" s="16"/>
    </row>
    <row r="10" spans="1:12" ht="18.75" customHeight="1" x14ac:dyDescent="0.2">
      <c r="A10" s="109" t="s">
        <v>120</v>
      </c>
      <c r="B10" s="172">
        <f>'Actual - Page 4'!G5</f>
        <v>0</v>
      </c>
      <c r="C10" s="113">
        <f>'Actual-Est - Page 3'!G5</f>
        <v>0</v>
      </c>
      <c r="D10" s="113">
        <f>'Budget - Page 2'!G5</f>
        <v>0</v>
      </c>
      <c r="E10" s="24">
        <f>'Budget - Page 2'!H5</f>
        <v>0</v>
      </c>
      <c r="F10" s="113">
        <f>'Budget - Page 2'!D5</f>
        <v>0</v>
      </c>
      <c r="G10" s="113">
        <f>'Budget - Page 2'!G14</f>
        <v>0</v>
      </c>
      <c r="H10" s="36"/>
      <c r="I10" s="36"/>
      <c r="K10" s="40"/>
    </row>
    <row r="11" spans="1:12" ht="18.75" customHeight="1" x14ac:dyDescent="0.2">
      <c r="A11" s="109" t="s">
        <v>50</v>
      </c>
      <c r="B11" s="172">
        <f>'Actual - Page 4'!G6</f>
        <v>0</v>
      </c>
      <c r="C11" s="113">
        <f>'Actual-Est - Page 3'!G6</f>
        <v>0</v>
      </c>
      <c r="D11" s="113">
        <f>'Budget - Page 2'!G6</f>
        <v>0</v>
      </c>
      <c r="E11" s="24">
        <f>'Budget - Page 2'!H6</f>
        <v>0</v>
      </c>
      <c r="F11" s="113">
        <f>'Budget - Page 2'!D6</f>
        <v>0</v>
      </c>
      <c r="G11" s="113">
        <f>'Budget - Page 2'!H14</f>
        <v>0</v>
      </c>
      <c r="H11" s="36"/>
      <c r="I11" s="36"/>
      <c r="K11" s="16"/>
    </row>
    <row r="12" spans="1:12" ht="18.75" customHeight="1" x14ac:dyDescent="0.2">
      <c r="A12" s="109" t="s">
        <v>149</v>
      </c>
      <c r="B12" s="172">
        <f>'Actual - Page 4'!G7</f>
        <v>0</v>
      </c>
      <c r="C12" s="113">
        <f>'Actual-Est - Page 3'!G7</f>
        <v>0</v>
      </c>
      <c r="D12" s="113">
        <f>'Budget - Page 2'!G7</f>
        <v>0</v>
      </c>
      <c r="E12" s="24">
        <f>'Budget - Page 2'!H7</f>
        <v>0</v>
      </c>
      <c r="F12" s="113">
        <f>'Budget - Page 2'!D7</f>
        <v>0</v>
      </c>
      <c r="G12" s="113">
        <f>'Budget - Page 2'!I14</f>
        <v>0</v>
      </c>
      <c r="H12" s="36"/>
      <c r="I12" s="36"/>
      <c r="K12" s="16"/>
    </row>
    <row r="13" spans="1:12" ht="18.75" hidden="1" customHeight="1" x14ac:dyDescent="0.2">
      <c r="A13" s="110"/>
      <c r="B13" s="23"/>
      <c r="C13" s="23"/>
      <c r="D13" s="24"/>
      <c r="E13" s="94"/>
      <c r="F13" s="23"/>
      <c r="G13" s="24"/>
      <c r="H13" s="36"/>
      <c r="I13" s="36"/>
    </row>
    <row r="14" spans="1:12" ht="18.75" hidden="1" customHeight="1" x14ac:dyDescent="0.2">
      <c r="A14" s="110"/>
      <c r="B14" s="23"/>
      <c r="C14" s="23"/>
      <c r="D14" s="24"/>
      <c r="E14" s="24"/>
      <c r="F14" s="23"/>
      <c r="G14" s="24"/>
      <c r="H14" s="36"/>
      <c r="I14" s="36"/>
    </row>
    <row r="15" spans="1:12" ht="18.75" hidden="1" customHeight="1" x14ac:dyDescent="0.2">
      <c r="A15" s="110"/>
      <c r="B15" s="23"/>
      <c r="C15" s="23"/>
      <c r="D15" s="24"/>
      <c r="E15" s="24"/>
      <c r="F15" s="23"/>
      <c r="G15" s="24"/>
      <c r="H15" s="36"/>
      <c r="I15" s="36"/>
      <c r="K15" s="16"/>
    </row>
    <row r="16" spans="1:12" ht="18.75" hidden="1" customHeight="1" x14ac:dyDescent="0.2">
      <c r="A16" s="110"/>
      <c r="B16" s="23"/>
      <c r="C16" s="23"/>
      <c r="D16" s="24"/>
      <c r="E16" s="24"/>
      <c r="F16" s="23"/>
      <c r="G16" s="24"/>
      <c r="H16" s="24"/>
      <c r="I16" s="24"/>
      <c r="K16" s="38"/>
    </row>
    <row r="17" spans="1:11" ht="18.75" hidden="1" customHeight="1" x14ac:dyDescent="0.2">
      <c r="A17" s="109"/>
      <c r="B17" s="81"/>
      <c r="C17" s="81"/>
      <c r="D17" s="24"/>
      <c r="E17" s="94"/>
      <c r="F17" s="81"/>
      <c r="G17" s="24"/>
      <c r="H17" s="24"/>
      <c r="I17" s="24"/>
      <c r="K17" s="38"/>
    </row>
    <row r="18" spans="1:11" ht="18.75" hidden="1" customHeight="1" x14ac:dyDescent="0.2">
      <c r="A18" s="111"/>
      <c r="B18" s="82"/>
      <c r="C18" s="82"/>
      <c r="D18" s="24"/>
      <c r="E18" s="24"/>
      <c r="F18" s="82"/>
      <c r="G18" s="24"/>
      <c r="H18" s="24"/>
      <c r="I18" s="24"/>
      <c r="K18" s="38"/>
    </row>
    <row r="19" spans="1:11" ht="18.75" hidden="1" customHeight="1" x14ac:dyDescent="0.2">
      <c r="A19" s="110"/>
      <c r="B19" s="23"/>
      <c r="C19" s="23"/>
      <c r="D19" s="24"/>
      <c r="E19" s="24"/>
      <c r="F19" s="23"/>
      <c r="G19" s="24"/>
      <c r="H19" s="36"/>
      <c r="I19" s="36"/>
      <c r="K19" s="37"/>
    </row>
    <row r="20" spans="1:11" ht="18.75" hidden="1" customHeight="1" x14ac:dyDescent="0.2">
      <c r="A20" s="110"/>
      <c r="B20" s="23"/>
      <c r="C20" s="23"/>
      <c r="D20" s="24"/>
      <c r="E20" s="24"/>
      <c r="F20" s="23"/>
      <c r="G20" s="24"/>
      <c r="H20" s="36"/>
      <c r="I20" s="36"/>
    </row>
    <row r="21" spans="1:11" ht="18.75" hidden="1" customHeight="1" x14ac:dyDescent="0.2">
      <c r="A21" s="109"/>
      <c r="B21" s="81"/>
      <c r="C21" s="81"/>
      <c r="D21" s="24"/>
      <c r="E21" s="24"/>
      <c r="F21" s="81"/>
      <c r="G21" s="24"/>
      <c r="H21" s="36"/>
      <c r="I21" s="36"/>
      <c r="K21" s="9"/>
    </row>
    <row r="22" spans="1:11" ht="18.75" customHeight="1" x14ac:dyDescent="0.2">
      <c r="A22" s="43" t="s">
        <v>13</v>
      </c>
      <c r="B22" s="112">
        <f t="shared" ref="B22:G22" si="0">SUM(B10:B12)</f>
        <v>0</v>
      </c>
      <c r="C22" s="112">
        <f t="shared" si="0"/>
        <v>0</v>
      </c>
      <c r="D22" s="112">
        <f t="shared" si="0"/>
        <v>0</v>
      </c>
      <c r="E22" s="112">
        <f t="shared" si="0"/>
        <v>0</v>
      </c>
      <c r="F22" s="112">
        <f t="shared" si="0"/>
        <v>0</v>
      </c>
      <c r="G22" s="112">
        <f t="shared" si="0"/>
        <v>0</v>
      </c>
      <c r="H22" s="28"/>
      <c r="I22" s="28"/>
      <c r="K22" s="40"/>
    </row>
    <row r="24" spans="1:11" ht="17.100000000000001" customHeight="1" x14ac:dyDescent="0.2">
      <c r="D24" s="11"/>
      <c r="E24" s="11"/>
      <c r="F24" s="304" t="s">
        <v>298</v>
      </c>
      <c r="G24" s="305">
        <f>'Lid Computation Page6'!J36</f>
        <v>12302098.02</v>
      </c>
    </row>
    <row r="26" spans="1:11" ht="26.25" customHeight="1" x14ac:dyDescent="0.2">
      <c r="A26" s="686" t="s">
        <v>305</v>
      </c>
      <c r="B26" s="686"/>
      <c r="C26" s="686"/>
      <c r="D26" s="686"/>
      <c r="E26" s="686"/>
      <c r="F26" s="686"/>
      <c r="G26" s="686"/>
    </row>
    <row r="27" spans="1:11" ht="50.25" customHeight="1" x14ac:dyDescent="0.2">
      <c r="A27" s="687" t="str">
        <f>CONCATENATE("PUBLIC NOTICE is hereby given, in compliance with the provisions of State Statute Section 77-1632, that the governing body will meet on the ", 'Basic Data Input'!B19," day of ",'Basic Data Input'!B20," ",'Basic Data Input'!B21," at ",'Basic Data Input'!B22," o'clock ",'Basic Data Input'!B23,", at the ",'Basic Data Input'!B24," for the purpose of hearing support, opposition, criticism, suggestions or observations of taxpayers relating to setting the final tax request.")</f>
        <v>PUBLIC NOTICE is hereby given, in compliance with the provisions of State Statute Section 77-1632, that the governing body will meet on the _____ day of _____ 2025 at _____ o'clock _____, at the _____ for the purpose of hearing support, opposition, criticism, suggestions or observations of taxpayers relating to setting the final tax request.</v>
      </c>
      <c r="B27" s="687"/>
      <c r="C27" s="687"/>
      <c r="D27" s="687"/>
      <c r="E27" s="687"/>
      <c r="F27" s="687"/>
      <c r="G27" s="687"/>
    </row>
    <row r="28" spans="1:11" x14ac:dyDescent="0.2">
      <c r="A28" s="214"/>
      <c r="C28" s="309">
        <v>2024</v>
      </c>
      <c r="D28" s="309">
        <v>2025</v>
      </c>
      <c r="E28" s="310" t="s">
        <v>306</v>
      </c>
    </row>
    <row r="29" spans="1:11" x14ac:dyDescent="0.2">
      <c r="A29" s="311" t="s">
        <v>307</v>
      </c>
      <c r="C29" s="312">
        <f>'Basic Data Input'!B9</f>
        <v>0</v>
      </c>
      <c r="D29" s="312">
        <f>D22</f>
        <v>0</v>
      </c>
      <c r="E29" s="313">
        <f>IFERROR((D29-C29)/C29,0)</f>
        <v>0</v>
      </c>
    </row>
    <row r="30" spans="1:11" x14ac:dyDescent="0.2">
      <c r="A30" s="311" t="s">
        <v>308</v>
      </c>
      <c r="C30" s="314">
        <f>'Basic Data Input'!B8</f>
        <v>0</v>
      </c>
      <c r="D30" s="314">
        <f>G22</f>
        <v>0</v>
      </c>
      <c r="E30" s="313">
        <f t="shared" ref="E30:E32" si="1">IFERROR((D30-C30)/C30,0)</f>
        <v>0</v>
      </c>
    </row>
    <row r="31" spans="1:11" x14ac:dyDescent="0.2">
      <c r="A31" s="311" t="s">
        <v>309</v>
      </c>
      <c r="C31" s="315">
        <f>'Basic Data Input'!B7</f>
        <v>0</v>
      </c>
      <c r="D31" s="316">
        <f>'Basic Data Input'!B6</f>
        <v>0</v>
      </c>
      <c r="E31" s="313">
        <f t="shared" si="1"/>
        <v>0</v>
      </c>
    </row>
    <row r="32" spans="1:11" x14ac:dyDescent="0.2">
      <c r="A32" s="311" t="s">
        <v>310</v>
      </c>
      <c r="C32" s="317">
        <f>'Basic Data Input'!B10</f>
        <v>0</v>
      </c>
      <c r="D32" s="467">
        <f>ROUND(IF('Cover Page'!G17=0,0,(D30/D31)*100),6)</f>
        <v>0</v>
      </c>
      <c r="E32" s="313">
        <f t="shared" si="1"/>
        <v>0</v>
      </c>
    </row>
    <row r="33" spans="1:5" x14ac:dyDescent="0.2">
      <c r="A33" s="311" t="s">
        <v>311</v>
      </c>
      <c r="C33" s="467">
        <f>IF('Cover Page'!G17=0,0,ROUND(((C30/D31)*100),6))</f>
        <v>0</v>
      </c>
      <c r="D33" s="311"/>
      <c r="E33" s="318"/>
    </row>
    <row r="36" spans="1:5" x14ac:dyDescent="0.2">
      <c r="A36" s="214" t="s">
        <v>365</v>
      </c>
    </row>
  </sheetData>
  <mergeCells count="10">
    <mergeCell ref="A2:I2"/>
    <mergeCell ref="G8:G9"/>
    <mergeCell ref="A3:G3"/>
    <mergeCell ref="A1:G1"/>
    <mergeCell ref="A5:G5"/>
    <mergeCell ref="A26:G26"/>
    <mergeCell ref="A27:G27"/>
    <mergeCell ref="A6:G6"/>
    <mergeCell ref="F8:F9"/>
    <mergeCell ref="E8:E9"/>
  </mergeCells>
  <phoneticPr fontId="20" type="noConversion"/>
  <printOptions horizontalCentered="1"/>
  <pageMargins left="0.25" right="0.25" top="0.5" bottom="0.5" header="0.3" footer="0.3"/>
  <pageSetup orientation="landscape" r:id="rId1"/>
  <headerFooter alignWithMargins="0"/>
  <customProperties>
    <customPr name="OrphanNamesChecke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D0D99-9455-4F50-9DAE-34F7CFC3F09B}">
  <sheetPr>
    <pageSetUpPr fitToPage="1"/>
  </sheetPr>
  <dimension ref="A1:U43"/>
  <sheetViews>
    <sheetView workbookViewId="0">
      <selection activeCell="A3" sqref="A3:I3"/>
    </sheetView>
  </sheetViews>
  <sheetFormatPr defaultColWidth="8.7109375" defaultRowHeight="15" x14ac:dyDescent="0.25"/>
  <cols>
    <col min="1" max="1" width="4.140625" style="453" customWidth="1"/>
    <col min="2" max="2" width="15.85546875" style="453" customWidth="1"/>
    <col min="3" max="3" width="8.7109375" style="453"/>
    <col min="4" max="4" width="15.5703125" style="453" customWidth="1"/>
    <col min="5" max="7" width="8.7109375" style="453"/>
    <col min="8" max="8" width="17.7109375" style="453" customWidth="1"/>
    <col min="9" max="12" width="8.7109375" style="453"/>
    <col min="13" max="13" width="0" style="453" hidden="1" customWidth="1"/>
    <col min="14" max="16384" width="8.7109375" style="453"/>
  </cols>
  <sheetData>
    <row r="1" spans="1:21" x14ac:dyDescent="0.25">
      <c r="A1" s="697" t="s">
        <v>340</v>
      </c>
      <c r="B1" s="697"/>
      <c r="C1" s="697"/>
      <c r="D1" s="697"/>
      <c r="E1" s="697"/>
      <c r="F1" s="697"/>
      <c r="G1" s="697"/>
      <c r="H1" s="697"/>
      <c r="I1" s="697"/>
    </row>
    <row r="2" spans="1:21" ht="6.6" customHeight="1" x14ac:dyDescent="0.25"/>
    <row r="3" spans="1:21" x14ac:dyDescent="0.25">
      <c r="A3" s="698" t="s">
        <v>341</v>
      </c>
      <c r="B3" s="698"/>
      <c r="C3" s="698"/>
      <c r="D3" s="698"/>
      <c r="E3" s="698"/>
      <c r="F3" s="698"/>
      <c r="G3" s="698"/>
      <c r="H3" s="698"/>
      <c r="I3" s="698"/>
      <c r="K3" s="454" t="s">
        <v>342</v>
      </c>
    </row>
    <row r="4" spans="1:21" x14ac:dyDescent="0.25">
      <c r="K4" s="454" t="s">
        <v>343</v>
      </c>
    </row>
    <row r="5" spans="1:21" ht="44.1" customHeight="1" x14ac:dyDescent="0.25">
      <c r="A5" s="699" t="s">
        <v>366</v>
      </c>
      <c r="B5" s="699"/>
      <c r="C5" s="699"/>
      <c r="D5" s="699"/>
      <c r="E5" s="699"/>
      <c r="F5" s="699"/>
      <c r="G5" s="699"/>
      <c r="H5" s="699"/>
      <c r="I5" s="699"/>
      <c r="L5" s="455"/>
      <c r="M5" s="455"/>
      <c r="N5" s="455"/>
      <c r="O5" s="455"/>
      <c r="P5" s="455"/>
      <c r="Q5" s="455"/>
      <c r="R5" s="455"/>
      <c r="S5" s="455"/>
      <c r="T5" s="455"/>
      <c r="U5" s="455"/>
    </row>
    <row r="6" spans="1:21" ht="6.95" customHeight="1" x14ac:dyDescent="0.25"/>
    <row r="7" spans="1:21" ht="31.5" customHeight="1" x14ac:dyDescent="0.25">
      <c r="A7" s="699" t="s">
        <v>344</v>
      </c>
      <c r="B7" s="699"/>
      <c r="C7" s="699"/>
      <c r="D7" s="699"/>
      <c r="E7" s="699"/>
      <c r="F7" s="699"/>
      <c r="G7" s="699"/>
      <c r="H7" s="699"/>
      <c r="I7" s="699"/>
      <c r="L7" s="455"/>
      <c r="M7" s="455"/>
      <c r="N7" s="455"/>
      <c r="O7" s="455"/>
      <c r="P7" s="455"/>
      <c r="Q7" s="455"/>
      <c r="R7" s="455"/>
      <c r="S7" s="455"/>
      <c r="T7" s="455"/>
      <c r="U7" s="455"/>
    </row>
    <row r="8" spans="1:21" ht="6.6" customHeight="1" x14ac:dyDescent="0.25"/>
    <row r="9" spans="1:21" x14ac:dyDescent="0.25">
      <c r="A9" s="453" t="s">
        <v>355</v>
      </c>
    </row>
    <row r="10" spans="1:21" ht="6.95" customHeight="1" x14ac:dyDescent="0.25"/>
    <row r="11" spans="1:21" x14ac:dyDescent="0.25">
      <c r="A11" s="456" t="s">
        <v>345</v>
      </c>
      <c r="B11" s="453" t="s">
        <v>394</v>
      </c>
      <c r="L11" s="456"/>
    </row>
    <row r="12" spans="1:21" ht="9" customHeight="1" x14ac:dyDescent="0.25">
      <c r="A12" s="456"/>
      <c r="L12" s="456"/>
    </row>
    <row r="13" spans="1:21" x14ac:dyDescent="0.25">
      <c r="A13" s="456"/>
      <c r="B13" s="457"/>
      <c r="C13" s="458" t="str">
        <f>'Cover Page'!B15</f>
        <v>Capital Projects Fund</v>
      </c>
      <c r="D13" s="459">
        <f>'Cover Page'!G15</f>
        <v>0</v>
      </c>
      <c r="L13" s="456"/>
    </row>
    <row r="14" spans="1:21" x14ac:dyDescent="0.25">
      <c r="A14" s="456"/>
      <c r="B14" s="460"/>
      <c r="C14" s="458" t="str">
        <f>'Cover Page'!B16</f>
        <v>Elementary Learning Centers Fund</v>
      </c>
      <c r="D14" s="459">
        <f>'Cover Page'!G16</f>
        <v>0</v>
      </c>
      <c r="L14" s="456"/>
    </row>
    <row r="15" spans="1:21" x14ac:dyDescent="0.25">
      <c r="A15" s="456"/>
      <c r="B15" s="460"/>
      <c r="C15" s="460"/>
      <c r="D15" s="459"/>
      <c r="L15" s="456"/>
    </row>
    <row r="16" spans="1:21" x14ac:dyDescent="0.25">
      <c r="A16" s="461"/>
      <c r="L16" s="461"/>
    </row>
    <row r="17" spans="1:21" x14ac:dyDescent="0.25">
      <c r="A17" s="456" t="s">
        <v>346</v>
      </c>
      <c r="B17" s="453" t="str">
        <f>(CONCATENATE("The total assessed value of property differs from last year’s total assessed value by ",ROUND('Notice of Budget Hearing '!E31*100,2)," percent."))</f>
        <v>The total assessed value of property differs from last year’s total assessed value by 0 percent.</v>
      </c>
      <c r="L17" s="456"/>
      <c r="M17" s="462" t="s">
        <v>347</v>
      </c>
    </row>
    <row r="18" spans="1:21" x14ac:dyDescent="0.25">
      <c r="A18" s="461"/>
      <c r="L18" s="461"/>
    </row>
    <row r="19" spans="1:21" ht="30.6" customHeight="1" x14ac:dyDescent="0.25">
      <c r="A19" s="463" t="s">
        <v>348</v>
      </c>
      <c r="B19" s="699" t="str">
        <f>CONCATENATE("The tax rate which would levy the same amount of property taxes as last year, when multiplied by the new total assessed value of property would be ",ROUND('Notice of Budget Hearing '!C33,6)," per $100 of assessed value.")</f>
        <v>The tax rate which would levy the same amount of property taxes as last year, when multiplied by the new total assessed value of property would be 0 per $100 of assessed value.</v>
      </c>
      <c r="C19" s="699"/>
      <c r="D19" s="699"/>
      <c r="E19" s="699"/>
      <c r="F19" s="699"/>
      <c r="G19" s="699"/>
      <c r="H19" s="699"/>
      <c r="I19" s="699"/>
      <c r="L19" s="463"/>
      <c r="M19" s="455"/>
      <c r="N19" s="455"/>
      <c r="O19" s="455"/>
      <c r="P19" s="455"/>
      <c r="Q19" s="455"/>
      <c r="R19" s="455"/>
      <c r="S19" s="455"/>
      <c r="T19" s="455"/>
      <c r="U19" s="455"/>
    </row>
    <row r="20" spans="1:21" x14ac:dyDescent="0.25">
      <c r="A20" s="461"/>
      <c r="L20" s="461"/>
    </row>
    <row r="21" spans="1:21" ht="30.95" customHeight="1" x14ac:dyDescent="0.25">
      <c r="A21" s="463" t="s">
        <v>349</v>
      </c>
      <c r="B21" s="699" t="str">
        <f>CONCATENATE("The Learning Community of Douglas and Sarpy County proposes to adopt a property tax request that will cause its tax rate to be ",'Notice of Budget Hearing '!D32," per $100 of assessed value.")</f>
        <v>The Learning Community of Douglas and Sarpy County proposes to adopt a property tax request that will cause its tax rate to be 0 per $100 of assessed value.</v>
      </c>
      <c r="C21" s="699"/>
      <c r="D21" s="699"/>
      <c r="E21" s="699"/>
      <c r="F21" s="699"/>
      <c r="G21" s="699"/>
      <c r="H21" s="699"/>
      <c r="I21" s="699"/>
      <c r="L21" s="463"/>
      <c r="M21" s="455"/>
      <c r="N21" s="455"/>
      <c r="O21" s="455"/>
      <c r="P21" s="455"/>
      <c r="Q21" s="455"/>
      <c r="R21" s="455"/>
      <c r="S21" s="455"/>
      <c r="T21" s="455"/>
      <c r="U21" s="455"/>
    </row>
    <row r="22" spans="1:21" x14ac:dyDescent="0.25">
      <c r="A22" s="461"/>
      <c r="L22" s="461"/>
    </row>
    <row r="23" spans="1:21" ht="51" customHeight="1" x14ac:dyDescent="0.25">
      <c r="A23" s="463" t="s">
        <v>350</v>
      </c>
      <c r="B23" s="699" t="str">
        <f>CONCATENATE("Based on the proposed property tax request and changes in other revenue, the total operating budget of the Learning Community of Douglas and Sarpy County will increase (decrease) last year’s budget by ",ROUND(('Notice of Budget Hearing '!E29*100),2)," percent.")</f>
        <v>Based on the proposed property tax request and changes in other revenue, the total operating budget of the Learning Community of Douglas and Sarpy County will increase (decrease) last year’s budget by 0 percent.</v>
      </c>
      <c r="C23" s="699"/>
      <c r="D23" s="699"/>
      <c r="E23" s="699"/>
      <c r="F23" s="699"/>
      <c r="G23" s="699"/>
      <c r="H23" s="699"/>
      <c r="I23" s="699"/>
      <c r="L23" s="463"/>
      <c r="M23" s="455"/>
      <c r="N23" s="455"/>
      <c r="O23" s="455"/>
      <c r="P23" s="455"/>
      <c r="Q23" s="455"/>
      <c r="R23" s="455"/>
      <c r="S23" s="455"/>
      <c r="T23" s="455"/>
      <c r="U23" s="455"/>
    </row>
    <row r="24" spans="1:21" ht="11.1" customHeight="1" x14ac:dyDescent="0.25">
      <c r="A24" s="461"/>
      <c r="L24" s="461"/>
    </row>
    <row r="25" spans="1:21" x14ac:dyDescent="0.25">
      <c r="A25" s="456" t="s">
        <v>351</v>
      </c>
      <c r="B25" s="453" t="s">
        <v>395</v>
      </c>
      <c r="L25" s="456"/>
    </row>
    <row r="26" spans="1:21" x14ac:dyDescent="0.25">
      <c r="A26" s="461"/>
    </row>
    <row r="27" spans="1:21" x14ac:dyDescent="0.25">
      <c r="A27" s="464" t="s">
        <v>397</v>
      </c>
      <c r="B27" s="465"/>
      <c r="C27" s="465"/>
      <c r="D27" s="465"/>
      <c r="E27" s="465"/>
      <c r="F27" s="465"/>
      <c r="G27" s="465"/>
      <c r="H27" s="465"/>
    </row>
    <row r="28" spans="1:21" x14ac:dyDescent="0.25">
      <c r="A28" s="466"/>
      <c r="B28" s="465"/>
      <c r="C28" s="465"/>
      <c r="D28" s="465"/>
      <c r="E28" s="465"/>
      <c r="F28" s="465"/>
      <c r="G28" s="465"/>
      <c r="H28" s="465"/>
    </row>
    <row r="29" spans="1:21" x14ac:dyDescent="0.25">
      <c r="A29" s="700" t="s">
        <v>352</v>
      </c>
      <c r="B29" s="700"/>
      <c r="C29" s="700"/>
      <c r="D29" s="465"/>
      <c r="E29" s="701" t="s">
        <v>353</v>
      </c>
      <c r="F29" s="701"/>
      <c r="G29" s="701"/>
      <c r="H29" s="465"/>
    </row>
    <row r="30" spans="1:21" x14ac:dyDescent="0.25">
      <c r="A30" s="695"/>
      <c r="B30" s="695"/>
      <c r="C30" s="695"/>
      <c r="D30" s="465"/>
      <c r="E30" s="695"/>
      <c r="F30" s="695"/>
      <c r="G30" s="695"/>
      <c r="H30" s="465"/>
    </row>
    <row r="31" spans="1:21" x14ac:dyDescent="0.25">
      <c r="A31" s="695"/>
      <c r="B31" s="695"/>
      <c r="C31" s="695"/>
      <c r="D31" s="465"/>
      <c r="E31" s="695"/>
      <c r="F31" s="695"/>
      <c r="G31" s="695"/>
      <c r="H31" s="465"/>
    </row>
    <row r="32" spans="1:21" x14ac:dyDescent="0.25">
      <c r="A32" s="695"/>
      <c r="B32" s="695"/>
      <c r="C32" s="695"/>
      <c r="D32" s="465"/>
      <c r="E32" s="695"/>
      <c r="F32" s="695"/>
      <c r="G32" s="695"/>
      <c r="H32" s="465"/>
    </row>
    <row r="33" spans="1:9" x14ac:dyDescent="0.25">
      <c r="A33" s="695"/>
      <c r="B33" s="695"/>
      <c r="C33" s="695"/>
      <c r="D33" s="465"/>
      <c r="E33" s="695"/>
      <c r="F33" s="695"/>
      <c r="G33" s="695"/>
      <c r="H33" s="465"/>
    </row>
    <row r="34" spans="1:9" x14ac:dyDescent="0.25">
      <c r="A34" s="695"/>
      <c r="B34" s="695"/>
      <c r="C34" s="695"/>
      <c r="D34" s="465"/>
      <c r="E34" s="695"/>
      <c r="F34" s="695"/>
      <c r="G34" s="695"/>
      <c r="H34" s="465"/>
    </row>
    <row r="35" spans="1:9" x14ac:dyDescent="0.25">
      <c r="A35" s="695"/>
      <c r="B35" s="695"/>
      <c r="C35" s="695"/>
      <c r="D35" s="465"/>
      <c r="E35" s="695"/>
      <c r="F35" s="695"/>
      <c r="G35" s="695"/>
      <c r="H35" s="465"/>
    </row>
    <row r="36" spans="1:9" x14ac:dyDescent="0.25">
      <c r="A36" s="695"/>
      <c r="B36" s="695"/>
      <c r="C36" s="695"/>
      <c r="D36" s="465"/>
      <c r="E36" s="695"/>
      <c r="F36" s="695"/>
      <c r="G36" s="695"/>
      <c r="H36" s="465"/>
    </row>
    <row r="37" spans="1:9" x14ac:dyDescent="0.25">
      <c r="A37" s="465"/>
      <c r="B37" s="465"/>
      <c r="C37" s="465"/>
      <c r="D37" s="465"/>
      <c r="E37" s="465"/>
      <c r="F37" s="465"/>
      <c r="G37" s="465"/>
      <c r="H37" s="465"/>
    </row>
    <row r="38" spans="1:9" x14ac:dyDescent="0.25">
      <c r="B38" s="465"/>
      <c r="C38" s="465"/>
      <c r="D38" s="465"/>
      <c r="E38" s="465"/>
      <c r="F38" s="465"/>
      <c r="G38" s="465"/>
      <c r="H38" s="465"/>
    </row>
    <row r="40" spans="1:9" x14ac:dyDescent="0.25">
      <c r="A40" s="465" t="s">
        <v>396</v>
      </c>
    </row>
    <row r="42" spans="1:9" ht="39.950000000000003" customHeight="1" x14ac:dyDescent="0.25">
      <c r="A42" s="696" t="s">
        <v>354</v>
      </c>
      <c r="B42" s="696"/>
      <c r="C42" s="696"/>
      <c r="D42" s="696"/>
      <c r="E42" s="696"/>
      <c r="F42" s="696"/>
      <c r="G42" s="696"/>
      <c r="H42" s="696"/>
      <c r="I42" s="696"/>
    </row>
    <row r="43" spans="1:9" ht="47.45" customHeight="1" x14ac:dyDescent="0.25">
      <c r="A43" s="694" t="s">
        <v>367</v>
      </c>
      <c r="B43" s="694"/>
      <c r="C43" s="694"/>
      <c r="D43" s="694"/>
      <c r="E43" s="694"/>
      <c r="F43" s="694"/>
      <c r="G43" s="694"/>
      <c r="H43" s="694"/>
      <c r="I43" s="694"/>
    </row>
  </sheetData>
  <sheetProtection sheet="1" formatCells="0" formatColumns="0" formatRows="0" insertColumns="0" insertRows="0"/>
  <mergeCells count="25">
    <mergeCell ref="A31:C31"/>
    <mergeCell ref="E31:G31"/>
    <mergeCell ref="A1:I1"/>
    <mergeCell ref="A3:I3"/>
    <mergeCell ref="A5:I5"/>
    <mergeCell ref="A7:I7"/>
    <mergeCell ref="B19:I19"/>
    <mergeCell ref="B21:I21"/>
    <mergeCell ref="B23:I23"/>
    <mergeCell ref="A29:C29"/>
    <mergeCell ref="E29:G29"/>
    <mergeCell ref="A30:C30"/>
    <mergeCell ref="E30:G30"/>
    <mergeCell ref="A43:I43"/>
    <mergeCell ref="A32:C32"/>
    <mergeCell ref="E32:G32"/>
    <mergeCell ref="A33:C33"/>
    <mergeCell ref="E33:G33"/>
    <mergeCell ref="A34:C34"/>
    <mergeCell ref="E34:G34"/>
    <mergeCell ref="A35:C35"/>
    <mergeCell ref="E35:G35"/>
    <mergeCell ref="A36:C36"/>
    <mergeCell ref="E36:G36"/>
    <mergeCell ref="A42:I42"/>
  </mergeCells>
  <pageMargins left="0.7" right="0.7" top="0.75" bottom="0.75" header="0.3" footer="0.3"/>
  <pageSetup scale="95" orientation="portrait" r:id="rId1"/>
  <customProperties>
    <customPr name="OrphanNamesChecke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F46"/>
  <sheetViews>
    <sheetView workbookViewId="0">
      <selection activeCell="A3" sqref="A3:B4"/>
    </sheetView>
  </sheetViews>
  <sheetFormatPr defaultColWidth="9.140625" defaultRowHeight="12.75" x14ac:dyDescent="0.2"/>
  <cols>
    <col min="1" max="1" width="4.85546875" style="17" customWidth="1"/>
    <col min="2" max="2" width="56.85546875" style="17" customWidth="1"/>
    <col min="3" max="3" width="9.140625" style="17"/>
    <col min="4" max="6" width="20.5703125" style="17" customWidth="1"/>
    <col min="7" max="16384" width="9.140625" style="17"/>
  </cols>
  <sheetData>
    <row r="1" spans="1:6" ht="15.75" x14ac:dyDescent="0.25">
      <c r="A1" s="56" t="s">
        <v>14</v>
      </c>
      <c r="F1" s="133" t="s">
        <v>151</v>
      </c>
    </row>
    <row r="2" spans="1:6" ht="6" customHeight="1" thickBot="1" x14ac:dyDescent="0.25">
      <c r="A2" s="25"/>
      <c r="B2" s="25"/>
      <c r="C2" s="25"/>
      <c r="D2" s="25"/>
      <c r="E2" s="25"/>
      <c r="F2" s="25"/>
    </row>
    <row r="3" spans="1:6" ht="18.75" customHeight="1" thickBot="1" x14ac:dyDescent="0.25">
      <c r="A3" s="704" t="s">
        <v>8</v>
      </c>
      <c r="B3" s="706" t="s">
        <v>15</v>
      </c>
      <c r="C3" s="708" t="s">
        <v>16</v>
      </c>
      <c r="D3" s="710" t="s">
        <v>398</v>
      </c>
      <c r="E3" s="710" t="s">
        <v>399</v>
      </c>
      <c r="F3" s="702" t="s">
        <v>400</v>
      </c>
    </row>
    <row r="4" spans="1:6" ht="22.5" customHeight="1" thickBot="1" x14ac:dyDescent="0.25">
      <c r="A4" s="705"/>
      <c r="B4" s="707"/>
      <c r="C4" s="709"/>
      <c r="D4" s="711"/>
      <c r="E4" s="711"/>
      <c r="F4" s="703"/>
    </row>
    <row r="5" spans="1:6" ht="14.25" customHeight="1" x14ac:dyDescent="0.2">
      <c r="A5" s="175">
        <v>1</v>
      </c>
      <c r="B5" s="176" t="s">
        <v>17</v>
      </c>
      <c r="C5" s="241"/>
      <c r="D5" s="242"/>
      <c r="E5" s="242"/>
      <c r="F5" s="243"/>
    </row>
    <row r="6" spans="1:6" ht="15.75" customHeight="1" x14ac:dyDescent="0.2">
      <c r="A6" s="26">
        <v>2</v>
      </c>
      <c r="B6" s="57" t="s">
        <v>54</v>
      </c>
      <c r="C6" s="244"/>
      <c r="D6" s="245"/>
      <c r="E6" s="245"/>
      <c r="F6" s="246"/>
    </row>
    <row r="7" spans="1:6" ht="15.75" customHeight="1" x14ac:dyDescent="0.2">
      <c r="A7" s="26">
        <v>3</v>
      </c>
      <c r="B7" s="46" t="s">
        <v>55</v>
      </c>
      <c r="C7" s="49">
        <v>2310</v>
      </c>
      <c r="D7" s="98"/>
      <c r="E7" s="98"/>
      <c r="F7" s="52"/>
    </row>
    <row r="8" spans="1:6" ht="15.75" customHeight="1" x14ac:dyDescent="0.2">
      <c r="A8" s="26">
        <v>4</v>
      </c>
      <c r="B8" s="46" t="s">
        <v>56</v>
      </c>
      <c r="C8" s="49">
        <v>2320</v>
      </c>
      <c r="D8" s="98"/>
      <c r="E8" s="98"/>
      <c r="F8" s="52"/>
    </row>
    <row r="9" spans="1:6" ht="15.75" customHeight="1" x14ac:dyDescent="0.2">
      <c r="A9" s="26">
        <v>5</v>
      </c>
      <c r="B9" s="46" t="s">
        <v>18</v>
      </c>
      <c r="C9" s="49">
        <v>2510</v>
      </c>
      <c r="D9" s="98"/>
      <c r="E9" s="98"/>
      <c r="F9" s="52"/>
    </row>
    <row r="10" spans="1:6" ht="15.75" customHeight="1" x14ac:dyDescent="0.2">
      <c r="A10" s="26">
        <v>6</v>
      </c>
      <c r="B10" s="47"/>
      <c r="C10" s="50"/>
      <c r="D10" s="98"/>
      <c r="E10" s="98"/>
      <c r="F10" s="52"/>
    </row>
    <row r="11" spans="1:6" ht="15.75" customHeight="1" x14ac:dyDescent="0.2">
      <c r="A11" s="26">
        <v>7</v>
      </c>
      <c r="B11" s="47"/>
      <c r="C11" s="50"/>
      <c r="D11" s="98"/>
      <c r="E11" s="98"/>
      <c r="F11" s="52"/>
    </row>
    <row r="12" spans="1:6" ht="15.75" customHeight="1" x14ac:dyDescent="0.2">
      <c r="A12" s="26">
        <v>8</v>
      </c>
      <c r="B12" s="57" t="s">
        <v>57</v>
      </c>
      <c r="C12" s="244"/>
      <c r="D12" s="247"/>
      <c r="E12" s="247"/>
      <c r="F12" s="239"/>
    </row>
    <row r="13" spans="1:6" ht="15.75" customHeight="1" x14ac:dyDescent="0.2">
      <c r="A13" s="26">
        <v>9</v>
      </c>
      <c r="B13" s="46" t="s">
        <v>58</v>
      </c>
      <c r="C13" s="49">
        <v>1000</v>
      </c>
      <c r="D13" s="98"/>
      <c r="E13" s="98"/>
      <c r="F13" s="52"/>
    </row>
    <row r="14" spans="1:6" ht="15.75" customHeight="1" x14ac:dyDescent="0.2">
      <c r="A14" s="26">
        <v>10</v>
      </c>
      <c r="B14" s="46" t="s">
        <v>60</v>
      </c>
      <c r="C14" s="49">
        <v>2110</v>
      </c>
      <c r="D14" s="98"/>
      <c r="E14" s="98"/>
      <c r="F14" s="52"/>
    </row>
    <row r="15" spans="1:6" ht="15.75" customHeight="1" x14ac:dyDescent="0.2">
      <c r="A15" s="26">
        <v>11</v>
      </c>
      <c r="B15" s="46" t="s">
        <v>59</v>
      </c>
      <c r="C15" s="49">
        <v>2400</v>
      </c>
      <c r="D15" s="98"/>
      <c r="E15" s="98"/>
      <c r="F15" s="52"/>
    </row>
    <row r="16" spans="1:6" ht="15.75" customHeight="1" x14ac:dyDescent="0.2">
      <c r="A16" s="26">
        <v>12</v>
      </c>
      <c r="B16" s="47"/>
      <c r="C16" s="50"/>
      <c r="D16" s="98"/>
      <c r="E16" s="98"/>
      <c r="F16" s="52"/>
    </row>
    <row r="17" spans="1:6" ht="15.75" customHeight="1" x14ac:dyDescent="0.2">
      <c r="A17" s="26">
        <v>13</v>
      </c>
      <c r="B17" s="91"/>
      <c r="C17" s="92"/>
      <c r="D17" s="98"/>
      <c r="E17" s="98"/>
      <c r="F17" s="52"/>
    </row>
    <row r="18" spans="1:6" ht="15.75" customHeight="1" x14ac:dyDescent="0.2">
      <c r="A18" s="26">
        <v>14</v>
      </c>
      <c r="B18" s="83" t="s">
        <v>61</v>
      </c>
      <c r="C18" s="248"/>
      <c r="D18" s="247"/>
      <c r="E18" s="247"/>
      <c r="F18" s="239"/>
    </row>
    <row r="19" spans="1:6" ht="15.75" customHeight="1" x14ac:dyDescent="0.2">
      <c r="A19" s="26">
        <v>15</v>
      </c>
      <c r="B19" s="1" t="s">
        <v>58</v>
      </c>
      <c r="C19" s="84">
        <v>1000</v>
      </c>
      <c r="D19" s="98"/>
      <c r="E19" s="98"/>
      <c r="F19" s="52"/>
    </row>
    <row r="20" spans="1:6" ht="15.75" customHeight="1" x14ac:dyDescent="0.2">
      <c r="A20" s="26">
        <v>16</v>
      </c>
      <c r="B20" s="47"/>
      <c r="C20" s="50"/>
      <c r="D20" s="98"/>
      <c r="E20" s="98"/>
      <c r="F20" s="52"/>
    </row>
    <row r="21" spans="1:6" ht="14.25" customHeight="1" x14ac:dyDescent="0.2">
      <c r="A21" s="26">
        <v>17</v>
      </c>
      <c r="B21" s="47"/>
      <c r="C21" s="50"/>
      <c r="D21" s="98"/>
      <c r="E21" s="98"/>
      <c r="F21" s="52"/>
    </row>
    <row r="22" spans="1:6" ht="26.25" customHeight="1" x14ac:dyDescent="0.2">
      <c r="A22" s="26">
        <v>18</v>
      </c>
      <c r="B22" s="85" t="s">
        <v>63</v>
      </c>
      <c r="C22" s="248"/>
      <c r="D22" s="247"/>
      <c r="E22" s="247"/>
      <c r="F22" s="239"/>
    </row>
    <row r="23" spans="1:6" ht="15.75" customHeight="1" x14ac:dyDescent="0.2">
      <c r="A23" s="26">
        <v>19</v>
      </c>
      <c r="B23" s="1" t="s">
        <v>58</v>
      </c>
      <c r="C23" s="84">
        <v>1000</v>
      </c>
      <c r="D23" s="98"/>
      <c r="E23" s="98"/>
      <c r="F23" s="52"/>
    </row>
    <row r="24" spans="1:6" ht="15.75" customHeight="1" x14ac:dyDescent="0.2">
      <c r="A24" s="26">
        <v>20</v>
      </c>
      <c r="B24" s="46" t="s">
        <v>64</v>
      </c>
      <c r="C24" s="49">
        <v>2100</v>
      </c>
      <c r="D24" s="98"/>
      <c r="E24" s="98"/>
      <c r="F24" s="52"/>
    </row>
    <row r="25" spans="1:6" ht="15.75" customHeight="1" x14ac:dyDescent="0.2">
      <c r="A25" s="26">
        <v>21</v>
      </c>
      <c r="B25" s="46" t="s">
        <v>62</v>
      </c>
      <c r="C25" s="49">
        <v>2700</v>
      </c>
      <c r="D25" s="98"/>
      <c r="E25" s="98"/>
      <c r="F25" s="52"/>
    </row>
    <row r="26" spans="1:6" ht="15.75" customHeight="1" x14ac:dyDescent="0.2">
      <c r="A26" s="26">
        <v>22</v>
      </c>
      <c r="B26" s="66" t="s">
        <v>104</v>
      </c>
      <c r="C26" s="50"/>
      <c r="D26" s="98"/>
      <c r="E26" s="98"/>
      <c r="F26" s="52"/>
    </row>
    <row r="27" spans="1:6" ht="15.75" customHeight="1" x14ac:dyDescent="0.2">
      <c r="A27" s="26">
        <v>23</v>
      </c>
      <c r="B27" s="66" t="s">
        <v>105</v>
      </c>
      <c r="C27" s="50"/>
      <c r="D27" s="98"/>
      <c r="E27" s="98"/>
      <c r="F27" s="52"/>
    </row>
    <row r="28" spans="1:6" ht="15.75" customHeight="1" x14ac:dyDescent="0.2">
      <c r="A28" s="26">
        <v>24</v>
      </c>
      <c r="B28" s="66" t="s">
        <v>106</v>
      </c>
      <c r="C28" s="50"/>
      <c r="D28" s="98"/>
      <c r="E28" s="98"/>
      <c r="F28" s="52"/>
    </row>
    <row r="29" spans="1:6" ht="15.75" customHeight="1" x14ac:dyDescent="0.2">
      <c r="A29" s="26">
        <v>25</v>
      </c>
      <c r="B29" s="66" t="s">
        <v>107</v>
      </c>
      <c r="C29" s="50"/>
      <c r="D29" s="98"/>
      <c r="E29" s="98"/>
      <c r="F29" s="52"/>
    </row>
    <row r="30" spans="1:6" ht="15.75" customHeight="1" x14ac:dyDescent="0.2">
      <c r="A30" s="26">
        <v>26</v>
      </c>
      <c r="B30" s="66" t="s">
        <v>108</v>
      </c>
      <c r="C30" s="50"/>
      <c r="D30" s="98"/>
      <c r="E30" s="98"/>
      <c r="F30" s="52"/>
    </row>
    <row r="31" spans="1:6" ht="15.75" customHeight="1" x14ac:dyDescent="0.2">
      <c r="A31" s="26">
        <v>27</v>
      </c>
      <c r="B31" s="66" t="s">
        <v>109</v>
      </c>
      <c r="C31" s="50"/>
      <c r="D31" s="98"/>
      <c r="E31" s="98"/>
      <c r="F31" s="52"/>
    </row>
    <row r="32" spans="1:6" ht="15.75" customHeight="1" x14ac:dyDescent="0.2">
      <c r="A32" s="26">
        <v>28</v>
      </c>
      <c r="B32" s="66" t="s">
        <v>110</v>
      </c>
      <c r="C32" s="50"/>
      <c r="D32" s="98"/>
      <c r="E32" s="98"/>
      <c r="F32" s="52"/>
    </row>
    <row r="33" spans="1:6" ht="15.75" customHeight="1" x14ac:dyDescent="0.2">
      <c r="A33" s="26">
        <v>29</v>
      </c>
      <c r="B33" s="66" t="s">
        <v>111</v>
      </c>
      <c r="C33" s="50"/>
      <c r="D33" s="98"/>
      <c r="E33" s="98"/>
      <c r="F33" s="52"/>
    </row>
    <row r="34" spans="1:6" ht="15.75" customHeight="1" x14ac:dyDescent="0.2">
      <c r="A34" s="26">
        <v>30</v>
      </c>
      <c r="B34" s="66" t="s">
        <v>112</v>
      </c>
      <c r="C34" s="50"/>
      <c r="D34" s="100"/>
      <c r="E34" s="100"/>
      <c r="F34" s="72"/>
    </row>
    <row r="35" spans="1:6" ht="15.75" customHeight="1" x14ac:dyDescent="0.2">
      <c r="A35" s="26">
        <v>31</v>
      </c>
      <c r="B35" s="66" t="s">
        <v>113</v>
      </c>
      <c r="C35" s="50"/>
      <c r="D35" s="100"/>
      <c r="E35" s="100"/>
      <c r="F35" s="72"/>
    </row>
    <row r="36" spans="1:6" ht="15.75" customHeight="1" x14ac:dyDescent="0.2">
      <c r="A36" s="26">
        <v>32</v>
      </c>
      <c r="B36" s="66" t="s">
        <v>114</v>
      </c>
      <c r="C36" s="50"/>
      <c r="D36" s="98"/>
      <c r="E36" s="98"/>
      <c r="F36" s="52"/>
    </row>
    <row r="37" spans="1:6" ht="15.75" customHeight="1" x14ac:dyDescent="0.2">
      <c r="A37" s="26">
        <v>33</v>
      </c>
      <c r="B37" s="46" t="s">
        <v>41</v>
      </c>
      <c r="C37" s="50"/>
      <c r="D37" s="99">
        <f>SUM(D7:D36)</f>
        <v>0</v>
      </c>
      <c r="E37" s="99">
        <f>SUM(E7:E36)</f>
        <v>0</v>
      </c>
      <c r="F37" s="239"/>
    </row>
    <row r="38" spans="1:6" ht="15.75" customHeight="1" x14ac:dyDescent="0.2">
      <c r="A38" s="26">
        <v>34</v>
      </c>
      <c r="B38" s="46" t="s">
        <v>39</v>
      </c>
      <c r="C38" s="50"/>
      <c r="D38" s="247"/>
      <c r="E38" s="247"/>
      <c r="F38" s="54">
        <f>SUM(F7:F37)</f>
        <v>0</v>
      </c>
    </row>
    <row r="39" spans="1:6" ht="15.75" customHeight="1" x14ac:dyDescent="0.2">
      <c r="A39" s="26">
        <v>35</v>
      </c>
      <c r="B39" s="46" t="s">
        <v>19</v>
      </c>
      <c r="C39" s="50"/>
      <c r="D39" s="247"/>
      <c r="E39" s="247"/>
      <c r="F39" s="52"/>
    </row>
    <row r="40" spans="1:6" ht="15.75" customHeight="1" thickBot="1" x14ac:dyDescent="0.25">
      <c r="A40" s="27">
        <v>36</v>
      </c>
      <c r="B40" s="48" t="s">
        <v>20</v>
      </c>
      <c r="C40" s="51"/>
      <c r="D40" s="249"/>
      <c r="E40" s="249"/>
      <c r="F40" s="55">
        <f>IF('General Fund - Page 2 of 2'!F34&lt;&gt;(F38+F39),"Budget Not Balanced",F38+F39)</f>
        <v>0</v>
      </c>
    </row>
    <row r="46" spans="1:6" x14ac:dyDescent="0.2">
      <c r="F46" s="105"/>
    </row>
  </sheetData>
  <sheetProtection sheet="1" objects="1" scenarios="1"/>
  <mergeCells count="6">
    <mergeCell ref="F3:F4"/>
    <mergeCell ref="A3:A4"/>
    <mergeCell ref="B3:B4"/>
    <mergeCell ref="C3:C4"/>
    <mergeCell ref="D3:D4"/>
    <mergeCell ref="E3:E4"/>
  </mergeCells>
  <phoneticPr fontId="20" type="noConversion"/>
  <printOptions horizontalCentered="1"/>
  <pageMargins left="0.25" right="0.25" top="0.35" bottom="0.75" header="0.5" footer="0.35"/>
  <pageSetup scale="86" orientation="landscape" r:id="rId1"/>
  <headerFooter alignWithMargins="0">
    <oddFooter xml:space="preserve">&amp;R&amp;11General Fund (Page 1 of 2) </oddFooter>
  </headerFooter>
  <customProperties>
    <customPr name="OrphanNamesChecked" r:id="rId2"/>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F43"/>
  <sheetViews>
    <sheetView workbookViewId="0">
      <selection activeCell="A3" sqref="A3:B4"/>
    </sheetView>
  </sheetViews>
  <sheetFormatPr defaultColWidth="9.140625" defaultRowHeight="12.75" x14ac:dyDescent="0.2"/>
  <cols>
    <col min="1" max="1" width="5.5703125" style="320" customWidth="1"/>
    <col min="2" max="2" width="56.85546875" style="320" customWidth="1"/>
    <col min="3" max="3" width="10.42578125" style="320" bestFit="1" customWidth="1"/>
    <col min="4" max="6" width="22.5703125" style="320" customWidth="1"/>
    <col min="7" max="16384" width="9.140625" style="320"/>
  </cols>
  <sheetData>
    <row r="1" spans="1:6" ht="15" customHeight="1" x14ac:dyDescent="0.25">
      <c r="A1" s="326" t="s">
        <v>14</v>
      </c>
      <c r="B1"/>
      <c r="C1"/>
      <c r="D1"/>
      <c r="E1"/>
      <c r="F1" s="220" t="s">
        <v>151</v>
      </c>
    </row>
    <row r="2" spans="1:6" ht="7.5" customHeight="1" thickBot="1" x14ac:dyDescent="0.25">
      <c r="A2" s="327"/>
      <c r="B2" s="327"/>
      <c r="C2" s="327"/>
      <c r="D2" s="327"/>
      <c r="E2" s="327"/>
      <c r="F2" s="327"/>
    </row>
    <row r="3" spans="1:6" ht="18.75" customHeight="1" thickBot="1" x14ac:dyDescent="0.25">
      <c r="A3" s="716" t="s">
        <v>8</v>
      </c>
      <c r="B3" s="718" t="s">
        <v>15</v>
      </c>
      <c r="C3" s="720" t="s">
        <v>21</v>
      </c>
      <c r="D3" s="722" t="s">
        <v>398</v>
      </c>
      <c r="E3" s="722" t="s">
        <v>399</v>
      </c>
      <c r="F3" s="714" t="s">
        <v>400</v>
      </c>
    </row>
    <row r="4" spans="1:6" ht="18.75" customHeight="1" thickBot="1" x14ac:dyDescent="0.25">
      <c r="A4" s="717"/>
      <c r="B4" s="719"/>
      <c r="C4" s="721"/>
      <c r="D4" s="723"/>
      <c r="E4" s="723"/>
      <c r="F4" s="715"/>
    </row>
    <row r="5" spans="1:6" ht="15.75" customHeight="1" thickTop="1" x14ac:dyDescent="0.2">
      <c r="A5" s="328">
        <v>37</v>
      </c>
      <c r="B5" s="329" t="s">
        <v>22</v>
      </c>
      <c r="C5" s="330"/>
      <c r="D5" s="331"/>
      <c r="E5" s="332"/>
      <c r="F5" s="332"/>
    </row>
    <row r="6" spans="1:6" ht="15.75" customHeight="1" x14ac:dyDescent="0.2">
      <c r="A6" s="328">
        <v>38</v>
      </c>
      <c r="B6" s="333" t="s">
        <v>23</v>
      </c>
      <c r="C6" s="74"/>
      <c r="D6" s="100"/>
      <c r="E6" s="100"/>
      <c r="F6" s="171"/>
    </row>
    <row r="7" spans="1:6" ht="15.75" customHeight="1" x14ac:dyDescent="0.2">
      <c r="A7" s="328">
        <v>39</v>
      </c>
      <c r="B7" s="333" t="s">
        <v>24</v>
      </c>
      <c r="C7" s="74"/>
      <c r="D7" s="100"/>
      <c r="E7" s="100"/>
      <c r="F7" s="171"/>
    </row>
    <row r="8" spans="1:6" ht="15.75" customHeight="1" x14ac:dyDescent="0.2">
      <c r="A8" s="328">
        <v>40</v>
      </c>
      <c r="B8" s="333" t="s">
        <v>25</v>
      </c>
      <c r="C8" s="74"/>
      <c r="D8" s="100"/>
      <c r="E8" s="100"/>
      <c r="F8" s="171"/>
    </row>
    <row r="9" spans="1:6" ht="15.75" customHeight="1" x14ac:dyDescent="0.2">
      <c r="A9" s="328">
        <v>41</v>
      </c>
      <c r="B9" s="333" t="s">
        <v>26</v>
      </c>
      <c r="C9" s="74"/>
      <c r="D9" s="397">
        <f>ROUND(SUM(D6:D8),2)</f>
        <v>0</v>
      </c>
      <c r="E9" s="397">
        <f>IF(SUM(E6:E8)&lt;&gt;D36,"Must=Col 1 Line 68", ROUND(SUM(E6:E8),2))</f>
        <v>0</v>
      </c>
      <c r="F9" s="398">
        <f>IF(SUM(F6:F8)&lt;&gt;E36,"Must=Col 2 Line 68", ROUND(SUM(F6:F8),2))</f>
        <v>0</v>
      </c>
    </row>
    <row r="10" spans="1:6" ht="15.75" customHeight="1" x14ac:dyDescent="0.2">
      <c r="A10" s="328">
        <v>42</v>
      </c>
      <c r="B10" s="334" t="s">
        <v>27</v>
      </c>
      <c r="C10" s="343"/>
      <c r="D10" s="344"/>
      <c r="E10" s="344"/>
      <c r="F10" s="345"/>
    </row>
    <row r="11" spans="1:6" ht="15.75" customHeight="1" x14ac:dyDescent="0.2">
      <c r="A11" s="328">
        <v>43</v>
      </c>
      <c r="B11" s="335" t="s">
        <v>53</v>
      </c>
      <c r="C11" s="74" t="s">
        <v>28</v>
      </c>
      <c r="D11" s="98"/>
      <c r="E11" s="98"/>
      <c r="F11" s="52"/>
    </row>
    <row r="12" spans="1:6" ht="15.75" customHeight="1" x14ac:dyDescent="0.2">
      <c r="A12" s="328">
        <v>44</v>
      </c>
      <c r="B12" s="468"/>
      <c r="C12" s="74"/>
      <c r="D12" s="98"/>
      <c r="E12" s="98"/>
      <c r="F12" s="52"/>
    </row>
    <row r="13" spans="1:6" ht="15.75" customHeight="1" x14ac:dyDescent="0.2">
      <c r="A13" s="328">
        <v>45</v>
      </c>
      <c r="B13" s="468"/>
      <c r="C13" s="74"/>
      <c r="D13" s="98"/>
      <c r="E13" s="98"/>
      <c r="F13" s="52"/>
    </row>
    <row r="14" spans="1:6" ht="15.75" customHeight="1" x14ac:dyDescent="0.2">
      <c r="A14" s="328">
        <v>46</v>
      </c>
      <c r="B14" s="334" t="s">
        <v>29</v>
      </c>
      <c r="C14" s="346"/>
      <c r="D14" s="347"/>
      <c r="E14" s="347"/>
      <c r="F14" s="348"/>
    </row>
    <row r="15" spans="1:6" ht="15.75" customHeight="1" x14ac:dyDescent="0.2">
      <c r="A15" s="328">
        <v>47</v>
      </c>
      <c r="B15" s="333" t="s">
        <v>51</v>
      </c>
      <c r="C15" s="74">
        <v>3115</v>
      </c>
      <c r="D15" s="98"/>
      <c r="E15" s="98"/>
      <c r="F15" s="52"/>
    </row>
    <row r="16" spans="1:6" ht="15.75" customHeight="1" x14ac:dyDescent="0.2">
      <c r="A16" s="328">
        <v>48</v>
      </c>
      <c r="B16" s="468"/>
      <c r="C16" s="74"/>
      <c r="D16" s="98"/>
      <c r="E16" s="98"/>
      <c r="F16" s="52"/>
    </row>
    <row r="17" spans="1:6" ht="15.75" customHeight="1" x14ac:dyDescent="0.2">
      <c r="A17" s="328">
        <v>49</v>
      </c>
      <c r="B17" s="468"/>
      <c r="C17" s="74"/>
      <c r="D17" s="98"/>
      <c r="E17" s="98"/>
      <c r="F17" s="52"/>
    </row>
    <row r="18" spans="1:6" ht="15.75" customHeight="1" x14ac:dyDescent="0.2">
      <c r="A18" s="328">
        <v>50</v>
      </c>
      <c r="B18" s="336" t="s">
        <v>30</v>
      </c>
      <c r="C18" s="346"/>
      <c r="D18" s="347"/>
      <c r="E18" s="347"/>
      <c r="F18" s="348"/>
    </row>
    <row r="19" spans="1:6" ht="15.75" customHeight="1" x14ac:dyDescent="0.2">
      <c r="A19" s="328">
        <v>51</v>
      </c>
      <c r="B19" s="337" t="s">
        <v>31</v>
      </c>
      <c r="C19" s="74">
        <v>4995</v>
      </c>
      <c r="D19" s="98"/>
      <c r="E19" s="98"/>
      <c r="F19" s="52"/>
    </row>
    <row r="20" spans="1:6" ht="15.75" customHeight="1" x14ac:dyDescent="0.2">
      <c r="A20" s="328">
        <v>52</v>
      </c>
      <c r="B20" s="473"/>
      <c r="C20" s="213"/>
      <c r="D20" s="100"/>
      <c r="E20" s="100"/>
      <c r="F20" s="72"/>
    </row>
    <row r="21" spans="1:6" ht="15.75" customHeight="1" x14ac:dyDescent="0.2">
      <c r="A21" s="328">
        <v>53</v>
      </c>
      <c r="B21" s="468"/>
      <c r="C21" s="74"/>
      <c r="D21" s="98"/>
      <c r="E21" s="98"/>
      <c r="F21" s="52"/>
    </row>
    <row r="22" spans="1:6" ht="15.75" customHeight="1" x14ac:dyDescent="0.2">
      <c r="A22" s="328">
        <v>54</v>
      </c>
      <c r="B22" s="336" t="s">
        <v>32</v>
      </c>
      <c r="C22" s="346"/>
      <c r="D22" s="347"/>
      <c r="E22" s="347"/>
      <c r="F22" s="348"/>
    </row>
    <row r="23" spans="1:6" ht="15.75" customHeight="1" x14ac:dyDescent="0.2">
      <c r="A23" s="328">
        <v>55</v>
      </c>
      <c r="B23" s="337" t="s">
        <v>33</v>
      </c>
      <c r="C23" s="74">
        <v>5690</v>
      </c>
      <c r="D23" s="98"/>
      <c r="E23" s="98"/>
      <c r="F23" s="52"/>
    </row>
    <row r="24" spans="1:6" ht="15.75" customHeight="1" x14ac:dyDescent="0.2">
      <c r="A24" s="328">
        <v>56</v>
      </c>
      <c r="B24" s="468"/>
      <c r="C24" s="74"/>
      <c r="D24" s="98"/>
      <c r="E24" s="98"/>
      <c r="F24" s="52"/>
    </row>
    <row r="25" spans="1:6" ht="15.75" customHeight="1" x14ac:dyDescent="0.2">
      <c r="A25" s="328">
        <v>57</v>
      </c>
      <c r="B25" s="91"/>
      <c r="C25" s="74"/>
      <c r="D25" s="98"/>
      <c r="E25" s="98"/>
      <c r="F25" s="52"/>
    </row>
    <row r="26" spans="1:6" ht="15.75" customHeight="1" x14ac:dyDescent="0.2">
      <c r="A26" s="328">
        <v>58</v>
      </c>
      <c r="B26" s="469"/>
      <c r="C26" s="213"/>
      <c r="D26" s="100"/>
      <c r="E26" s="100"/>
      <c r="F26" s="72"/>
    </row>
    <row r="27" spans="1:6" ht="15.75" customHeight="1" x14ac:dyDescent="0.2">
      <c r="A27" s="328">
        <v>59</v>
      </c>
      <c r="B27" s="91"/>
      <c r="C27" s="74"/>
      <c r="D27" s="98"/>
      <c r="E27" s="98"/>
      <c r="F27" s="52"/>
    </row>
    <row r="28" spans="1:6" ht="15.75" customHeight="1" x14ac:dyDescent="0.2">
      <c r="A28" s="328">
        <v>60</v>
      </c>
      <c r="B28" s="468"/>
      <c r="C28" s="74"/>
      <c r="D28" s="100"/>
      <c r="E28" s="100"/>
      <c r="F28" s="72"/>
    </row>
    <row r="29" spans="1:6" ht="15.75" customHeight="1" x14ac:dyDescent="0.2">
      <c r="A29" s="328">
        <v>61</v>
      </c>
      <c r="B29" s="470"/>
      <c r="C29" s="88"/>
      <c r="D29" s="98"/>
      <c r="E29" s="98"/>
      <c r="F29" s="52"/>
    </row>
    <row r="30" spans="1:6" ht="15.75" customHeight="1" x14ac:dyDescent="0.2">
      <c r="A30" s="328">
        <v>62</v>
      </c>
      <c r="B30" s="471"/>
      <c r="C30" s="89"/>
      <c r="D30" s="98"/>
      <c r="E30" s="98"/>
      <c r="F30" s="52"/>
    </row>
    <row r="31" spans="1:6" ht="15.75" customHeight="1" x14ac:dyDescent="0.2">
      <c r="A31" s="328">
        <v>63</v>
      </c>
      <c r="B31" s="472"/>
      <c r="C31" s="74"/>
      <c r="D31" s="98"/>
      <c r="E31" s="98"/>
      <c r="F31" s="52"/>
    </row>
    <row r="32" spans="1:6" ht="15.75" customHeight="1" x14ac:dyDescent="0.2">
      <c r="A32" s="328">
        <v>64</v>
      </c>
      <c r="B32" s="338" t="s">
        <v>102</v>
      </c>
      <c r="C32" s="74"/>
      <c r="D32" s="397">
        <f>SUM(D9:D31)</f>
        <v>0</v>
      </c>
      <c r="E32" s="397">
        <f>SUM(E9:E31)</f>
        <v>0</v>
      </c>
      <c r="F32" s="399">
        <f>SUM(F9:F31)</f>
        <v>0</v>
      </c>
    </row>
    <row r="33" spans="1:6" ht="15.75" customHeight="1" x14ac:dyDescent="0.2">
      <c r="A33" s="328">
        <v>65</v>
      </c>
      <c r="B33" s="337" t="s">
        <v>103</v>
      </c>
      <c r="C33" s="74">
        <v>1110</v>
      </c>
      <c r="D33" s="98"/>
      <c r="E33" s="98"/>
      <c r="F33" s="72"/>
    </row>
    <row r="34" spans="1:6" ht="15.75" customHeight="1" x14ac:dyDescent="0.2">
      <c r="A34" s="328">
        <v>66</v>
      </c>
      <c r="B34" s="337" t="s">
        <v>34</v>
      </c>
      <c r="C34" s="74"/>
      <c r="D34" s="397">
        <f>D32+D33</f>
        <v>0</v>
      </c>
      <c r="E34" s="397">
        <f>E32+E33</f>
        <v>0</v>
      </c>
      <c r="F34" s="399">
        <f>SUM(F32:F33)</f>
        <v>0</v>
      </c>
    </row>
    <row r="35" spans="1:6" ht="15.75" customHeight="1" x14ac:dyDescent="0.2">
      <c r="A35" s="339">
        <v>67</v>
      </c>
      <c r="B35" s="337" t="s">
        <v>35</v>
      </c>
      <c r="C35" s="73"/>
      <c r="D35" s="400">
        <f>'General Fund -  Page 1 of 2'!D37</f>
        <v>0</v>
      </c>
      <c r="E35" s="400">
        <f>'General Fund -  Page 1 of 2'!E37</f>
        <v>0</v>
      </c>
      <c r="F35" s="323"/>
    </row>
    <row r="36" spans="1:6" ht="15.75" customHeight="1" thickBot="1" x14ac:dyDescent="0.25">
      <c r="A36" s="340">
        <v>68</v>
      </c>
      <c r="B36" s="341" t="s">
        <v>36</v>
      </c>
      <c r="C36" s="90"/>
      <c r="D36" s="401">
        <f>D34-D35</f>
        <v>0</v>
      </c>
      <c r="E36" s="401">
        <f>E34-E35</f>
        <v>0</v>
      </c>
      <c r="F36" s="324"/>
    </row>
    <row r="37" spans="1:6" ht="15.75" customHeight="1" thickBot="1" x14ac:dyDescent="0.25">
      <c r="A37"/>
      <c r="B37" s="342"/>
      <c r="C37" s="325"/>
      <c r="D37" s="325"/>
      <c r="E37" s="325"/>
      <c r="F37" s="349" t="s">
        <v>115</v>
      </c>
    </row>
    <row r="38" spans="1:6" ht="12.95" customHeight="1" x14ac:dyDescent="0.2">
      <c r="A38"/>
      <c r="B38" s="342" t="s">
        <v>116</v>
      </c>
      <c r="C38" s="325"/>
      <c r="D38" s="325"/>
      <c r="E38" s="325"/>
      <c r="F38" s="402">
        <f>F33</f>
        <v>0</v>
      </c>
    </row>
    <row r="39" spans="1:6" ht="12.95" customHeight="1" x14ac:dyDescent="0.2">
      <c r="A39" s="342"/>
      <c r="B39" s="342" t="s">
        <v>117</v>
      </c>
      <c r="C39" s="325"/>
      <c r="D39" s="325"/>
      <c r="E39" s="325"/>
      <c r="F39" s="351">
        <f>ROUND((F38*0.01)*1.0101,2)</f>
        <v>0</v>
      </c>
    </row>
    <row r="40" spans="1:6" ht="12.95" customHeight="1" thickBot="1" x14ac:dyDescent="0.25">
      <c r="A40"/>
      <c r="B40" s="342" t="s">
        <v>302</v>
      </c>
      <c r="C40" s="325"/>
      <c r="D40" s="325"/>
      <c r="E40" s="325"/>
      <c r="F40" s="403">
        <f>ROUND(SUM(F38:F39),2)</f>
        <v>0</v>
      </c>
    </row>
    <row r="41" spans="1:6" ht="9" customHeight="1" x14ac:dyDescent="0.2"/>
    <row r="42" spans="1:6" x14ac:dyDescent="0.2">
      <c r="A42" s="712" t="s">
        <v>118</v>
      </c>
      <c r="B42" s="713"/>
      <c r="C42" s="713"/>
      <c r="D42" s="713"/>
      <c r="E42" s="713"/>
      <c r="F42" s="713"/>
    </row>
    <row r="43" spans="1:6" x14ac:dyDescent="0.2">
      <c r="A43" s="713"/>
      <c r="B43" s="713"/>
      <c r="C43" s="713"/>
      <c r="D43" s="713"/>
      <c r="E43" s="713"/>
      <c r="F43" s="713"/>
    </row>
  </sheetData>
  <sheetProtection sheet="1" objects="1" scenarios="1"/>
  <mergeCells count="7">
    <mergeCell ref="A42:F43"/>
    <mergeCell ref="F3:F4"/>
    <mergeCell ref="A3:A4"/>
    <mergeCell ref="B3:B4"/>
    <mergeCell ref="C3:C4"/>
    <mergeCell ref="D3:D4"/>
    <mergeCell ref="E3:E4"/>
  </mergeCells>
  <phoneticPr fontId="20" type="noConversion"/>
  <printOptions horizontalCentered="1"/>
  <pageMargins left="0.25" right="0.25" top="0.35" bottom="0.6" header="0.5" footer="0.35"/>
  <pageSetup scale="84" orientation="landscape" r:id="rId1"/>
  <headerFooter alignWithMargins="0">
    <oddFooter>&amp;R&amp;11General Fund (Page 2 of 2)</oddFooter>
  </headerFooter>
  <customProperties>
    <customPr name="OrphanNamesChecked" r:id="rId2"/>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F53"/>
  <sheetViews>
    <sheetView workbookViewId="0">
      <selection activeCell="A3" sqref="A3:B4"/>
    </sheetView>
  </sheetViews>
  <sheetFormatPr defaultColWidth="9.140625" defaultRowHeight="12.75" x14ac:dyDescent="0.2"/>
  <cols>
    <col min="1" max="1" width="5.5703125" style="17" customWidth="1"/>
    <col min="2" max="2" width="56.85546875" style="17" customWidth="1"/>
    <col min="3" max="3" width="9.140625" style="17"/>
    <col min="4" max="6" width="25.5703125" style="17" customWidth="1"/>
    <col min="7" max="16384" width="9.140625" style="17"/>
  </cols>
  <sheetData>
    <row r="1" spans="1:6" ht="15" customHeight="1" x14ac:dyDescent="0.25">
      <c r="A1" s="56" t="s">
        <v>14</v>
      </c>
      <c r="F1" s="133" t="s">
        <v>151</v>
      </c>
    </row>
    <row r="2" spans="1:6" ht="6.75" customHeight="1" thickBot="1" x14ac:dyDescent="0.25">
      <c r="A2" s="29"/>
      <c r="B2" s="29"/>
      <c r="C2" s="29"/>
      <c r="D2" s="29"/>
      <c r="E2" s="29"/>
      <c r="F2" s="35"/>
    </row>
    <row r="3" spans="1:6" ht="18.75" customHeight="1" thickBot="1" x14ac:dyDescent="0.25">
      <c r="A3" s="726" t="s">
        <v>8</v>
      </c>
      <c r="B3" s="728" t="s">
        <v>52</v>
      </c>
      <c r="C3" s="730" t="s">
        <v>40</v>
      </c>
      <c r="D3" s="710" t="s">
        <v>398</v>
      </c>
      <c r="E3" s="710" t="s">
        <v>399</v>
      </c>
      <c r="F3" s="702" t="s">
        <v>400</v>
      </c>
    </row>
    <row r="4" spans="1:6" ht="18.75" customHeight="1" thickBot="1" x14ac:dyDescent="0.25">
      <c r="A4" s="727"/>
      <c r="B4" s="729"/>
      <c r="C4" s="711"/>
      <c r="D4" s="711"/>
      <c r="E4" s="711"/>
      <c r="F4" s="703"/>
    </row>
    <row r="5" spans="1:6" ht="15.75" customHeight="1" x14ac:dyDescent="0.2">
      <c r="A5" s="31">
        <v>1</v>
      </c>
      <c r="B5" s="65" t="s">
        <v>17</v>
      </c>
      <c r="C5" s="250"/>
      <c r="D5" s="250"/>
      <c r="E5" s="251"/>
      <c r="F5" s="252"/>
    </row>
    <row r="6" spans="1:6" ht="15.75" customHeight="1" x14ac:dyDescent="0.2">
      <c r="A6" s="31">
        <v>2</v>
      </c>
      <c r="B6" s="66" t="s">
        <v>43</v>
      </c>
      <c r="C6" s="58">
        <v>300</v>
      </c>
      <c r="D6" s="97"/>
      <c r="E6" s="168"/>
      <c r="F6" s="75"/>
    </row>
    <row r="7" spans="1:6" ht="15.75" customHeight="1" x14ac:dyDescent="0.2">
      <c r="A7" s="31">
        <v>3</v>
      </c>
      <c r="B7" s="66" t="s">
        <v>44</v>
      </c>
      <c r="C7" s="58">
        <v>500</v>
      </c>
      <c r="D7" s="97"/>
      <c r="E7" s="168"/>
      <c r="F7" s="75"/>
    </row>
    <row r="8" spans="1:6" ht="15.75" customHeight="1" x14ac:dyDescent="0.2">
      <c r="A8" s="31">
        <v>4</v>
      </c>
      <c r="B8" s="66" t="s">
        <v>45</v>
      </c>
      <c r="C8" s="58">
        <v>510</v>
      </c>
      <c r="D8" s="97"/>
      <c r="E8" s="168"/>
      <c r="F8" s="75"/>
    </row>
    <row r="9" spans="1:6" ht="15.75" customHeight="1" x14ac:dyDescent="0.2">
      <c r="A9" s="31">
        <v>5</v>
      </c>
      <c r="B9" s="66" t="s">
        <v>46</v>
      </c>
      <c r="C9" s="58">
        <v>520</v>
      </c>
      <c r="D9" s="97"/>
      <c r="E9" s="168"/>
      <c r="F9" s="75"/>
    </row>
    <row r="10" spans="1:6" ht="15.75" customHeight="1" x14ac:dyDescent="0.2">
      <c r="A10" s="31">
        <v>6</v>
      </c>
      <c r="B10" s="66" t="s">
        <v>65</v>
      </c>
      <c r="C10" s="58">
        <v>690</v>
      </c>
      <c r="D10" s="97"/>
      <c r="E10" s="168"/>
      <c r="F10" s="75"/>
    </row>
    <row r="11" spans="1:6" ht="15.75" customHeight="1" x14ac:dyDescent="0.2">
      <c r="A11" s="31">
        <v>7</v>
      </c>
      <c r="B11" s="66" t="s">
        <v>104</v>
      </c>
      <c r="C11" s="59"/>
      <c r="D11" s="97"/>
      <c r="E11" s="168"/>
      <c r="F11" s="75"/>
    </row>
    <row r="12" spans="1:6" ht="15.75" customHeight="1" x14ac:dyDescent="0.2">
      <c r="A12" s="31">
        <v>8</v>
      </c>
      <c r="B12" s="66" t="s">
        <v>105</v>
      </c>
      <c r="C12" s="59"/>
      <c r="D12" s="97"/>
      <c r="E12" s="168"/>
      <c r="F12" s="75"/>
    </row>
    <row r="13" spans="1:6" ht="15.75" customHeight="1" x14ac:dyDescent="0.2">
      <c r="A13" s="31">
        <v>9</v>
      </c>
      <c r="B13" s="66" t="s">
        <v>106</v>
      </c>
      <c r="C13" s="59"/>
      <c r="D13" s="97"/>
      <c r="E13" s="168"/>
      <c r="F13" s="75"/>
    </row>
    <row r="14" spans="1:6" ht="15.75" customHeight="1" x14ac:dyDescent="0.2">
      <c r="A14" s="31">
        <v>10</v>
      </c>
      <c r="B14" s="66" t="s">
        <v>107</v>
      </c>
      <c r="C14" s="59"/>
      <c r="D14" s="97"/>
      <c r="E14" s="168"/>
      <c r="F14" s="75"/>
    </row>
    <row r="15" spans="1:6" ht="15.75" customHeight="1" x14ac:dyDescent="0.2">
      <c r="A15" s="31">
        <v>11</v>
      </c>
      <c r="B15" s="66" t="s">
        <v>108</v>
      </c>
      <c r="C15" s="59"/>
      <c r="D15" s="97"/>
      <c r="E15" s="168"/>
      <c r="F15" s="75"/>
    </row>
    <row r="16" spans="1:6" ht="15.75" customHeight="1" x14ac:dyDescent="0.2">
      <c r="A16" s="31">
        <v>12</v>
      </c>
      <c r="B16" s="66" t="s">
        <v>109</v>
      </c>
      <c r="C16" s="59"/>
      <c r="D16" s="97"/>
      <c r="E16" s="168"/>
      <c r="F16" s="75"/>
    </row>
    <row r="17" spans="1:6" ht="15.75" customHeight="1" x14ac:dyDescent="0.2">
      <c r="A17" s="31">
        <v>13</v>
      </c>
      <c r="B17" s="66" t="s">
        <v>110</v>
      </c>
      <c r="C17" s="59"/>
      <c r="D17" s="97"/>
      <c r="E17" s="168"/>
      <c r="F17" s="75"/>
    </row>
    <row r="18" spans="1:6" ht="15.75" customHeight="1" x14ac:dyDescent="0.2">
      <c r="A18" s="31">
        <v>14</v>
      </c>
      <c r="B18" s="66" t="s">
        <v>111</v>
      </c>
      <c r="C18" s="59"/>
      <c r="D18" s="97"/>
      <c r="E18" s="168"/>
      <c r="F18" s="75"/>
    </row>
    <row r="19" spans="1:6" ht="15.75" customHeight="1" x14ac:dyDescent="0.2">
      <c r="A19" s="31">
        <v>15</v>
      </c>
      <c r="B19" s="66" t="s">
        <v>112</v>
      </c>
      <c r="C19" s="59"/>
      <c r="D19" s="97"/>
      <c r="E19" s="168"/>
      <c r="F19" s="75"/>
    </row>
    <row r="20" spans="1:6" ht="15.75" customHeight="1" x14ac:dyDescent="0.2">
      <c r="A20" s="31">
        <v>16</v>
      </c>
      <c r="B20" s="66" t="s">
        <v>113</v>
      </c>
      <c r="C20" s="59"/>
      <c r="D20" s="97"/>
      <c r="E20" s="168"/>
      <c r="F20" s="75"/>
    </row>
    <row r="21" spans="1:6" ht="15.75" customHeight="1" x14ac:dyDescent="0.2">
      <c r="A21" s="31">
        <v>17</v>
      </c>
      <c r="B21" s="66" t="s">
        <v>114</v>
      </c>
      <c r="C21" s="59"/>
      <c r="D21" s="97"/>
      <c r="E21" s="168"/>
      <c r="F21" s="75"/>
    </row>
    <row r="22" spans="1:6" ht="15.75" customHeight="1" x14ac:dyDescent="0.2">
      <c r="A22" s="31">
        <v>18</v>
      </c>
      <c r="B22" s="66" t="s">
        <v>41</v>
      </c>
      <c r="C22" s="59" t="s">
        <v>6</v>
      </c>
      <c r="D22" s="96">
        <f>SUM(D6:D21)</f>
        <v>0</v>
      </c>
      <c r="E22" s="96">
        <f>SUM(E6:E21)</f>
        <v>0</v>
      </c>
      <c r="F22" s="256"/>
    </row>
    <row r="23" spans="1:6" ht="15.75" customHeight="1" x14ac:dyDescent="0.2">
      <c r="A23" s="32">
        <v>19</v>
      </c>
      <c r="B23" s="66" t="s">
        <v>39</v>
      </c>
      <c r="C23" s="59"/>
      <c r="D23" s="253"/>
      <c r="E23" s="254"/>
      <c r="F23" s="103">
        <f>SUM(F6:F21)</f>
        <v>0</v>
      </c>
    </row>
    <row r="24" spans="1:6" ht="15.75" customHeight="1" x14ac:dyDescent="0.2">
      <c r="A24" s="32">
        <v>20</v>
      </c>
      <c r="B24" s="66" t="s">
        <v>19</v>
      </c>
      <c r="C24" s="59"/>
      <c r="D24" s="253"/>
      <c r="E24" s="254"/>
      <c r="F24" s="77"/>
    </row>
    <row r="25" spans="1:6" ht="15.75" customHeight="1" thickBot="1" x14ac:dyDescent="0.25">
      <c r="A25" s="33">
        <v>21</v>
      </c>
      <c r="B25" s="67" t="s">
        <v>20</v>
      </c>
      <c r="C25" s="60"/>
      <c r="D25" s="249"/>
      <c r="E25" s="255"/>
      <c r="F25" s="55">
        <f>IF(F23+F24&lt;&gt;F44,"Budget Not Balanced",F23+F24)</f>
        <v>0</v>
      </c>
    </row>
    <row r="26" spans="1:6" ht="15.75" customHeight="1" x14ac:dyDescent="0.2">
      <c r="A26" s="31">
        <v>22</v>
      </c>
      <c r="B26" s="68" t="s">
        <v>47</v>
      </c>
      <c r="C26" s="236"/>
      <c r="D26" s="236"/>
      <c r="E26" s="257"/>
      <c r="F26" s="238"/>
    </row>
    <row r="27" spans="1:6" ht="15.75" customHeight="1" x14ac:dyDescent="0.2">
      <c r="A27" s="32">
        <v>23</v>
      </c>
      <c r="B27" s="69" t="s">
        <v>23</v>
      </c>
      <c r="C27" s="61"/>
      <c r="D27" s="169"/>
      <c r="E27" s="169"/>
      <c r="F27" s="72"/>
    </row>
    <row r="28" spans="1:6" ht="15.75" customHeight="1" x14ac:dyDescent="0.2">
      <c r="A28" s="32">
        <v>24</v>
      </c>
      <c r="B28" s="69" t="s">
        <v>24</v>
      </c>
      <c r="C28" s="61"/>
      <c r="D28" s="170"/>
      <c r="E28" s="170"/>
      <c r="F28" s="72"/>
    </row>
    <row r="29" spans="1:6" ht="15.75" customHeight="1" x14ac:dyDescent="0.2">
      <c r="A29" s="32">
        <v>25</v>
      </c>
      <c r="B29" s="69" t="s">
        <v>25</v>
      </c>
      <c r="C29" s="61"/>
      <c r="D29" s="169"/>
      <c r="E29" s="169"/>
      <c r="F29" s="72"/>
    </row>
    <row r="30" spans="1:6" ht="15.75" customHeight="1" x14ac:dyDescent="0.2">
      <c r="A30" s="32">
        <v>26</v>
      </c>
      <c r="B30" s="69" t="s">
        <v>26</v>
      </c>
      <c r="C30" s="61"/>
      <c r="D30" s="104">
        <f>ROUND(SUM(D27:D29),2)</f>
        <v>0</v>
      </c>
      <c r="E30" s="104">
        <f>IF(SUM(E27:E29)&lt;&gt;D46,"Must = Col 1 Line 42", ROUND(SUM(E27:E29),2))</f>
        <v>0</v>
      </c>
      <c r="F30" s="104">
        <f>IF(SUM(F27:F29)&lt;&gt;E46,"Must = Col 2 Line 42", ROUND(SUM(F27:F29),2))</f>
        <v>0</v>
      </c>
    </row>
    <row r="31" spans="1:6" ht="15.75" customHeight="1" x14ac:dyDescent="0.2">
      <c r="A31" s="32">
        <v>27</v>
      </c>
      <c r="B31" s="76" t="s">
        <v>27</v>
      </c>
      <c r="C31" s="236"/>
      <c r="D31" s="247"/>
      <c r="E31" s="258"/>
      <c r="F31" s="239"/>
    </row>
    <row r="32" spans="1:6" ht="15.75" customHeight="1" x14ac:dyDescent="0.2">
      <c r="A32" s="32">
        <v>28</v>
      </c>
      <c r="B32" s="69" t="s">
        <v>53</v>
      </c>
      <c r="C32" s="62" t="s">
        <v>28</v>
      </c>
      <c r="D32" s="100"/>
      <c r="E32" s="169"/>
      <c r="F32" s="72"/>
    </row>
    <row r="33" spans="1:6" ht="15.75" customHeight="1" x14ac:dyDescent="0.2">
      <c r="A33" s="32">
        <v>29</v>
      </c>
      <c r="B33" s="307"/>
      <c r="C33" s="61"/>
      <c r="D33" s="98"/>
      <c r="E33" s="170"/>
      <c r="F33" s="52"/>
    </row>
    <row r="34" spans="1:6" ht="15.75" customHeight="1" x14ac:dyDescent="0.2">
      <c r="A34" s="32">
        <v>30</v>
      </c>
      <c r="B34" s="76" t="s">
        <v>30</v>
      </c>
      <c r="C34" s="237"/>
      <c r="D34" s="236"/>
      <c r="E34" s="257"/>
      <c r="F34" s="238"/>
    </row>
    <row r="35" spans="1:6" ht="15.75" customHeight="1" x14ac:dyDescent="0.2">
      <c r="A35" s="32">
        <v>31</v>
      </c>
      <c r="B35" s="69" t="s">
        <v>31</v>
      </c>
      <c r="C35" s="63">
        <v>4995</v>
      </c>
      <c r="D35" s="93"/>
      <c r="E35" s="95"/>
      <c r="F35" s="77"/>
    </row>
    <row r="36" spans="1:6" ht="15.75" customHeight="1" x14ac:dyDescent="0.2">
      <c r="A36" s="32">
        <v>32</v>
      </c>
      <c r="B36" s="308"/>
      <c r="C36" s="61"/>
      <c r="D36" s="93"/>
      <c r="E36" s="95"/>
      <c r="F36" s="77"/>
    </row>
    <row r="37" spans="1:6" ht="15.75" customHeight="1" x14ac:dyDescent="0.2">
      <c r="A37" s="32">
        <v>33</v>
      </c>
      <c r="B37" s="76" t="s">
        <v>32</v>
      </c>
      <c r="C37" s="237"/>
      <c r="D37" s="236"/>
      <c r="E37" s="257"/>
      <c r="F37" s="238"/>
    </row>
    <row r="38" spans="1:6" ht="15.75" customHeight="1" x14ac:dyDescent="0.2">
      <c r="A38" s="32">
        <v>34</v>
      </c>
      <c r="B38" s="70" t="s">
        <v>66</v>
      </c>
      <c r="C38" s="62">
        <v>5690</v>
      </c>
      <c r="D38" s="93"/>
      <c r="E38" s="95"/>
      <c r="F38" s="77"/>
    </row>
    <row r="39" spans="1:6" ht="15.75" customHeight="1" x14ac:dyDescent="0.2">
      <c r="A39" s="32">
        <v>35</v>
      </c>
      <c r="B39" s="69" t="s">
        <v>33</v>
      </c>
      <c r="C39" s="63">
        <v>5690</v>
      </c>
      <c r="D39" s="93"/>
      <c r="E39" s="95"/>
      <c r="F39" s="77"/>
    </row>
    <row r="40" spans="1:6" ht="15.75" customHeight="1" x14ac:dyDescent="0.2">
      <c r="A40" s="32">
        <v>36</v>
      </c>
      <c r="B40" s="307"/>
      <c r="C40" s="61"/>
      <c r="D40" s="93"/>
      <c r="E40" s="95"/>
      <c r="F40" s="77"/>
    </row>
    <row r="41" spans="1:6" ht="15.75" customHeight="1" x14ac:dyDescent="0.2">
      <c r="A41" s="32">
        <v>37</v>
      </c>
      <c r="B41" s="307"/>
      <c r="C41" s="61"/>
      <c r="D41" s="93"/>
      <c r="E41" s="95"/>
      <c r="F41" s="77"/>
    </row>
    <row r="42" spans="1:6" ht="15.75" customHeight="1" x14ac:dyDescent="0.2">
      <c r="A42" s="32">
        <v>38</v>
      </c>
      <c r="B42" s="69" t="s">
        <v>102</v>
      </c>
      <c r="C42" s="61"/>
      <c r="D42" s="104">
        <f>SUM(D30:D41)</f>
        <v>0</v>
      </c>
      <c r="E42" s="104">
        <f>SUM(E30:E41)</f>
        <v>0</v>
      </c>
      <c r="F42" s="103">
        <f>SUM(F30:F41)</f>
        <v>0</v>
      </c>
    </row>
    <row r="43" spans="1:6" ht="15.75" customHeight="1" x14ac:dyDescent="0.2">
      <c r="A43" s="32">
        <v>39</v>
      </c>
      <c r="B43" s="69" t="s">
        <v>103</v>
      </c>
      <c r="C43" s="61">
        <v>1110</v>
      </c>
      <c r="D43" s="93"/>
      <c r="E43" s="93"/>
      <c r="F43" s="77"/>
    </row>
    <row r="44" spans="1:6" ht="15.75" customHeight="1" x14ac:dyDescent="0.2">
      <c r="A44" s="32">
        <v>40</v>
      </c>
      <c r="B44" s="69" t="s">
        <v>34</v>
      </c>
      <c r="C44" s="61"/>
      <c r="D44" s="99">
        <f>D42+D43</f>
        <v>0</v>
      </c>
      <c r="E44" s="99">
        <f>E42+E43</f>
        <v>0</v>
      </c>
      <c r="F44" s="54">
        <f>F42+F43</f>
        <v>0</v>
      </c>
    </row>
    <row r="45" spans="1:6" ht="15.75" customHeight="1" x14ac:dyDescent="0.2">
      <c r="A45" s="32">
        <v>41</v>
      </c>
      <c r="B45" s="69" t="s">
        <v>42</v>
      </c>
      <c r="C45" s="61"/>
      <c r="D45" s="101">
        <f>D22</f>
        <v>0</v>
      </c>
      <c r="E45" s="101">
        <f>E22</f>
        <v>0</v>
      </c>
      <c r="F45" s="239"/>
    </row>
    <row r="46" spans="1:6" ht="15.75" customHeight="1" thickBot="1" x14ac:dyDescent="0.25">
      <c r="A46" s="39">
        <v>42</v>
      </c>
      <c r="B46" s="71" t="s">
        <v>36</v>
      </c>
      <c r="C46" s="64"/>
      <c r="D46" s="102">
        <f>D44-D45</f>
        <v>0</v>
      </c>
      <c r="E46" s="102">
        <f>E44-E45</f>
        <v>0</v>
      </c>
      <c r="F46" s="240"/>
    </row>
    <row r="47" spans="1:6" ht="15.75" customHeight="1" thickBot="1" x14ac:dyDescent="0.25">
      <c r="B47" s="30"/>
      <c r="C47" s="34"/>
      <c r="D47" s="34"/>
      <c r="E47" s="34"/>
      <c r="F47" s="106" t="s">
        <v>115</v>
      </c>
    </row>
    <row r="48" spans="1:6" x14ac:dyDescent="0.2">
      <c r="B48" s="30" t="s">
        <v>159</v>
      </c>
      <c r="C48" s="34"/>
      <c r="D48" s="34"/>
      <c r="E48" s="34"/>
      <c r="F48" s="185">
        <f>F43</f>
        <v>0</v>
      </c>
    </row>
    <row r="49" spans="1:6" x14ac:dyDescent="0.2">
      <c r="A49" s="30"/>
      <c r="B49" s="30" t="s">
        <v>160</v>
      </c>
      <c r="C49" s="34"/>
      <c r="D49" s="34"/>
      <c r="E49" s="34"/>
      <c r="F49" s="350">
        <f>ROUND((F48*0.01)*1.0101,2)</f>
        <v>0</v>
      </c>
    </row>
    <row r="50" spans="1:6" ht="13.5" thickBot="1" x14ac:dyDescent="0.25">
      <c r="B50" s="30" t="s">
        <v>302</v>
      </c>
      <c r="C50" s="34"/>
      <c r="D50" s="34"/>
      <c r="E50" s="34"/>
      <c r="F50" s="55">
        <f>ROUND(SUM(F48:F49),2)</f>
        <v>0</v>
      </c>
    </row>
    <row r="51" spans="1:6" ht="9" customHeight="1" x14ac:dyDescent="0.2"/>
    <row r="52" spans="1:6" x14ac:dyDescent="0.2">
      <c r="A52" s="724" t="s">
        <v>161</v>
      </c>
      <c r="B52" s="725"/>
      <c r="C52" s="725"/>
      <c r="D52" s="725"/>
      <c r="E52" s="725"/>
      <c r="F52" s="725"/>
    </row>
    <row r="53" spans="1:6" x14ac:dyDescent="0.2">
      <c r="A53" s="725"/>
      <c r="B53" s="725"/>
      <c r="C53" s="725"/>
      <c r="D53" s="725"/>
      <c r="E53" s="725"/>
      <c r="F53" s="725"/>
    </row>
  </sheetData>
  <sheetProtection sheet="1" objects="1" scenarios="1"/>
  <mergeCells count="7">
    <mergeCell ref="A52:F53"/>
    <mergeCell ref="F3:F4"/>
    <mergeCell ref="A3:A4"/>
    <mergeCell ref="B3:B4"/>
    <mergeCell ref="C3:C4"/>
    <mergeCell ref="D3:D4"/>
    <mergeCell ref="E3:E4"/>
  </mergeCells>
  <phoneticPr fontId="20" type="noConversion"/>
  <printOptions horizontalCentered="1"/>
  <pageMargins left="0.25" right="0.25" top="0.35" bottom="0.6" header="0.5" footer="0.25"/>
  <pageSetup scale="68" orientation="landscape" r:id="rId1"/>
  <headerFooter alignWithMargins="0">
    <oddFooter>&amp;C&amp;11 &amp;R&amp;11Capital Projects Fund</oddFooter>
  </headerFooter>
  <customProperties>
    <customPr name="OrphanNamesChecke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6"/>
  <sheetViews>
    <sheetView workbookViewId="0">
      <selection activeCell="C25" sqref="C25"/>
    </sheetView>
  </sheetViews>
  <sheetFormatPr defaultColWidth="9.140625" defaultRowHeight="12.75" x14ac:dyDescent="0.2"/>
  <cols>
    <col min="1" max="1" width="3.5703125" style="17" customWidth="1"/>
    <col min="2" max="2" width="5.5703125" style="17" customWidth="1"/>
    <col min="3" max="3" width="100.5703125" style="17" customWidth="1"/>
    <col min="4" max="5" width="50.5703125" style="17" customWidth="1"/>
    <col min="6" max="16384" width="9.140625" style="17"/>
  </cols>
  <sheetData>
    <row r="1" spans="1:4" ht="21" thickBot="1" x14ac:dyDescent="0.35">
      <c r="A1" s="510" t="s">
        <v>177</v>
      </c>
      <c r="B1" s="510"/>
      <c r="C1" s="510"/>
    </row>
    <row r="2" spans="1:4" ht="19.5" thickTop="1" thickBot="1" x14ac:dyDescent="0.3">
      <c r="B2" s="199"/>
      <c r="C2" s="200" t="s">
        <v>180</v>
      </c>
      <c r="D2" s="201"/>
    </row>
    <row r="3" spans="1:4" ht="18.75" thickBot="1" x14ac:dyDescent="0.3">
      <c r="B3" s="199"/>
      <c r="C3" s="198" t="s">
        <v>181</v>
      </c>
      <c r="D3" s="198"/>
    </row>
    <row r="4" spans="1:4" ht="18.75" thickBot="1" x14ac:dyDescent="0.3">
      <c r="B4" s="199"/>
      <c r="C4" s="198" t="s">
        <v>182</v>
      </c>
      <c r="D4" s="198"/>
    </row>
    <row r="5" spans="1:4" ht="18.75" thickBot="1" x14ac:dyDescent="0.3">
      <c r="B5" s="199"/>
      <c r="C5" s="198" t="s">
        <v>183</v>
      </c>
      <c r="D5" s="198"/>
    </row>
    <row r="6" spans="1:4" ht="30.75" thickBot="1" x14ac:dyDescent="0.3">
      <c r="B6" s="199"/>
      <c r="C6" s="198" t="s">
        <v>322</v>
      </c>
      <c r="D6" s="198"/>
    </row>
    <row r="7" spans="1:4" ht="18.75" thickBot="1" x14ac:dyDescent="0.3">
      <c r="B7" s="199"/>
      <c r="C7" s="198" t="s">
        <v>293</v>
      </c>
      <c r="D7" s="198"/>
    </row>
    <row r="8" spans="1:4" ht="18.75" thickBot="1" x14ac:dyDescent="0.3">
      <c r="B8" s="199"/>
      <c r="C8" s="198" t="s">
        <v>294</v>
      </c>
      <c r="D8" s="198"/>
    </row>
    <row r="9" spans="1:4" ht="18.75" thickBot="1" x14ac:dyDescent="0.3">
      <c r="B9" s="199"/>
      <c r="C9" s="198" t="s">
        <v>295</v>
      </c>
      <c r="D9" s="198"/>
    </row>
    <row r="10" spans="1:4" ht="18.75" thickBot="1" x14ac:dyDescent="0.3">
      <c r="B10" s="199"/>
      <c r="C10" s="198" t="s">
        <v>323</v>
      </c>
      <c r="D10" s="198"/>
    </row>
    <row r="11" spans="1:4" ht="18.75" thickBot="1" x14ac:dyDescent="0.3">
      <c r="B11" s="199"/>
      <c r="C11" s="198" t="s">
        <v>178</v>
      </c>
      <c r="D11" s="198"/>
    </row>
    <row r="12" spans="1:4" ht="18.75" thickBot="1" x14ac:dyDescent="0.3">
      <c r="B12" s="199"/>
      <c r="C12" s="198" t="s">
        <v>324</v>
      </c>
      <c r="D12" s="198"/>
    </row>
    <row r="13" spans="1:4" ht="18.75" thickBot="1" x14ac:dyDescent="0.3">
      <c r="B13" s="199"/>
      <c r="C13" s="198" t="s">
        <v>179</v>
      </c>
      <c r="D13" s="198"/>
    </row>
    <row r="14" spans="1:4" ht="30.75" thickBot="1" x14ac:dyDescent="0.3">
      <c r="B14" s="199"/>
      <c r="C14" s="198" t="s">
        <v>360</v>
      </c>
      <c r="D14" s="198"/>
    </row>
    <row r="15" spans="1:4" ht="18" customHeight="1" thickBot="1" x14ac:dyDescent="0.3">
      <c r="B15" s="199"/>
      <c r="C15" s="200" t="s">
        <v>325</v>
      </c>
    </row>
    <row r="16" spans="1:4" ht="18.75" thickBot="1" x14ac:dyDescent="0.3">
      <c r="B16" s="199"/>
      <c r="C16" s="200" t="s">
        <v>326</v>
      </c>
    </row>
  </sheetData>
  <mergeCells count="1">
    <mergeCell ref="A1:C1"/>
  </mergeCells>
  <pageMargins left="0.7" right="0.7" top="0.75" bottom="0.75" header="0.3" footer="0.3"/>
  <customProperties>
    <customPr name="OrphanNamesChecked" r:id="rId1"/>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F53"/>
  <sheetViews>
    <sheetView workbookViewId="0">
      <selection activeCell="A3" sqref="A3:B4"/>
    </sheetView>
  </sheetViews>
  <sheetFormatPr defaultColWidth="9.140625" defaultRowHeight="12.75" x14ac:dyDescent="0.2"/>
  <cols>
    <col min="1" max="1" width="5.5703125" style="17" customWidth="1"/>
    <col min="2" max="2" width="56.85546875" style="17" customWidth="1"/>
    <col min="3" max="3" width="9.140625" style="17"/>
    <col min="4" max="6" width="24.5703125" style="17" customWidth="1"/>
    <col min="7" max="16384" width="9.140625" style="17"/>
  </cols>
  <sheetData>
    <row r="1" spans="1:6" ht="15" customHeight="1" x14ac:dyDescent="0.25">
      <c r="A1" s="56" t="s">
        <v>14</v>
      </c>
      <c r="F1" s="133" t="s">
        <v>151</v>
      </c>
    </row>
    <row r="2" spans="1:6" ht="6.75" customHeight="1" thickBot="1" x14ac:dyDescent="0.25">
      <c r="A2" s="29"/>
      <c r="B2" s="29"/>
      <c r="C2" s="29"/>
      <c r="D2" s="29"/>
      <c r="E2" s="29"/>
      <c r="F2" s="35"/>
    </row>
    <row r="3" spans="1:6" ht="18.75" customHeight="1" thickBot="1" x14ac:dyDescent="0.25">
      <c r="A3" s="726" t="s">
        <v>8</v>
      </c>
      <c r="B3" s="728" t="s">
        <v>157</v>
      </c>
      <c r="C3" s="730" t="s">
        <v>40</v>
      </c>
      <c r="D3" s="710" t="s">
        <v>398</v>
      </c>
      <c r="E3" s="710" t="s">
        <v>399</v>
      </c>
      <c r="F3" s="702" t="s">
        <v>400</v>
      </c>
    </row>
    <row r="4" spans="1:6" ht="18.75" customHeight="1" thickBot="1" x14ac:dyDescent="0.25">
      <c r="A4" s="727"/>
      <c r="B4" s="729"/>
      <c r="C4" s="711"/>
      <c r="D4" s="711"/>
      <c r="E4" s="711"/>
      <c r="F4" s="703"/>
    </row>
    <row r="5" spans="1:6" ht="15.75" customHeight="1" x14ac:dyDescent="0.2">
      <c r="A5" s="31">
        <v>1</v>
      </c>
      <c r="B5" s="65" t="s">
        <v>17</v>
      </c>
      <c r="C5" s="252"/>
      <c r="D5" s="252"/>
      <c r="E5" s="252"/>
      <c r="F5" s="252"/>
    </row>
    <row r="6" spans="1:6" ht="15.75" customHeight="1" x14ac:dyDescent="0.2">
      <c r="A6" s="31">
        <v>2</v>
      </c>
      <c r="B6" s="66" t="s">
        <v>43</v>
      </c>
      <c r="C6" s="58">
        <v>300</v>
      </c>
      <c r="D6" s="75"/>
      <c r="E6" s="75"/>
      <c r="F6" s="75"/>
    </row>
    <row r="7" spans="1:6" ht="15.75" customHeight="1" x14ac:dyDescent="0.2">
      <c r="A7" s="31">
        <v>3</v>
      </c>
      <c r="B7" s="66" t="s">
        <v>44</v>
      </c>
      <c r="C7" s="58">
        <v>500</v>
      </c>
      <c r="D7" s="75"/>
      <c r="E7" s="75"/>
      <c r="F7" s="75"/>
    </row>
    <row r="8" spans="1:6" ht="15.75" customHeight="1" x14ac:dyDescent="0.2">
      <c r="A8" s="31">
        <v>4</v>
      </c>
      <c r="B8" s="66" t="s">
        <v>45</v>
      </c>
      <c r="C8" s="58">
        <v>510</v>
      </c>
      <c r="D8" s="75"/>
      <c r="E8" s="75"/>
      <c r="F8" s="75"/>
    </row>
    <row r="9" spans="1:6" ht="15.75" customHeight="1" x14ac:dyDescent="0.2">
      <c r="A9" s="31">
        <v>5</v>
      </c>
      <c r="B9" s="66" t="s">
        <v>46</v>
      </c>
      <c r="C9" s="58">
        <v>520</v>
      </c>
      <c r="D9" s="75"/>
      <c r="E9" s="75"/>
      <c r="F9" s="75"/>
    </row>
    <row r="10" spans="1:6" ht="15.75" customHeight="1" x14ac:dyDescent="0.2">
      <c r="A10" s="31">
        <v>6</v>
      </c>
      <c r="B10" s="66" t="s">
        <v>65</v>
      </c>
      <c r="C10" s="58">
        <v>690</v>
      </c>
      <c r="D10" s="75"/>
      <c r="E10" s="75"/>
      <c r="F10" s="75"/>
    </row>
    <row r="11" spans="1:6" ht="15.75" customHeight="1" x14ac:dyDescent="0.2">
      <c r="A11" s="31">
        <v>7</v>
      </c>
      <c r="B11" s="66" t="s">
        <v>104</v>
      </c>
      <c r="C11" s="59"/>
      <c r="D11" s="75"/>
      <c r="E11" s="75"/>
      <c r="F11" s="75"/>
    </row>
    <row r="12" spans="1:6" ht="15.75" customHeight="1" x14ac:dyDescent="0.2">
      <c r="A12" s="31">
        <v>8</v>
      </c>
      <c r="B12" s="66" t="s">
        <v>105</v>
      </c>
      <c r="C12" s="59"/>
      <c r="D12" s="75"/>
      <c r="E12" s="75"/>
      <c r="F12" s="75"/>
    </row>
    <row r="13" spans="1:6" ht="15.75" customHeight="1" x14ac:dyDescent="0.2">
      <c r="A13" s="31">
        <v>9</v>
      </c>
      <c r="B13" s="66" t="s">
        <v>106</v>
      </c>
      <c r="C13" s="59"/>
      <c r="D13" s="75"/>
      <c r="E13" s="75"/>
      <c r="F13" s="75"/>
    </row>
    <row r="14" spans="1:6" ht="15.75" customHeight="1" x14ac:dyDescent="0.2">
      <c r="A14" s="31">
        <v>10</v>
      </c>
      <c r="B14" s="66" t="s">
        <v>107</v>
      </c>
      <c r="C14" s="59"/>
      <c r="D14" s="75"/>
      <c r="E14" s="75"/>
      <c r="F14" s="75"/>
    </row>
    <row r="15" spans="1:6" ht="15.75" customHeight="1" x14ac:dyDescent="0.2">
      <c r="A15" s="31">
        <v>11</v>
      </c>
      <c r="B15" s="66" t="s">
        <v>108</v>
      </c>
      <c r="C15" s="59"/>
      <c r="D15" s="75"/>
      <c r="E15" s="75"/>
      <c r="F15" s="75"/>
    </row>
    <row r="16" spans="1:6" ht="15.75" customHeight="1" x14ac:dyDescent="0.2">
      <c r="A16" s="31">
        <v>12</v>
      </c>
      <c r="B16" s="66" t="s">
        <v>109</v>
      </c>
      <c r="C16" s="59"/>
      <c r="D16" s="75"/>
      <c r="E16" s="75"/>
      <c r="F16" s="75"/>
    </row>
    <row r="17" spans="1:6" ht="15.75" customHeight="1" x14ac:dyDescent="0.2">
      <c r="A17" s="31">
        <v>13</v>
      </c>
      <c r="B17" s="66" t="s">
        <v>110</v>
      </c>
      <c r="C17" s="59"/>
      <c r="D17" s="75"/>
      <c r="E17" s="75"/>
      <c r="F17" s="75"/>
    </row>
    <row r="18" spans="1:6" ht="15.75" customHeight="1" x14ac:dyDescent="0.2">
      <c r="A18" s="31">
        <v>14</v>
      </c>
      <c r="B18" s="66" t="s">
        <v>111</v>
      </c>
      <c r="C18" s="59"/>
      <c r="D18" s="75"/>
      <c r="E18" s="75"/>
      <c r="F18" s="75"/>
    </row>
    <row r="19" spans="1:6" ht="15.75" customHeight="1" x14ac:dyDescent="0.2">
      <c r="A19" s="31">
        <v>15</v>
      </c>
      <c r="B19" s="66" t="s">
        <v>112</v>
      </c>
      <c r="C19" s="59"/>
      <c r="D19" s="75"/>
      <c r="E19" s="75"/>
      <c r="F19" s="75"/>
    </row>
    <row r="20" spans="1:6" ht="15.75" customHeight="1" x14ac:dyDescent="0.2">
      <c r="A20" s="31">
        <v>16</v>
      </c>
      <c r="B20" s="66" t="s">
        <v>113</v>
      </c>
      <c r="C20" s="59"/>
      <c r="D20" s="75"/>
      <c r="E20" s="75"/>
      <c r="F20" s="75"/>
    </row>
    <row r="21" spans="1:6" ht="15.75" customHeight="1" x14ac:dyDescent="0.2">
      <c r="A21" s="31">
        <v>17</v>
      </c>
      <c r="B21" s="66" t="s">
        <v>114</v>
      </c>
      <c r="C21" s="59"/>
      <c r="D21" s="75"/>
      <c r="E21" s="75"/>
      <c r="F21" s="75"/>
    </row>
    <row r="22" spans="1:6" ht="15.75" customHeight="1" x14ac:dyDescent="0.2">
      <c r="A22" s="31">
        <v>18</v>
      </c>
      <c r="B22" s="66" t="s">
        <v>41</v>
      </c>
      <c r="C22" s="59" t="s">
        <v>6</v>
      </c>
      <c r="D22" s="352">
        <f>ROUND(SUM(D6:D21),2)</f>
        <v>0</v>
      </c>
      <c r="E22" s="352">
        <f>ROUND(SUM(E6:E21),2)</f>
        <v>0</v>
      </c>
      <c r="F22" s="256"/>
    </row>
    <row r="23" spans="1:6" ht="15.75" customHeight="1" x14ac:dyDescent="0.2">
      <c r="A23" s="32">
        <v>19</v>
      </c>
      <c r="B23" s="66" t="s">
        <v>39</v>
      </c>
      <c r="C23" s="59"/>
      <c r="D23" s="238"/>
      <c r="E23" s="238"/>
      <c r="F23" s="103">
        <f>SUM(F6:F21)</f>
        <v>0</v>
      </c>
    </row>
    <row r="24" spans="1:6" ht="15.75" customHeight="1" x14ac:dyDescent="0.2">
      <c r="A24" s="32">
        <v>20</v>
      </c>
      <c r="B24" s="66" t="s">
        <v>162</v>
      </c>
      <c r="C24" s="59"/>
      <c r="D24" s="238"/>
      <c r="E24" s="238"/>
      <c r="F24" s="77"/>
    </row>
    <row r="25" spans="1:6" ht="15.75" customHeight="1" thickBot="1" x14ac:dyDescent="0.25">
      <c r="A25" s="33">
        <v>21</v>
      </c>
      <c r="B25" s="67" t="s">
        <v>20</v>
      </c>
      <c r="C25" s="60"/>
      <c r="D25" s="240"/>
      <c r="E25" s="240"/>
      <c r="F25" s="55">
        <f>IF((F23+F24)&lt;&gt;F44,"Budget Not Balanced",F23+F24)</f>
        <v>0</v>
      </c>
    </row>
    <row r="26" spans="1:6" ht="15.75" customHeight="1" x14ac:dyDescent="0.2">
      <c r="A26" s="31">
        <v>22</v>
      </c>
      <c r="B26" s="68" t="s">
        <v>47</v>
      </c>
      <c r="C26" s="252"/>
      <c r="D26" s="238"/>
      <c r="E26" s="238"/>
      <c r="F26" s="238"/>
    </row>
    <row r="27" spans="1:6" ht="15.75" customHeight="1" x14ac:dyDescent="0.2">
      <c r="A27" s="32">
        <v>23</v>
      </c>
      <c r="B27" s="69" t="s">
        <v>23</v>
      </c>
      <c r="C27" s="61"/>
      <c r="D27" s="202"/>
      <c r="E27" s="72"/>
      <c r="F27" s="72"/>
    </row>
    <row r="28" spans="1:6" ht="15.75" customHeight="1" x14ac:dyDescent="0.2">
      <c r="A28" s="32">
        <v>24</v>
      </c>
      <c r="B28" s="69" t="s">
        <v>24</v>
      </c>
      <c r="C28" s="61"/>
      <c r="D28" s="202"/>
      <c r="E28" s="72"/>
      <c r="F28" s="72"/>
    </row>
    <row r="29" spans="1:6" ht="15.75" customHeight="1" x14ac:dyDescent="0.2">
      <c r="A29" s="32">
        <v>25</v>
      </c>
      <c r="B29" s="69" t="s">
        <v>25</v>
      </c>
      <c r="C29" s="61"/>
      <c r="D29" s="202"/>
      <c r="E29" s="72"/>
      <c r="F29" s="72"/>
    </row>
    <row r="30" spans="1:6" ht="15.75" customHeight="1" thickBot="1" x14ac:dyDescent="0.25">
      <c r="A30" s="32">
        <v>26</v>
      </c>
      <c r="B30" s="69" t="s">
        <v>26</v>
      </c>
      <c r="C30" s="61"/>
      <c r="D30" s="53">
        <f>SUM(D27:D29)</f>
        <v>0</v>
      </c>
      <c r="E30" s="104">
        <f>IF(SUM(E27:E29)&lt;&gt;D46,"Must = Col 1 Line 42", ROUND(SUM(E27:E29),2))</f>
        <v>0</v>
      </c>
      <c r="F30" s="104">
        <f>IF(SUM(F27:F29)&lt;&gt;E46,"Must = Col 2 Line 42", ROUND(SUM(F27:F29),2))</f>
        <v>0</v>
      </c>
    </row>
    <row r="31" spans="1:6" ht="15.75" customHeight="1" x14ac:dyDescent="0.2">
      <c r="A31" s="32">
        <v>27</v>
      </c>
      <c r="B31" s="76" t="s">
        <v>27</v>
      </c>
      <c r="C31" s="252"/>
      <c r="D31" s="239"/>
      <c r="E31" s="239"/>
      <c r="F31" s="239"/>
    </row>
    <row r="32" spans="1:6" ht="15.75" customHeight="1" x14ac:dyDescent="0.2">
      <c r="A32" s="32">
        <v>28</v>
      </c>
      <c r="B32" s="69" t="s">
        <v>53</v>
      </c>
      <c r="C32" s="61"/>
      <c r="D32" s="72"/>
      <c r="E32" s="72"/>
      <c r="F32" s="72"/>
    </row>
    <row r="33" spans="1:6" ht="15.75" customHeight="1" x14ac:dyDescent="0.2">
      <c r="A33" s="32">
        <v>29</v>
      </c>
      <c r="B33" s="307"/>
      <c r="C33" s="61"/>
      <c r="D33" s="52"/>
      <c r="E33" s="52"/>
      <c r="F33" s="52"/>
    </row>
    <row r="34" spans="1:6" ht="15.75" customHeight="1" x14ac:dyDescent="0.2">
      <c r="A34" s="32">
        <v>30</v>
      </c>
      <c r="B34" s="76" t="s">
        <v>30</v>
      </c>
      <c r="C34" s="237"/>
      <c r="D34" s="238"/>
      <c r="E34" s="238"/>
      <c r="F34" s="238"/>
    </row>
    <row r="35" spans="1:6" ht="15.75" customHeight="1" x14ac:dyDescent="0.2">
      <c r="A35" s="32">
        <v>31</v>
      </c>
      <c r="B35" s="69" t="s">
        <v>31</v>
      </c>
      <c r="C35" s="63">
        <v>4995</v>
      </c>
      <c r="D35" s="77"/>
      <c r="E35" s="77"/>
      <c r="F35" s="77"/>
    </row>
    <row r="36" spans="1:6" ht="15.75" customHeight="1" x14ac:dyDescent="0.2">
      <c r="A36" s="32">
        <v>32</v>
      </c>
      <c r="B36" s="308"/>
      <c r="C36" s="61"/>
      <c r="D36" s="77"/>
      <c r="E36" s="77"/>
      <c r="F36" s="77"/>
    </row>
    <row r="37" spans="1:6" ht="15.75" customHeight="1" x14ac:dyDescent="0.2">
      <c r="A37" s="32">
        <v>33</v>
      </c>
      <c r="B37" s="76" t="s">
        <v>32</v>
      </c>
      <c r="C37" s="237"/>
      <c r="D37" s="238"/>
      <c r="E37" s="238"/>
      <c r="F37" s="238"/>
    </row>
    <row r="38" spans="1:6" ht="15.75" customHeight="1" x14ac:dyDescent="0.2">
      <c r="A38" s="32">
        <v>34</v>
      </c>
      <c r="B38" s="70" t="s">
        <v>66</v>
      </c>
      <c r="C38" s="62">
        <v>5690</v>
      </c>
      <c r="D38" s="77"/>
      <c r="E38" s="77"/>
      <c r="F38" s="77"/>
    </row>
    <row r="39" spans="1:6" ht="15.75" customHeight="1" x14ac:dyDescent="0.2">
      <c r="A39" s="32">
        <v>35</v>
      </c>
      <c r="B39" s="69" t="s">
        <v>33</v>
      </c>
      <c r="C39" s="63">
        <v>5690</v>
      </c>
      <c r="D39" s="77"/>
      <c r="E39" s="77"/>
      <c r="F39" s="77"/>
    </row>
    <row r="40" spans="1:6" ht="15.75" customHeight="1" x14ac:dyDescent="0.2">
      <c r="A40" s="32">
        <v>36</v>
      </c>
      <c r="B40" s="307"/>
      <c r="C40" s="61"/>
      <c r="D40" s="77"/>
      <c r="E40" s="77"/>
      <c r="F40" s="77"/>
    </row>
    <row r="41" spans="1:6" ht="15.75" customHeight="1" x14ac:dyDescent="0.2">
      <c r="A41" s="32">
        <v>37</v>
      </c>
      <c r="B41" s="307"/>
      <c r="C41" s="61"/>
      <c r="D41" s="77"/>
      <c r="E41" s="77"/>
      <c r="F41" s="77"/>
    </row>
    <row r="42" spans="1:6" ht="15.75" customHeight="1" x14ac:dyDescent="0.2">
      <c r="A42" s="32">
        <v>38</v>
      </c>
      <c r="B42" s="69" t="s">
        <v>102</v>
      </c>
      <c r="C42" s="61"/>
      <c r="D42" s="103">
        <f>SUM(D30:D41)</f>
        <v>0</v>
      </c>
      <c r="E42" s="103">
        <f>SUM(E30:E41)</f>
        <v>0</v>
      </c>
      <c r="F42" s="103">
        <f>SUM(F30:F41)</f>
        <v>0</v>
      </c>
    </row>
    <row r="43" spans="1:6" ht="15.75" customHeight="1" x14ac:dyDescent="0.2">
      <c r="A43" s="32">
        <v>39</v>
      </c>
      <c r="B43" s="69" t="s">
        <v>103</v>
      </c>
      <c r="C43" s="61">
        <v>1110</v>
      </c>
      <c r="D43" s="77"/>
      <c r="E43" s="77"/>
      <c r="F43" s="77"/>
    </row>
    <row r="44" spans="1:6" ht="15.75" customHeight="1" x14ac:dyDescent="0.2">
      <c r="A44" s="32">
        <v>40</v>
      </c>
      <c r="B44" s="69" t="s">
        <v>34</v>
      </c>
      <c r="C44" s="61"/>
      <c r="D44" s="54">
        <f>D42+D43</f>
        <v>0</v>
      </c>
      <c r="E44" s="54">
        <f>E42+E43</f>
        <v>0</v>
      </c>
      <c r="F44" s="54">
        <f>F42+F43</f>
        <v>0</v>
      </c>
    </row>
    <row r="45" spans="1:6" ht="15.75" customHeight="1" x14ac:dyDescent="0.2">
      <c r="A45" s="32">
        <v>41</v>
      </c>
      <c r="B45" s="69" t="s">
        <v>42</v>
      </c>
      <c r="C45" s="61"/>
      <c r="D45" s="53">
        <f>D22</f>
        <v>0</v>
      </c>
      <c r="E45" s="53">
        <f>E22</f>
        <v>0</v>
      </c>
      <c r="F45" s="239"/>
    </row>
    <row r="46" spans="1:6" ht="15.75" customHeight="1" thickBot="1" x14ac:dyDescent="0.25">
      <c r="A46" s="39">
        <v>42</v>
      </c>
      <c r="B46" s="71" t="s">
        <v>36</v>
      </c>
      <c r="C46" s="64"/>
      <c r="D46" s="184">
        <f>D44-D45</f>
        <v>0</v>
      </c>
      <c r="E46" s="184">
        <f>E44-E45</f>
        <v>0</v>
      </c>
      <c r="F46" s="240"/>
    </row>
    <row r="47" spans="1:6" ht="15.75" customHeight="1" thickBot="1" x14ac:dyDescent="0.25">
      <c r="B47" s="30"/>
      <c r="C47" s="34"/>
      <c r="D47" s="34"/>
      <c r="E47" s="34"/>
      <c r="F47" s="106" t="s">
        <v>115</v>
      </c>
    </row>
    <row r="48" spans="1:6" ht="12.95" customHeight="1" x14ac:dyDescent="0.2">
      <c r="B48" s="30" t="s">
        <v>159</v>
      </c>
      <c r="C48" s="34"/>
      <c r="D48" s="34"/>
      <c r="E48" s="34"/>
      <c r="F48" s="107">
        <f>F43</f>
        <v>0</v>
      </c>
    </row>
    <row r="49" spans="1:6" ht="12.95" customHeight="1" x14ac:dyDescent="0.2">
      <c r="A49" s="30"/>
      <c r="B49" s="30" t="s">
        <v>160</v>
      </c>
      <c r="C49" s="34"/>
      <c r="D49" s="34"/>
      <c r="E49" s="34"/>
      <c r="F49" s="351">
        <f>ROUND((F48*0.01)*1.0101,2)</f>
        <v>0</v>
      </c>
    </row>
    <row r="50" spans="1:6" ht="12.95" customHeight="1" thickBot="1" x14ac:dyDescent="0.25">
      <c r="B50" s="30" t="s">
        <v>302</v>
      </c>
      <c r="C50" s="34"/>
      <c r="D50" s="34"/>
      <c r="E50" s="34"/>
      <c r="F50" s="108">
        <f>ROUND(SUM(F48:F49),2)</f>
        <v>0</v>
      </c>
    </row>
    <row r="51" spans="1:6" ht="9" customHeight="1" x14ac:dyDescent="0.2"/>
    <row r="52" spans="1:6" x14ac:dyDescent="0.2">
      <c r="A52" s="724" t="s">
        <v>161</v>
      </c>
      <c r="B52" s="725"/>
      <c r="C52" s="725"/>
      <c r="D52" s="725"/>
      <c r="E52" s="725"/>
      <c r="F52" s="725"/>
    </row>
    <row r="53" spans="1:6" x14ac:dyDescent="0.2">
      <c r="A53" s="725"/>
      <c r="B53" s="725"/>
      <c r="C53" s="725"/>
      <c r="D53" s="725"/>
      <c r="E53" s="725"/>
      <c r="F53" s="725"/>
    </row>
  </sheetData>
  <sheetProtection sheet="1" objects="1" scenarios="1"/>
  <mergeCells count="7">
    <mergeCell ref="A52:F53"/>
    <mergeCell ref="A3:A4"/>
    <mergeCell ref="B3:B4"/>
    <mergeCell ref="C3:C4"/>
    <mergeCell ref="F3:F4"/>
    <mergeCell ref="D3:D4"/>
    <mergeCell ref="E3:E4"/>
  </mergeCells>
  <printOptions horizontalCentered="1"/>
  <pageMargins left="0.25" right="0.25" top="0.35" bottom="0.6" header="0.5" footer="0.25"/>
  <pageSetup scale="68" orientation="landscape" r:id="rId1"/>
  <headerFooter alignWithMargins="0">
    <oddFooter>&amp;R&amp;11Elementary Learning Center</oddFooter>
  </headerFooter>
  <customProperties>
    <customPr name="OrphanNamesChecked" r:id="rId2"/>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M24"/>
  <sheetViews>
    <sheetView zoomScaleNormal="100" workbookViewId="0">
      <selection activeCell="A3" sqref="A3:B3"/>
    </sheetView>
  </sheetViews>
  <sheetFormatPr defaultColWidth="9.140625" defaultRowHeight="12" x14ac:dyDescent="0.2"/>
  <cols>
    <col min="1" max="1" width="29.85546875" style="288" customWidth="1"/>
    <col min="2" max="2" width="17.5703125" style="288" customWidth="1"/>
    <col min="3" max="3" width="38.42578125" style="288" customWidth="1"/>
    <col min="4" max="4" width="15.85546875" style="288" customWidth="1"/>
    <col min="5" max="8" width="9.140625" style="288"/>
    <col min="9" max="9" width="31.42578125" style="288" customWidth="1"/>
    <col min="10" max="10" width="22.5703125" style="288" customWidth="1"/>
    <col min="11" max="11" width="24.85546875" style="288" customWidth="1"/>
    <col min="12" max="12" width="15.140625" style="288" customWidth="1"/>
    <col min="13" max="13" width="18" style="288" customWidth="1"/>
    <col min="14" max="16384" width="9.140625" style="288"/>
  </cols>
  <sheetData>
    <row r="1" spans="1:13" ht="16.5" customHeight="1" x14ac:dyDescent="0.25">
      <c r="A1" s="674" t="s">
        <v>264</v>
      </c>
      <c r="B1" s="674"/>
      <c r="C1" s="674"/>
      <c r="D1" s="674"/>
      <c r="E1" s="287"/>
      <c r="J1" s="303"/>
      <c r="K1" s="303"/>
      <c r="L1" s="303"/>
    </row>
    <row r="2" spans="1:13" ht="16.5" x14ac:dyDescent="0.25">
      <c r="A2" s="675" t="s">
        <v>390</v>
      </c>
      <c r="B2" s="675"/>
      <c r="C2" s="675"/>
      <c r="D2" s="675"/>
      <c r="I2" s="303"/>
      <c r="J2" s="303"/>
      <c r="K2" s="303"/>
      <c r="L2" s="303"/>
    </row>
    <row r="3" spans="1:13" ht="22.5" customHeight="1" thickBot="1" x14ac:dyDescent="0.3">
      <c r="A3" s="676" t="s">
        <v>260</v>
      </c>
      <c r="B3" s="676"/>
      <c r="C3" s="364" t="s">
        <v>300</v>
      </c>
      <c r="D3" s="362"/>
      <c r="I3" s="677" t="s">
        <v>265</v>
      </c>
      <c r="J3" s="677"/>
      <c r="K3" s="677"/>
      <c r="L3" s="677"/>
      <c r="M3" s="677"/>
    </row>
    <row r="4" spans="1:13" ht="24" customHeight="1" x14ac:dyDescent="0.2">
      <c r="A4" s="678" t="s">
        <v>266</v>
      </c>
      <c r="B4" s="678"/>
      <c r="C4" s="365" t="s">
        <v>267</v>
      </c>
      <c r="D4" s="366"/>
      <c r="E4" s="289"/>
      <c r="J4" s="303"/>
      <c r="K4" s="303"/>
      <c r="L4" s="303"/>
    </row>
    <row r="5" spans="1:13" ht="39" customHeight="1" thickBot="1" x14ac:dyDescent="0.25">
      <c r="A5" s="367" t="s">
        <v>268</v>
      </c>
      <c r="B5" s="367" t="s">
        <v>269</v>
      </c>
      <c r="C5" s="367" t="s">
        <v>270</v>
      </c>
      <c r="D5" s="367" t="s">
        <v>356</v>
      </c>
      <c r="H5" s="290">
        <v>1</v>
      </c>
      <c r="I5" s="672" t="s">
        <v>271</v>
      </c>
      <c r="J5" s="672"/>
      <c r="K5" s="672"/>
      <c r="L5" s="672"/>
      <c r="M5" s="672"/>
    </row>
    <row r="6" spans="1:13" ht="35.1" customHeight="1" x14ac:dyDescent="0.2">
      <c r="A6" s="292"/>
      <c r="B6" s="292"/>
      <c r="C6" s="292"/>
      <c r="D6" s="291"/>
      <c r="H6" s="290">
        <v>2</v>
      </c>
      <c r="I6" s="672" t="s">
        <v>272</v>
      </c>
      <c r="J6" s="672"/>
      <c r="K6" s="672"/>
      <c r="L6" s="672"/>
      <c r="M6" s="672"/>
    </row>
    <row r="7" spans="1:13" ht="35.1" customHeight="1" x14ac:dyDescent="0.2">
      <c r="A7" s="292"/>
      <c r="B7" s="292"/>
      <c r="C7" s="292"/>
      <c r="D7" s="293"/>
      <c r="H7" s="290">
        <v>3</v>
      </c>
      <c r="I7" s="672" t="s">
        <v>273</v>
      </c>
      <c r="J7" s="672"/>
      <c r="K7" s="672"/>
      <c r="L7" s="672"/>
      <c r="M7" s="672"/>
    </row>
    <row r="8" spans="1:13" ht="35.1" customHeight="1" x14ac:dyDescent="0.2">
      <c r="A8" s="292"/>
      <c r="B8" s="292"/>
      <c r="C8" s="292"/>
      <c r="D8" s="293"/>
      <c r="H8" s="290">
        <v>4</v>
      </c>
      <c r="I8" s="672" t="s">
        <v>274</v>
      </c>
      <c r="J8" s="672"/>
      <c r="K8" s="672"/>
      <c r="L8" s="672"/>
      <c r="M8" s="672"/>
    </row>
    <row r="9" spans="1:13" ht="35.1" customHeight="1" x14ac:dyDescent="0.2">
      <c r="A9" s="292"/>
      <c r="B9" s="292"/>
      <c r="C9" s="292"/>
      <c r="D9" s="293"/>
      <c r="H9" s="290">
        <v>5</v>
      </c>
      <c r="I9" s="290" t="s">
        <v>301</v>
      </c>
    </row>
    <row r="10" spans="1:13" ht="35.1" customHeight="1" x14ac:dyDescent="0.2">
      <c r="A10" s="292"/>
      <c r="B10" s="292"/>
      <c r="C10" s="292"/>
      <c r="D10" s="293"/>
      <c r="I10" s="672" t="s">
        <v>275</v>
      </c>
      <c r="J10" s="672"/>
      <c r="K10" s="672"/>
      <c r="L10" s="672"/>
      <c r="M10" s="672"/>
    </row>
    <row r="11" spans="1:13" ht="35.1" customHeight="1" x14ac:dyDescent="0.2">
      <c r="A11" s="292"/>
      <c r="B11" s="292"/>
      <c r="C11" s="292"/>
      <c r="D11" s="293"/>
      <c r="I11" s="673" t="s">
        <v>276</v>
      </c>
      <c r="J11" s="673"/>
      <c r="K11" s="673"/>
      <c r="L11" s="673"/>
      <c r="M11" s="673"/>
    </row>
    <row r="12" spans="1:13" ht="35.1" customHeight="1" x14ac:dyDescent="0.2">
      <c r="A12" s="292"/>
      <c r="B12" s="292"/>
      <c r="C12" s="292"/>
      <c r="D12" s="293"/>
      <c r="I12" s="673"/>
      <c r="J12" s="673"/>
      <c r="K12" s="673"/>
      <c r="L12" s="673"/>
      <c r="M12" s="673"/>
    </row>
    <row r="13" spans="1:13" ht="35.1" customHeight="1" x14ac:dyDescent="0.25">
      <c r="A13" s="292"/>
      <c r="B13" s="292"/>
      <c r="C13" s="292"/>
      <c r="D13" s="293"/>
      <c r="I13" s="294" t="s">
        <v>277</v>
      </c>
    </row>
    <row r="14" spans="1:13" ht="35.1" customHeight="1" x14ac:dyDescent="0.2">
      <c r="A14" s="292"/>
      <c r="B14" s="292"/>
      <c r="C14" s="292"/>
      <c r="D14" s="293"/>
      <c r="I14" s="295" t="s">
        <v>268</v>
      </c>
      <c r="J14" s="295" t="s">
        <v>269</v>
      </c>
      <c r="K14" s="295" t="s">
        <v>270</v>
      </c>
      <c r="L14" s="295" t="s">
        <v>278</v>
      </c>
    </row>
    <row r="15" spans="1:13" ht="35.1" customHeight="1" x14ac:dyDescent="0.2">
      <c r="A15" s="292"/>
      <c r="B15" s="292"/>
      <c r="C15" s="292"/>
      <c r="D15" s="293"/>
      <c r="I15" s="296" t="s">
        <v>279</v>
      </c>
      <c r="J15" s="296" t="s">
        <v>280</v>
      </c>
      <c r="K15" s="296" t="s">
        <v>281</v>
      </c>
      <c r="L15" s="297">
        <v>25000</v>
      </c>
    </row>
    <row r="16" spans="1:13" ht="35.1" customHeight="1" x14ac:dyDescent="0.2">
      <c r="A16" s="292"/>
      <c r="B16" s="292"/>
      <c r="C16" s="292"/>
      <c r="D16" s="293"/>
    </row>
    <row r="17" spans="1:6" ht="35.1" customHeight="1" x14ac:dyDescent="0.2">
      <c r="A17" s="292"/>
      <c r="B17" s="292"/>
      <c r="C17" s="292"/>
      <c r="D17" s="293"/>
    </row>
    <row r="18" spans="1:6" ht="35.1" customHeight="1" x14ac:dyDescent="0.2">
      <c r="A18" s="292"/>
      <c r="B18" s="292"/>
      <c r="C18" s="292"/>
      <c r="D18" s="293"/>
    </row>
    <row r="19" spans="1:6" ht="35.1" customHeight="1" x14ac:dyDescent="0.2">
      <c r="A19" s="292"/>
      <c r="B19" s="292"/>
      <c r="C19" s="292"/>
      <c r="D19" s="293"/>
    </row>
    <row r="20" spans="1:6" ht="35.1" customHeight="1" x14ac:dyDescent="0.2">
      <c r="A20" s="292"/>
      <c r="B20" s="292"/>
      <c r="C20" s="292"/>
      <c r="D20" s="293"/>
    </row>
    <row r="21" spans="1:6" ht="35.1" customHeight="1" x14ac:dyDescent="0.2">
      <c r="A21" s="292"/>
      <c r="B21" s="292"/>
      <c r="C21" s="292"/>
      <c r="D21" s="293"/>
    </row>
    <row r="22" spans="1:6" ht="35.1" customHeight="1" x14ac:dyDescent="0.2">
      <c r="A22" s="292"/>
      <c r="B22" s="292"/>
      <c r="C22" s="292"/>
      <c r="D22" s="293"/>
    </row>
    <row r="23" spans="1:6" ht="24.75" customHeight="1" thickBot="1" x14ac:dyDescent="0.25">
      <c r="C23" s="362" t="s">
        <v>282</v>
      </c>
      <c r="D23" s="363">
        <f>SUM(D6:D22)</f>
        <v>0</v>
      </c>
      <c r="F23" s="288" t="s">
        <v>339</v>
      </c>
    </row>
    <row r="24" spans="1:6" ht="12.75" thickTop="1" x14ac:dyDescent="0.2"/>
  </sheetData>
  <mergeCells count="11">
    <mergeCell ref="I5:M5"/>
    <mergeCell ref="A1:D1"/>
    <mergeCell ref="A2:D2"/>
    <mergeCell ref="A3:B3"/>
    <mergeCell ref="I3:M3"/>
    <mergeCell ref="A4:B4"/>
    <mergeCell ref="I6:M6"/>
    <mergeCell ref="I7:M7"/>
    <mergeCell ref="I8:M8"/>
    <mergeCell ref="I10:M10"/>
    <mergeCell ref="I11:M12"/>
  </mergeCells>
  <pageMargins left="0.28999999999999998" right="0.24" top="0.36" bottom="0.39" header="0.23" footer="0.25"/>
  <pageSetup orientation="portrait" r:id="rId1"/>
  <headerFooter alignWithMargins="0"/>
  <customProperties>
    <customPr name="OrphanNamesChecke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D29"/>
  <sheetViews>
    <sheetView tabSelected="1" zoomScaleNormal="100" workbookViewId="0">
      <selection activeCell="B6" sqref="B6"/>
    </sheetView>
  </sheetViews>
  <sheetFormatPr defaultColWidth="9.140625" defaultRowHeight="12.75" x14ac:dyDescent="0.2"/>
  <cols>
    <col min="1" max="2" width="40.5703125" style="373" customWidth="1"/>
    <col min="3" max="3" width="70" style="373" customWidth="1"/>
    <col min="4" max="4" width="25.5703125" style="373" customWidth="1"/>
    <col min="5" max="16384" width="9.140625" style="373"/>
  </cols>
  <sheetData>
    <row r="1" spans="1:4" ht="41.1" customHeight="1" x14ac:dyDescent="0.2">
      <c r="A1" s="512" t="s">
        <v>361</v>
      </c>
      <c r="B1" s="512"/>
      <c r="C1" s="512"/>
      <c r="D1" s="372"/>
    </row>
    <row r="2" spans="1:4" x14ac:dyDescent="0.2">
      <c r="A2" s="374"/>
      <c r="B2" s="374"/>
      <c r="C2" s="374"/>
      <c r="D2" s="372"/>
    </row>
    <row r="3" spans="1:4" ht="15.75" x14ac:dyDescent="0.2">
      <c r="A3" s="513"/>
      <c r="B3" s="513"/>
      <c r="C3" s="513"/>
    </row>
    <row r="4" spans="1:4" ht="23.1" customHeight="1" x14ac:dyDescent="0.3">
      <c r="A4" s="511" t="s">
        <v>329</v>
      </c>
      <c r="B4" s="511"/>
      <c r="C4" s="511"/>
    </row>
    <row r="5" spans="1:4" ht="15.75" x14ac:dyDescent="0.25">
      <c r="A5" s="376"/>
      <c r="B5" s="377" t="s">
        <v>312</v>
      </c>
      <c r="C5" s="378"/>
    </row>
    <row r="6" spans="1:4" ht="18" customHeight="1" x14ac:dyDescent="0.2">
      <c r="A6" s="375" t="s">
        <v>313</v>
      </c>
      <c r="B6" s="390"/>
      <c r="C6" s="375"/>
    </row>
    <row r="7" spans="1:4" ht="18" customHeight="1" thickBot="1" x14ac:dyDescent="0.25">
      <c r="A7" s="375" t="s">
        <v>314</v>
      </c>
      <c r="B7" s="390"/>
      <c r="C7" s="375"/>
    </row>
    <row r="8" spans="1:4" ht="18" customHeight="1" thickTop="1" x14ac:dyDescent="0.2">
      <c r="A8" s="379" t="s">
        <v>315</v>
      </c>
      <c r="B8" s="380"/>
      <c r="C8" s="381" t="s">
        <v>316</v>
      </c>
    </row>
    <row r="9" spans="1:4" ht="18" customHeight="1" x14ac:dyDescent="0.2">
      <c r="A9" s="378" t="s">
        <v>317</v>
      </c>
      <c r="B9" s="382"/>
      <c r="C9" s="383" t="s">
        <v>357</v>
      </c>
    </row>
    <row r="10" spans="1:4" ht="18" customHeight="1" thickBot="1" x14ac:dyDescent="0.25">
      <c r="A10" s="384" t="s">
        <v>318</v>
      </c>
      <c r="B10" s="385"/>
      <c r="C10" s="381" t="s">
        <v>319</v>
      </c>
    </row>
    <row r="11" spans="1:4" ht="18" customHeight="1" thickTop="1" x14ac:dyDescent="0.2">
      <c r="A11" s="375" t="s">
        <v>86</v>
      </c>
      <c r="B11" s="386"/>
      <c r="C11" s="387"/>
    </row>
    <row r="12" spans="1:4" ht="18" customHeight="1" x14ac:dyDescent="0.2">
      <c r="A12" s="388" t="s">
        <v>92</v>
      </c>
      <c r="B12" s="391" t="s">
        <v>163</v>
      </c>
      <c r="C12" s="387"/>
    </row>
    <row r="13" spans="1:4" ht="18" customHeight="1" x14ac:dyDescent="0.2">
      <c r="A13" s="388" t="s">
        <v>93</v>
      </c>
      <c r="B13" s="391" t="s">
        <v>164</v>
      </c>
      <c r="C13" s="387"/>
    </row>
    <row r="14" spans="1:4" ht="18" customHeight="1" x14ac:dyDescent="0.2">
      <c r="A14" s="388" t="s">
        <v>94</v>
      </c>
      <c r="B14" s="392">
        <v>2025</v>
      </c>
      <c r="C14" s="387"/>
    </row>
    <row r="15" spans="1:4" ht="18" customHeight="1" x14ac:dyDescent="0.2">
      <c r="A15" s="388" t="s">
        <v>95</v>
      </c>
      <c r="B15" s="393" t="s">
        <v>163</v>
      </c>
      <c r="C15" s="387"/>
    </row>
    <row r="16" spans="1:4" ht="18" customHeight="1" x14ac:dyDescent="0.2">
      <c r="A16" s="388" t="s">
        <v>96</v>
      </c>
      <c r="B16" s="392" t="s">
        <v>163</v>
      </c>
      <c r="C16" s="387"/>
    </row>
    <row r="17" spans="1:3" ht="18" customHeight="1" x14ac:dyDescent="0.2">
      <c r="A17" s="388" t="s">
        <v>97</v>
      </c>
      <c r="B17" s="391" t="s">
        <v>165</v>
      </c>
      <c r="C17" s="387"/>
    </row>
    <row r="18" spans="1:3" ht="18" customHeight="1" x14ac:dyDescent="0.2">
      <c r="A18" s="375" t="s">
        <v>98</v>
      </c>
      <c r="B18" s="386"/>
      <c r="C18" s="387"/>
    </row>
    <row r="19" spans="1:3" ht="18" customHeight="1" x14ac:dyDescent="0.2">
      <c r="A19" s="388" t="s">
        <v>92</v>
      </c>
      <c r="B19" s="394" t="s">
        <v>320</v>
      </c>
      <c r="C19" s="387"/>
    </row>
    <row r="20" spans="1:3" ht="18" customHeight="1" x14ac:dyDescent="0.2">
      <c r="A20" s="388" t="s">
        <v>93</v>
      </c>
      <c r="B20" s="394" t="s">
        <v>320</v>
      </c>
      <c r="C20" s="387"/>
    </row>
    <row r="21" spans="1:3" ht="18" customHeight="1" x14ac:dyDescent="0.2">
      <c r="A21" s="388" t="s">
        <v>94</v>
      </c>
      <c r="B21" s="395" t="s">
        <v>375</v>
      </c>
      <c r="C21" s="387"/>
    </row>
    <row r="22" spans="1:3" ht="18" customHeight="1" x14ac:dyDescent="0.2">
      <c r="A22" s="388" t="s">
        <v>95</v>
      </c>
      <c r="B22" s="395" t="s">
        <v>320</v>
      </c>
      <c r="C22" s="387"/>
    </row>
    <row r="23" spans="1:3" ht="18" customHeight="1" x14ac:dyDescent="0.2">
      <c r="A23" s="388" t="s">
        <v>96</v>
      </c>
      <c r="B23" s="395" t="s">
        <v>320</v>
      </c>
      <c r="C23" s="387"/>
    </row>
    <row r="24" spans="1:3" ht="18" customHeight="1" x14ac:dyDescent="0.2">
      <c r="A24" s="388" t="s">
        <v>97</v>
      </c>
      <c r="B24" s="394" t="s">
        <v>320</v>
      </c>
      <c r="C24" s="387"/>
    </row>
    <row r="25" spans="1:3" ht="18" customHeight="1" x14ac:dyDescent="0.2">
      <c r="C25" s="389"/>
    </row>
    <row r="26" spans="1:3" ht="18" customHeight="1" x14ac:dyDescent="0.25">
      <c r="A26" s="378" t="s">
        <v>373</v>
      </c>
      <c r="B26" s="482"/>
      <c r="C26" s="383"/>
    </row>
    <row r="27" spans="1:3" ht="12.75" customHeight="1" x14ac:dyDescent="0.2">
      <c r="A27" s="514" t="s">
        <v>374</v>
      </c>
      <c r="B27" s="515"/>
      <c r="C27" s="515"/>
    </row>
    <row r="28" spans="1:3" ht="12.75" customHeight="1" x14ac:dyDescent="0.2">
      <c r="A28" s="515"/>
      <c r="B28" s="515"/>
      <c r="C28" s="515"/>
    </row>
    <row r="29" spans="1:3" ht="30" customHeight="1" x14ac:dyDescent="0.2">
      <c r="A29" s="515"/>
      <c r="B29" s="515"/>
      <c r="C29" s="515"/>
    </row>
  </sheetData>
  <sheetProtection algorithmName="SHA-512" hashValue="3duWCt2JVUx4he97zqi9Bxix8ZtEA6XX62E4GsYVH2HZdvO3Eh8K5wsLJmFs45nEQYZCi5wlDvwAu6kORVZAAw==" saltValue="bsPyFIdIvtLVMGcT0206nA==" spinCount="100000" sheet="1" objects="1" scenarios="1"/>
  <mergeCells count="4">
    <mergeCell ref="A4:C4"/>
    <mergeCell ref="A1:C1"/>
    <mergeCell ref="A3:C3"/>
    <mergeCell ref="A27:C29"/>
  </mergeCells>
  <pageMargins left="0.75" right="0.75" top="1" bottom="1" header="0.5" footer="0.5"/>
  <pageSetup orientation="landscape" r:id="rId1"/>
  <headerFooter alignWithMargins="0"/>
  <customProperties>
    <customPr name="OrphanNamesChecke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35"/>
  <sheetViews>
    <sheetView zoomScaleNormal="100" workbookViewId="0">
      <selection activeCell="O27" sqref="O27"/>
    </sheetView>
  </sheetViews>
  <sheetFormatPr defaultColWidth="9.140625" defaultRowHeight="12.75" x14ac:dyDescent="0.2"/>
  <cols>
    <col min="1" max="1" width="1.5703125" style="17" customWidth="1"/>
    <col min="2" max="2" width="18.5703125" style="17" customWidth="1"/>
    <col min="3" max="3" width="4.42578125" style="17" customWidth="1"/>
    <col min="4" max="4" width="6.5703125" style="17" customWidth="1"/>
    <col min="5" max="5" width="18" style="17" customWidth="1"/>
    <col min="6" max="6" width="2.42578125" style="17" customWidth="1"/>
    <col min="7" max="7" width="22.5703125" style="17" customWidth="1"/>
    <col min="8" max="8" width="3.5703125" style="17" customWidth="1"/>
    <col min="9" max="9" width="15" style="17" customWidth="1"/>
    <col min="10" max="10" width="3.5703125" style="17" customWidth="1"/>
    <col min="11" max="11" width="7.140625" style="17" customWidth="1"/>
    <col min="12" max="12" width="10.85546875" style="17" customWidth="1"/>
    <col min="13" max="13" width="3.5703125" style="17" customWidth="1"/>
    <col min="14" max="14" width="26.140625" style="17" customWidth="1"/>
    <col min="15" max="15" width="11.42578125" style="17" customWidth="1"/>
    <col min="16" max="16384" width="9.140625" style="17"/>
  </cols>
  <sheetData>
    <row r="1" spans="1:15" ht="18.75" customHeight="1" x14ac:dyDescent="0.2">
      <c r="A1" s="1"/>
      <c r="B1" s="534" t="s">
        <v>378</v>
      </c>
      <c r="C1" s="534"/>
      <c r="D1" s="534"/>
      <c r="E1" s="534"/>
      <c r="F1" s="534"/>
      <c r="G1" s="534"/>
      <c r="H1" s="534"/>
      <c r="I1" s="535"/>
      <c r="J1" s="535"/>
      <c r="K1" s="535"/>
      <c r="L1" s="535"/>
      <c r="M1" s="535"/>
      <c r="N1" s="1"/>
      <c r="O1" s="1"/>
    </row>
    <row r="2" spans="1:15" ht="18.75" customHeight="1" x14ac:dyDescent="0.2">
      <c r="A2" s="1"/>
      <c r="B2" s="534"/>
      <c r="C2" s="534"/>
      <c r="D2" s="534"/>
      <c r="E2" s="534"/>
      <c r="F2" s="534"/>
      <c r="G2" s="534"/>
      <c r="H2" s="534"/>
      <c r="I2" s="572" t="s">
        <v>151</v>
      </c>
      <c r="J2" s="572"/>
      <c r="K2" s="572"/>
      <c r="L2" s="572"/>
      <c r="M2" s="572"/>
      <c r="N2" s="572"/>
      <c r="O2" s="2"/>
    </row>
    <row r="3" spans="1:15" ht="18.75" customHeight="1" x14ac:dyDescent="0.25">
      <c r="A3" s="1"/>
      <c r="B3" s="3" t="s">
        <v>37</v>
      </c>
      <c r="C3" s="3"/>
      <c r="D3" s="3"/>
      <c r="E3" s="3"/>
      <c r="F3" s="3"/>
      <c r="G3" s="3"/>
      <c r="H3" s="4"/>
      <c r="I3" s="516" t="s">
        <v>0</v>
      </c>
      <c r="J3" s="516"/>
      <c r="K3" s="516"/>
      <c r="L3" s="516"/>
      <c r="M3" s="516"/>
      <c r="N3" s="516"/>
      <c r="O3" s="2"/>
    </row>
    <row r="4" spans="1:15" ht="15.95" customHeight="1" x14ac:dyDescent="0.2">
      <c r="A4" s="1"/>
      <c r="B4" s="5"/>
      <c r="C4" s="5"/>
      <c r="D4" s="5"/>
      <c r="E4" s="5"/>
      <c r="F4" s="5"/>
      <c r="G4" s="5"/>
      <c r="H4" s="4"/>
      <c r="I4" s="517" t="s">
        <v>67</v>
      </c>
      <c r="J4" s="517"/>
      <c r="K4" s="517"/>
      <c r="L4" s="517"/>
      <c r="M4" s="517"/>
      <c r="N4" s="517"/>
      <c r="O4" s="4"/>
    </row>
    <row r="5" spans="1:15" ht="11.25" customHeight="1" x14ac:dyDescent="0.2">
      <c r="A5" s="1"/>
      <c r="B5" s="5"/>
      <c r="C5" s="5"/>
      <c r="D5" s="5"/>
      <c r="E5" s="5"/>
      <c r="F5" s="5"/>
      <c r="G5" s="5"/>
      <c r="H5" s="4"/>
      <c r="I5" s="41"/>
      <c r="J5" s="41"/>
      <c r="K5" s="41"/>
      <c r="L5" s="41"/>
      <c r="M5" s="41"/>
      <c r="N5" s="1"/>
      <c r="O5" s="4"/>
    </row>
    <row r="6" spans="1:15" ht="18.75" customHeight="1" x14ac:dyDescent="0.2">
      <c r="A6" s="1"/>
      <c r="B6" s="6" t="s">
        <v>379</v>
      </c>
      <c r="C6" s="6"/>
      <c r="D6" s="6"/>
      <c r="E6" s="6"/>
      <c r="F6" s="6"/>
      <c r="G6" s="6"/>
      <c r="H6" s="4"/>
      <c r="I6" s="7"/>
      <c r="J6" s="7"/>
      <c r="K6" s="7"/>
      <c r="L6" s="7"/>
      <c r="M6" s="8"/>
      <c r="N6" s="4"/>
      <c r="O6" s="1"/>
    </row>
    <row r="7" spans="1:15" ht="3.75" customHeight="1" thickBot="1" x14ac:dyDescent="0.3">
      <c r="A7" s="1"/>
      <c r="B7" s="195"/>
      <c r="C7" s="195"/>
      <c r="D7" s="195"/>
      <c r="E7" s="195"/>
      <c r="F7" s="195"/>
      <c r="G7" s="196"/>
      <c r="H7" s="197"/>
      <c r="I7" s="186"/>
      <c r="J7" s="521"/>
      <c r="K7" s="521"/>
      <c r="L7" s="521"/>
      <c r="M7" s="521"/>
      <c r="N7" s="1"/>
      <c r="O7" s="10"/>
    </row>
    <row r="8" spans="1:15" ht="16.5" customHeight="1" thickBot="1" x14ac:dyDescent="0.25">
      <c r="A8" s="1"/>
      <c r="B8" s="559" t="s">
        <v>171</v>
      </c>
      <c r="C8" s="560"/>
      <c r="D8" s="560"/>
      <c r="E8" s="560"/>
      <c r="F8" s="560"/>
      <c r="G8" s="560"/>
      <c r="H8" s="561"/>
      <c r="I8" s="556" t="s">
        <v>176</v>
      </c>
      <c r="J8" s="557"/>
      <c r="K8" s="557"/>
      <c r="L8" s="557"/>
      <c r="M8" s="557"/>
      <c r="N8" s="558"/>
      <c r="O8" s="10"/>
    </row>
    <row r="9" spans="1:15" s="1" customFormat="1" ht="13.5" thickBot="1" x14ac:dyDescent="0.25">
      <c r="B9" s="562"/>
      <c r="C9" s="563"/>
      <c r="D9" s="563"/>
      <c r="E9" s="563"/>
      <c r="F9" s="563"/>
      <c r="G9" s="563"/>
      <c r="H9" s="564"/>
      <c r="I9" s="568" t="s">
        <v>380</v>
      </c>
      <c r="J9" s="569"/>
      <c r="K9" s="569"/>
      <c r="L9" s="569"/>
      <c r="M9" s="569"/>
      <c r="N9" s="570"/>
    </row>
    <row r="10" spans="1:15" s="1" customFormat="1" ht="20.25" customHeight="1" thickBot="1" x14ac:dyDescent="0.25">
      <c r="B10" s="192"/>
      <c r="C10" s="554"/>
      <c r="D10" s="554"/>
      <c r="E10" s="554"/>
      <c r="F10" s="188"/>
      <c r="H10" s="161"/>
      <c r="I10" s="571"/>
      <c r="J10" s="569"/>
      <c r="K10" s="569"/>
      <c r="L10" s="569"/>
      <c r="M10" s="569"/>
      <c r="N10" s="570"/>
    </row>
    <row r="11" spans="1:15" s="1" customFormat="1" ht="18" customHeight="1" thickBot="1" x14ac:dyDescent="0.25">
      <c r="A11" s="160"/>
      <c r="B11" s="194"/>
      <c r="C11" s="555"/>
      <c r="D11" s="555"/>
      <c r="E11" s="555"/>
      <c r="F11" s="488"/>
      <c r="G11" s="492" t="s">
        <v>376</v>
      </c>
      <c r="H11" s="161"/>
      <c r="I11" s="206"/>
      <c r="J11" s="321"/>
      <c r="K11" s="207" t="s">
        <v>174</v>
      </c>
      <c r="L11" s="207"/>
      <c r="M11" s="321"/>
      <c r="N11" s="208" t="s">
        <v>175</v>
      </c>
    </row>
    <row r="12" spans="1:15" s="1" customFormat="1" ht="15" customHeight="1" thickBot="1" x14ac:dyDescent="0.25">
      <c r="B12" s="489"/>
      <c r="F12" s="487"/>
      <c r="G12" s="491" t="s">
        <v>377</v>
      </c>
      <c r="H12" s="164"/>
      <c r="I12" s="565" t="s">
        <v>362</v>
      </c>
      <c r="J12" s="566"/>
      <c r="K12" s="566"/>
      <c r="L12" s="566"/>
      <c r="M12" s="566"/>
      <c r="N12" s="567"/>
    </row>
    <row r="13" spans="1:15" s="1" customFormat="1" ht="19.5" customHeight="1" thickBot="1" x14ac:dyDescent="0.25">
      <c r="B13" s="489"/>
      <c r="F13" s="487"/>
      <c r="G13" s="165"/>
      <c r="H13" s="164"/>
      <c r="I13" s="542" t="s">
        <v>184</v>
      </c>
      <c r="J13" s="543"/>
      <c r="K13" s="543"/>
      <c r="L13" s="543"/>
      <c r="M13" s="543"/>
      <c r="N13" s="544"/>
    </row>
    <row r="14" spans="1:15" s="1" customFormat="1" ht="18.75" customHeight="1" x14ac:dyDescent="0.2">
      <c r="B14" s="485" t="s">
        <v>120</v>
      </c>
      <c r="C14" s="162"/>
      <c r="D14" s="486"/>
      <c r="E14" s="486"/>
      <c r="F14" s="487"/>
      <c r="G14" s="163">
        <f>'Budget - Page 2'!G14</f>
        <v>0</v>
      </c>
      <c r="H14" s="164"/>
      <c r="I14" s="545" t="s">
        <v>381</v>
      </c>
      <c r="J14" s="546"/>
      <c r="K14" s="546"/>
      <c r="L14" s="546"/>
      <c r="M14" s="546"/>
      <c r="N14" s="547"/>
    </row>
    <row r="15" spans="1:15" s="1" customFormat="1" ht="18" customHeight="1" thickBot="1" x14ac:dyDescent="0.25">
      <c r="B15" s="475" t="s">
        <v>359</v>
      </c>
      <c r="C15" s="189"/>
      <c r="D15" s="190"/>
      <c r="E15" s="190"/>
      <c r="F15" s="487"/>
      <c r="G15" s="163">
        <f>'Budget - Page 2'!H14</f>
        <v>0</v>
      </c>
      <c r="H15" s="164"/>
      <c r="I15" s="548"/>
      <c r="J15" s="549"/>
      <c r="K15" s="549"/>
      <c r="L15" s="549"/>
      <c r="M15" s="549"/>
      <c r="N15" s="550"/>
    </row>
    <row r="16" spans="1:15" s="1" customFormat="1" ht="18" customHeight="1" thickBot="1" x14ac:dyDescent="0.25">
      <c r="B16" s="475" t="s">
        <v>368</v>
      </c>
      <c r="C16" s="189"/>
      <c r="D16" s="190"/>
      <c r="E16" s="190"/>
      <c r="F16" s="487"/>
      <c r="G16" s="165">
        <f>'Budget - Page 2'!I14</f>
        <v>0</v>
      </c>
      <c r="H16" s="164"/>
      <c r="I16" s="203"/>
      <c r="J16" s="322"/>
      <c r="K16" s="204" t="s">
        <v>174</v>
      </c>
      <c r="L16" s="204"/>
      <c r="M16" s="322"/>
      <c r="N16" s="205" t="s">
        <v>175</v>
      </c>
    </row>
    <row r="17" spans="1:15" s="1" customFormat="1" ht="20.25" customHeight="1" thickBot="1" x14ac:dyDescent="0.25">
      <c r="B17" s="193"/>
      <c r="C17" s="490" t="s">
        <v>144</v>
      </c>
      <c r="D17" s="191"/>
      <c r="E17" s="191"/>
      <c r="F17" s="487"/>
      <c r="G17" s="166">
        <f>ROUND(SUM(G12:G16),2)</f>
        <v>0</v>
      </c>
      <c r="H17" s="164"/>
      <c r="I17" s="531" t="s">
        <v>363</v>
      </c>
      <c r="J17" s="532"/>
      <c r="K17" s="532"/>
      <c r="L17" s="532"/>
      <c r="M17" s="532"/>
      <c r="N17" s="533"/>
    </row>
    <row r="18" spans="1:15" s="1" customFormat="1" ht="6" customHeight="1" thickTop="1" thickBot="1" x14ac:dyDescent="0.25">
      <c r="B18" s="192"/>
      <c r="C18" s="487"/>
      <c r="D18" s="487"/>
      <c r="E18" s="487"/>
      <c r="F18" s="487"/>
      <c r="G18" s="493"/>
      <c r="H18" s="161"/>
      <c r="I18" s="531"/>
      <c r="J18" s="532"/>
      <c r="K18" s="532"/>
      <c r="L18" s="532"/>
      <c r="M18" s="532"/>
      <c r="N18" s="533"/>
    </row>
    <row r="19" spans="1:15" s="1" customFormat="1" ht="6" customHeight="1" thickBot="1" x14ac:dyDescent="0.25">
      <c r="B19" s="495"/>
      <c r="C19" s="496"/>
      <c r="D19" s="496"/>
      <c r="E19" s="496"/>
      <c r="F19" s="496"/>
      <c r="G19" s="497"/>
      <c r="H19" s="498"/>
      <c r="I19" s="483"/>
      <c r="J19" s="483"/>
      <c r="K19" s="483"/>
      <c r="L19" s="483"/>
      <c r="M19" s="483"/>
      <c r="N19" s="484"/>
    </row>
    <row r="20" spans="1:15" ht="27.95" customHeight="1" x14ac:dyDescent="0.2">
      <c r="A20" s="1"/>
      <c r="B20" s="194"/>
      <c r="C20" s="494"/>
      <c r="D20" s="501"/>
      <c r="E20" s="502" t="s">
        <v>172</v>
      </c>
      <c r="F20" s="503"/>
      <c r="G20" s="504">
        <f>'Basic Data Input'!B6</f>
        <v>0</v>
      </c>
      <c r="H20" s="500"/>
      <c r="I20" s="479"/>
      <c r="J20" s="479"/>
      <c r="K20" s="479"/>
      <c r="L20" s="479"/>
      <c r="M20" s="479"/>
      <c r="N20" s="480"/>
      <c r="O20" s="1"/>
    </row>
    <row r="21" spans="1:15" ht="16.5" customHeight="1" x14ac:dyDescent="0.2">
      <c r="A21" s="1"/>
      <c r="B21" s="539" t="s">
        <v>173</v>
      </c>
      <c r="C21" s="540"/>
      <c r="D21" s="540"/>
      <c r="E21" s="540"/>
      <c r="F21" s="540"/>
      <c r="G21" s="540"/>
      <c r="H21" s="541"/>
      <c r="N21" s="476"/>
      <c r="O21" s="1"/>
    </row>
    <row r="22" spans="1:15" ht="9.75" customHeight="1" thickBot="1" x14ac:dyDescent="0.25">
      <c r="A22" s="1"/>
      <c r="B22" s="478"/>
      <c r="C22" s="477"/>
      <c r="D22" s="477"/>
      <c r="E22" s="477"/>
      <c r="F22" s="477"/>
      <c r="G22" s="477"/>
      <c r="H22" s="499"/>
      <c r="I22" s="477"/>
      <c r="J22" s="477"/>
      <c r="K22" s="477"/>
      <c r="L22" s="477"/>
      <c r="M22" s="477"/>
      <c r="N22" s="187"/>
      <c r="O22" s="1"/>
    </row>
    <row r="23" spans="1:15" ht="20.25" customHeight="1" thickBot="1" x14ac:dyDescent="0.3">
      <c r="A23" s="1"/>
      <c r="B23" s="551" t="s">
        <v>38</v>
      </c>
      <c r="C23" s="552"/>
      <c r="D23" s="552"/>
      <c r="E23" s="552"/>
      <c r="F23" s="552"/>
      <c r="G23" s="552"/>
      <c r="H23" s="553"/>
      <c r="I23" s="536" t="s">
        <v>148</v>
      </c>
      <c r="J23" s="537"/>
      <c r="K23" s="537"/>
      <c r="L23" s="537"/>
      <c r="M23" s="537"/>
      <c r="N23" s="538"/>
      <c r="O23" s="1"/>
    </row>
    <row r="24" spans="1:15" ht="16.350000000000001" customHeight="1" x14ac:dyDescent="0.2">
      <c r="A24" s="1"/>
      <c r="B24" s="445" t="s">
        <v>1</v>
      </c>
      <c r="C24" s="446"/>
      <c r="D24" s="519"/>
      <c r="E24" s="519"/>
      <c r="F24" s="519"/>
      <c r="G24" s="519"/>
      <c r="H24" s="520"/>
      <c r="I24" s="445" t="s">
        <v>1</v>
      </c>
      <c r="J24" s="522"/>
      <c r="K24" s="522"/>
      <c r="L24" s="522"/>
      <c r="M24" s="522"/>
      <c r="N24" s="523"/>
      <c r="O24" s="1"/>
    </row>
    <row r="25" spans="1:15" ht="16.350000000000001" customHeight="1" x14ac:dyDescent="0.2">
      <c r="A25" s="1"/>
      <c r="B25" s="445" t="s">
        <v>2</v>
      </c>
      <c r="C25" s="446"/>
      <c r="D25" s="519"/>
      <c r="E25" s="519"/>
      <c r="F25" s="519"/>
      <c r="G25" s="519"/>
      <c r="H25" s="520"/>
      <c r="I25" s="445" t="s">
        <v>2</v>
      </c>
      <c r="J25" s="524"/>
      <c r="K25" s="524"/>
      <c r="L25" s="524"/>
      <c r="M25" s="524"/>
      <c r="N25" s="525"/>
      <c r="O25" s="1"/>
    </row>
    <row r="26" spans="1:15" ht="16.350000000000001" customHeight="1" x14ac:dyDescent="0.2">
      <c r="A26" s="1"/>
      <c r="B26" s="445" t="s">
        <v>3</v>
      </c>
      <c r="C26" s="446"/>
      <c r="D26" s="519"/>
      <c r="E26" s="519"/>
      <c r="F26" s="519"/>
      <c r="G26" s="519"/>
      <c r="H26" s="520"/>
      <c r="I26" s="445" t="s">
        <v>3</v>
      </c>
      <c r="J26" s="524"/>
      <c r="K26" s="524"/>
      <c r="L26" s="524"/>
      <c r="M26" s="524"/>
      <c r="N26" s="525"/>
      <c r="O26" s="11"/>
    </row>
    <row r="27" spans="1:15" ht="16.350000000000001" customHeight="1" x14ac:dyDescent="0.2">
      <c r="A27" s="1"/>
      <c r="B27" s="445" t="s">
        <v>4</v>
      </c>
      <c r="C27" s="446"/>
      <c r="D27" s="519"/>
      <c r="E27" s="519"/>
      <c r="F27" s="519"/>
      <c r="G27" s="519"/>
      <c r="H27" s="520"/>
      <c r="I27" s="445" t="s">
        <v>4</v>
      </c>
      <c r="J27" s="524"/>
      <c r="K27" s="524"/>
      <c r="L27" s="524"/>
      <c r="M27" s="524"/>
      <c r="N27" s="525"/>
      <c r="O27" s="11"/>
    </row>
    <row r="28" spans="1:15" ht="16.350000000000001" customHeight="1" x14ac:dyDescent="0.2">
      <c r="A28" s="1"/>
      <c r="B28" s="445" t="s">
        <v>101</v>
      </c>
      <c r="C28" s="446"/>
      <c r="D28" s="519"/>
      <c r="E28" s="519"/>
      <c r="F28" s="519"/>
      <c r="G28" s="519"/>
      <c r="H28" s="520"/>
      <c r="I28" s="445" t="s">
        <v>101</v>
      </c>
      <c r="J28" s="526"/>
      <c r="K28" s="526"/>
      <c r="L28" s="526"/>
      <c r="M28" s="526"/>
      <c r="N28" s="527"/>
      <c r="O28" s="1"/>
    </row>
    <row r="29" spans="1:15" ht="15" thickBot="1" x14ac:dyDescent="0.25">
      <c r="A29" s="1"/>
      <c r="B29" s="447"/>
      <c r="C29" s="448"/>
      <c r="D29" s="449"/>
      <c r="E29" s="449"/>
      <c r="F29" s="449"/>
      <c r="G29" s="449"/>
      <c r="H29" s="450"/>
      <c r="I29" s="447"/>
      <c r="J29" s="451"/>
      <c r="K29" s="451"/>
      <c r="L29" s="451"/>
      <c r="M29" s="451"/>
      <c r="N29" s="452"/>
      <c r="O29" s="1"/>
    </row>
    <row r="30" spans="1:15" s="214" customFormat="1" ht="16.5" thickTop="1" thickBot="1" x14ac:dyDescent="0.3">
      <c r="B30" s="576" t="s">
        <v>199</v>
      </c>
      <c r="C30" s="577"/>
      <c r="D30" s="577"/>
      <c r="E30" s="577"/>
      <c r="F30" s="577"/>
      <c r="G30" s="577"/>
      <c r="H30" s="578"/>
      <c r="I30" s="591" t="s">
        <v>200</v>
      </c>
      <c r="J30" s="592"/>
      <c r="K30" s="592"/>
      <c r="L30" s="592"/>
      <c r="M30" s="592"/>
      <c r="N30" s="593"/>
    </row>
    <row r="31" spans="1:15" s="214" customFormat="1" ht="46.5" customHeight="1" thickTop="1" thickBot="1" x14ac:dyDescent="0.25">
      <c r="B31" s="588" t="s">
        <v>371</v>
      </c>
      <c r="C31" s="589"/>
      <c r="D31" s="589"/>
      <c r="E31" s="589"/>
      <c r="F31" s="589"/>
      <c r="G31" s="589"/>
      <c r="H31" s="590"/>
      <c r="I31" s="528" t="s">
        <v>382</v>
      </c>
      <c r="J31" s="529"/>
      <c r="K31" s="529"/>
      <c r="L31" s="529"/>
      <c r="M31" s="529"/>
      <c r="N31" s="530"/>
      <c r="O31" s="215"/>
    </row>
    <row r="32" spans="1:15" s="214" customFormat="1" ht="15.75" customHeight="1" thickTop="1" x14ac:dyDescent="0.25">
      <c r="B32" s="588"/>
      <c r="C32" s="589"/>
      <c r="D32" s="589"/>
      <c r="E32" s="589"/>
      <c r="F32" s="589"/>
      <c r="G32" s="589"/>
      <c r="H32" s="590"/>
      <c r="I32" s="594" t="s">
        <v>201</v>
      </c>
      <c r="J32" s="595"/>
      <c r="K32" s="595"/>
      <c r="L32" s="595"/>
      <c r="M32" s="595"/>
      <c r="N32" s="596"/>
    </row>
    <row r="33" spans="2:21" s="214" customFormat="1" ht="19.5" customHeight="1" x14ac:dyDescent="0.25">
      <c r="B33" s="579" t="s">
        <v>169</v>
      </c>
      <c r="C33" s="580"/>
      <c r="D33" s="580"/>
      <c r="E33" s="580"/>
      <c r="F33" s="580"/>
      <c r="G33" s="580"/>
      <c r="H33" s="581"/>
      <c r="I33" s="597" t="s">
        <v>202</v>
      </c>
      <c r="J33" s="598"/>
      <c r="K33" s="598"/>
      <c r="L33" s="598"/>
      <c r="M33" s="598"/>
      <c r="N33" s="599"/>
      <c r="P33" s="518" t="s">
        <v>285</v>
      </c>
      <c r="Q33" s="518"/>
      <c r="R33" s="518"/>
      <c r="S33" s="518"/>
      <c r="T33" s="518"/>
      <c r="U33" s="518"/>
    </row>
    <row r="34" spans="2:21" s="214" customFormat="1" ht="17.25" customHeight="1" x14ac:dyDescent="0.25">
      <c r="B34" s="582" t="s">
        <v>370</v>
      </c>
      <c r="C34" s="583"/>
      <c r="D34" s="583"/>
      <c r="E34" s="583"/>
      <c r="F34" s="583"/>
      <c r="G34" s="583"/>
      <c r="H34" s="584"/>
      <c r="I34" s="600" t="s">
        <v>170</v>
      </c>
      <c r="J34" s="601"/>
      <c r="K34" s="601"/>
      <c r="L34" s="601"/>
      <c r="M34" s="601"/>
      <c r="N34" s="602"/>
      <c r="P34" s="518"/>
      <c r="Q34" s="518"/>
      <c r="R34" s="518"/>
      <c r="S34" s="518"/>
      <c r="T34" s="518"/>
      <c r="U34" s="518"/>
    </row>
    <row r="35" spans="2:21" ht="21" customHeight="1" thickBot="1" x14ac:dyDescent="0.3">
      <c r="B35" s="585" t="s">
        <v>330</v>
      </c>
      <c r="C35" s="586"/>
      <c r="D35" s="586"/>
      <c r="E35" s="586"/>
      <c r="F35" s="586"/>
      <c r="G35" s="586"/>
      <c r="H35" s="587"/>
      <c r="I35" s="573" t="s">
        <v>203</v>
      </c>
      <c r="J35" s="574"/>
      <c r="K35" s="574"/>
      <c r="L35" s="574"/>
      <c r="M35" s="574"/>
      <c r="N35" s="575"/>
    </row>
  </sheetData>
  <sheetProtection algorithmName="SHA-512" hashValue="ACWLt8ND+T1UuQe6opE/My6vj6QTe5axVdn7n49sU2g9UMRi9ztvazHV1iZDZjOOkxGAOrDP/nRVos0RU35ubw==" saltValue="Tz9OAELX3wjf0IUrw2Kq+A==" spinCount="100000" sheet="1" objects="1" scenarios="1"/>
  <mergeCells count="39">
    <mergeCell ref="I35:N35"/>
    <mergeCell ref="B30:H30"/>
    <mergeCell ref="B33:H33"/>
    <mergeCell ref="B34:H34"/>
    <mergeCell ref="B35:H35"/>
    <mergeCell ref="B31:H32"/>
    <mergeCell ref="I30:N30"/>
    <mergeCell ref="I32:N32"/>
    <mergeCell ref="I33:N33"/>
    <mergeCell ref="I34:N34"/>
    <mergeCell ref="B1:H2"/>
    <mergeCell ref="I1:M1"/>
    <mergeCell ref="I23:N23"/>
    <mergeCell ref="B21:H21"/>
    <mergeCell ref="I13:N13"/>
    <mergeCell ref="I14:N15"/>
    <mergeCell ref="B23:H23"/>
    <mergeCell ref="C10:E11"/>
    <mergeCell ref="I8:N8"/>
    <mergeCell ref="B8:H9"/>
    <mergeCell ref="I12:N12"/>
    <mergeCell ref="I9:N10"/>
    <mergeCell ref="I2:N2"/>
    <mergeCell ref="I3:N3"/>
    <mergeCell ref="I4:N4"/>
    <mergeCell ref="P33:U34"/>
    <mergeCell ref="D28:H28"/>
    <mergeCell ref="J7:M7"/>
    <mergeCell ref="J24:N24"/>
    <mergeCell ref="J25:N25"/>
    <mergeCell ref="J26:N26"/>
    <mergeCell ref="J27:N27"/>
    <mergeCell ref="J28:N28"/>
    <mergeCell ref="D24:H24"/>
    <mergeCell ref="D26:H26"/>
    <mergeCell ref="D25:H25"/>
    <mergeCell ref="D27:H27"/>
    <mergeCell ref="I31:N31"/>
    <mergeCell ref="I17:N18"/>
  </mergeCells>
  <phoneticPr fontId="20" type="noConversion"/>
  <hyperlinks>
    <hyperlink ref="B34" r:id="rId1" display="Website:  www.auditors.nebraska.gov" xr:uid="{00000000-0004-0000-0300-000000000000}"/>
    <hyperlink ref="B35" r:id="rId2" display="Questions - E-Mail:  Deann.Haeffner@nebraska.gov" xr:uid="{00000000-0004-0000-0300-000001000000}"/>
    <hyperlink ref="B35:H35" r:id="rId3" display="Questions - E-Mail:  Jeff.Schreier@nebraska.gov" xr:uid="{4BAEA8F8-0472-4194-8252-F15984B8FFD0}"/>
  </hyperlinks>
  <printOptions horizontalCentered="1"/>
  <pageMargins left="0.25" right="0.25" top="0.5" bottom="0.47" header="0.25" footer="0.25"/>
  <pageSetup scale="92" orientation="landscape" r:id="rId4"/>
  <headerFooter alignWithMargins="0">
    <oddFooter>&amp;R&amp;11Page 1</oddFooter>
  </headerFooter>
  <customProperties>
    <customPr name="OrphanNamesChecked" r:id="rId5"/>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8"/>
  <sheetViews>
    <sheetView workbookViewId="0">
      <selection activeCell="F7" sqref="F7"/>
    </sheetView>
  </sheetViews>
  <sheetFormatPr defaultColWidth="9.140625" defaultRowHeight="14.25" x14ac:dyDescent="0.2"/>
  <cols>
    <col min="1" max="1" width="13.5703125" style="404" customWidth="1"/>
    <col min="2" max="2" width="4.5703125" style="404" customWidth="1"/>
    <col min="3" max="3" width="20.85546875" style="404" customWidth="1"/>
    <col min="4" max="4" width="14.42578125" style="404" customWidth="1"/>
    <col min="5" max="5" width="2" style="404" customWidth="1"/>
    <col min="6" max="6" width="40" style="404" customWidth="1"/>
    <col min="7" max="7" width="2.42578125" style="404" customWidth="1"/>
    <col min="8" max="8" width="33.5703125" style="404" customWidth="1"/>
    <col min="9" max="9" width="8.5703125" style="404" customWidth="1"/>
    <col min="10" max="16384" width="9.140625" style="404"/>
  </cols>
  <sheetData>
    <row r="1" spans="1:8" ht="25.5" customHeight="1" x14ac:dyDescent="0.2"/>
    <row r="2" spans="1:8" ht="9.75" customHeight="1" x14ac:dyDescent="0.2"/>
    <row r="3" spans="1:8" ht="23.25" x14ac:dyDescent="0.35">
      <c r="A3" s="605" t="s">
        <v>48</v>
      </c>
      <c r="B3" s="605"/>
      <c r="C3" s="605"/>
      <c r="D3" s="605"/>
      <c r="E3" s="605"/>
      <c r="F3" s="605"/>
      <c r="G3" s="605"/>
      <c r="H3" s="605"/>
    </row>
    <row r="4" spans="1:8" ht="32.25" customHeight="1" thickBot="1" x14ac:dyDescent="0.4">
      <c r="A4" s="405"/>
      <c r="B4" s="405"/>
      <c r="C4" s="405"/>
      <c r="D4" s="405"/>
      <c r="E4" s="606" t="s">
        <v>187</v>
      </c>
      <c r="F4" s="606"/>
      <c r="G4" s="405"/>
      <c r="H4" s="405"/>
    </row>
    <row r="5" spans="1:8" ht="17.25" customHeight="1" x14ac:dyDescent="0.35">
      <c r="A5" s="405"/>
      <c r="B5" s="405"/>
      <c r="C5" s="405"/>
      <c r="D5" s="405"/>
      <c r="E5" s="405"/>
      <c r="F5" s="406" t="s">
        <v>188</v>
      </c>
      <c r="G5" s="405"/>
      <c r="H5" s="405"/>
    </row>
    <row r="6" spans="1:8" ht="33" x14ac:dyDescent="0.35">
      <c r="A6" s="405"/>
      <c r="B6" s="405"/>
      <c r="D6" s="410" t="s">
        <v>189</v>
      </c>
      <c r="E6" s="405"/>
      <c r="F6" s="505" t="s">
        <v>383</v>
      </c>
      <c r="G6" s="405"/>
      <c r="H6" s="405"/>
    </row>
    <row r="7" spans="1:8" ht="23.25" x14ac:dyDescent="0.35">
      <c r="A7" s="405"/>
      <c r="B7" s="405"/>
      <c r="D7" s="410" t="s">
        <v>190</v>
      </c>
      <c r="E7" s="405"/>
      <c r="F7" s="506"/>
      <c r="G7" s="405"/>
      <c r="H7" s="405"/>
    </row>
    <row r="8" spans="1:8" ht="23.25" x14ac:dyDescent="0.35">
      <c r="A8" s="405"/>
      <c r="B8" s="405"/>
      <c r="D8" s="410" t="s">
        <v>191</v>
      </c>
      <c r="E8" s="405"/>
      <c r="F8" s="506"/>
      <c r="G8" s="405"/>
      <c r="H8" s="405"/>
    </row>
    <row r="9" spans="1:8" ht="23.25" x14ac:dyDescent="0.35">
      <c r="A9" s="405"/>
      <c r="B9" s="405"/>
      <c r="D9" s="410" t="s">
        <v>192</v>
      </c>
      <c r="E9" s="405"/>
      <c r="F9" s="506"/>
      <c r="G9" s="405"/>
      <c r="H9" s="405"/>
    </row>
    <row r="10" spans="1:8" ht="23.25" x14ac:dyDescent="0.35">
      <c r="A10" s="405"/>
      <c r="B10" s="405"/>
      <c r="D10" s="410" t="s">
        <v>193</v>
      </c>
      <c r="E10" s="405"/>
      <c r="F10" s="506"/>
      <c r="G10" s="405"/>
      <c r="H10" s="405"/>
    </row>
    <row r="11" spans="1:8" ht="32.25" customHeight="1" x14ac:dyDescent="0.35">
      <c r="A11" s="405"/>
      <c r="B11" s="405"/>
      <c r="C11" s="405"/>
      <c r="D11" s="405"/>
      <c r="E11" s="405"/>
      <c r="F11" s="405"/>
      <c r="G11" s="405"/>
      <c r="H11" s="405"/>
    </row>
    <row r="12" spans="1:8" ht="15" thickBot="1" x14ac:dyDescent="0.25">
      <c r="C12" s="607" t="s">
        <v>153</v>
      </c>
      <c r="D12" s="607"/>
      <c r="E12" s="411"/>
      <c r="F12" s="412" t="s">
        <v>194</v>
      </c>
      <c r="G12" s="411"/>
      <c r="H12" s="412" t="s">
        <v>49</v>
      </c>
    </row>
    <row r="13" spans="1:8" ht="27" customHeight="1" x14ac:dyDescent="0.2">
      <c r="A13" s="410" t="s">
        <v>189</v>
      </c>
      <c r="C13" s="608"/>
      <c r="D13" s="608"/>
      <c r="F13" s="407"/>
      <c r="H13" s="407"/>
    </row>
    <row r="14" spans="1:8" ht="27" customHeight="1" x14ac:dyDescent="0.2">
      <c r="A14" s="410" t="s">
        <v>195</v>
      </c>
      <c r="C14" s="608" t="s">
        <v>196</v>
      </c>
      <c r="D14" s="608"/>
      <c r="F14" s="407"/>
      <c r="H14" s="407"/>
    </row>
    <row r="15" spans="1:8" ht="27" customHeight="1" x14ac:dyDescent="0.2">
      <c r="A15" s="410" t="s">
        <v>192</v>
      </c>
      <c r="C15" s="603"/>
      <c r="D15" s="603"/>
      <c r="F15" s="407"/>
      <c r="H15" s="407"/>
    </row>
    <row r="16" spans="1:8" ht="27" customHeight="1" x14ac:dyDescent="0.2">
      <c r="A16" s="410" t="s">
        <v>197</v>
      </c>
      <c r="C16" s="603"/>
      <c r="D16" s="603"/>
      <c r="F16" s="407"/>
      <c r="H16" s="407"/>
    </row>
    <row r="18" spans="1:8" x14ac:dyDescent="0.2">
      <c r="A18" s="404" t="s">
        <v>331</v>
      </c>
    </row>
    <row r="19" spans="1:8" ht="7.5" customHeight="1" thickBot="1" x14ac:dyDescent="0.25"/>
    <row r="20" spans="1:8" ht="15" thickBot="1" x14ac:dyDescent="0.25">
      <c r="B20" s="408"/>
      <c r="C20" s="404" t="s">
        <v>154</v>
      </c>
    </row>
    <row r="21" spans="1:8" ht="9" customHeight="1" thickBot="1" x14ac:dyDescent="0.25"/>
    <row r="22" spans="1:8" ht="15" thickBot="1" x14ac:dyDescent="0.25">
      <c r="B22" s="408"/>
      <c r="C22" s="404" t="s">
        <v>198</v>
      </c>
    </row>
    <row r="23" spans="1:8" ht="9" customHeight="1" thickBot="1" x14ac:dyDescent="0.25"/>
    <row r="24" spans="1:8" ht="15" thickBot="1" x14ac:dyDescent="0.25">
      <c r="B24" s="408"/>
      <c r="C24" s="404" t="s">
        <v>155</v>
      </c>
    </row>
    <row r="27" spans="1:8" ht="15" x14ac:dyDescent="0.25">
      <c r="A27" s="409"/>
      <c r="B27" s="604"/>
      <c r="C27" s="604"/>
      <c r="D27" s="604"/>
      <c r="E27" s="604"/>
      <c r="F27" s="604"/>
      <c r="G27" s="604"/>
      <c r="H27" s="604"/>
    </row>
    <row r="28" spans="1:8" x14ac:dyDescent="0.2">
      <c r="B28" s="604"/>
      <c r="C28" s="604"/>
      <c r="D28" s="604"/>
      <c r="E28" s="604"/>
      <c r="F28" s="604"/>
      <c r="G28" s="604"/>
      <c r="H28" s="604"/>
    </row>
  </sheetData>
  <sheetProtection sheet="1" objects="1" scenarios="1"/>
  <mergeCells count="8">
    <mergeCell ref="C16:D16"/>
    <mergeCell ref="B27:H28"/>
    <mergeCell ref="A3:H3"/>
    <mergeCell ref="E4:F4"/>
    <mergeCell ref="C12:D12"/>
    <mergeCell ref="C13:D13"/>
    <mergeCell ref="C14:D14"/>
    <mergeCell ref="C15:D15"/>
  </mergeCells>
  <pageMargins left="0.31" right="0.22" top="0.46" bottom="0.54" header="0.3" footer="0.3"/>
  <pageSetup orientation="landscape" r:id="rId1"/>
  <headerFooter>
    <oddFooter>&amp;R&amp;"-,Bold"Page 1a</oddFooter>
  </headerFooter>
  <customProperties>
    <customPr name="OrphanNamesChecke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T21"/>
  <sheetViews>
    <sheetView zoomScaleNormal="100" workbookViewId="0">
      <selection activeCell="A3" sqref="A3:B3"/>
    </sheetView>
  </sheetViews>
  <sheetFormatPr defaultColWidth="9.140625" defaultRowHeight="11.25" x14ac:dyDescent="0.2"/>
  <cols>
    <col min="1" max="1" width="15.5703125" style="12" customWidth="1"/>
    <col min="2" max="2" width="13.5703125" style="12" customWidth="1"/>
    <col min="3" max="9" width="15.5703125" style="12" customWidth="1"/>
    <col min="10" max="10" width="2.5703125" style="12" customWidth="1"/>
    <col min="11" max="11" width="15.5703125" style="12" customWidth="1"/>
    <col min="12" max="12" width="1.5703125" style="12" customWidth="1"/>
    <col min="13" max="13" width="20.5703125" style="12" customWidth="1"/>
    <col min="14" max="14" width="15.140625" style="12" customWidth="1"/>
    <col min="15" max="15" width="19.5703125" style="12" customWidth="1"/>
    <col min="16" max="20" width="15.140625" style="12" customWidth="1"/>
    <col min="21" max="16384" width="9.140625" style="12"/>
  </cols>
  <sheetData>
    <row r="1" spans="1:20" ht="15.75" x14ac:dyDescent="0.25">
      <c r="A1" s="216" t="s">
        <v>5</v>
      </c>
      <c r="B1" s="217"/>
      <c r="C1" s="217"/>
      <c r="D1" s="217"/>
      <c r="E1" s="217"/>
      <c r="F1" s="218"/>
      <c r="G1" s="219"/>
      <c r="H1" s="219"/>
      <c r="I1" s="220" t="s">
        <v>151</v>
      </c>
      <c r="J1" s="13"/>
      <c r="K1" s="150"/>
      <c r="L1" s="14" t="s">
        <v>6</v>
      </c>
      <c r="M1" s="86"/>
      <c r="N1" s="86"/>
      <c r="O1" s="86"/>
      <c r="P1" s="86"/>
      <c r="Q1" s="86"/>
      <c r="R1" s="86"/>
      <c r="S1" s="86"/>
      <c r="T1" s="86"/>
    </row>
    <row r="2" spans="1:20" ht="13.5" thickBot="1" x14ac:dyDescent="0.25">
      <c r="A2" s="218"/>
      <c r="B2" s="218"/>
      <c r="C2" s="218"/>
      <c r="D2" s="218"/>
      <c r="E2" s="218"/>
      <c r="F2" s="218"/>
      <c r="G2" s="218"/>
      <c r="H2" s="218"/>
      <c r="I2" s="218"/>
      <c r="L2" s="12" t="s">
        <v>6</v>
      </c>
      <c r="M2" s="86"/>
      <c r="N2" s="86"/>
      <c r="O2" s="86"/>
      <c r="P2" s="86"/>
      <c r="Q2" s="86"/>
      <c r="R2" s="86"/>
      <c r="S2" s="86"/>
      <c r="T2" s="86"/>
    </row>
    <row r="3" spans="1:20" ht="15.75" thickBot="1" x14ac:dyDescent="0.3">
      <c r="A3" s="221" t="s">
        <v>384</v>
      </c>
      <c r="B3" s="222"/>
      <c r="C3" s="222"/>
      <c r="D3" s="222"/>
      <c r="E3" s="223"/>
      <c r="F3" s="223"/>
      <c r="G3" s="223"/>
      <c r="H3" s="223"/>
      <c r="I3" s="223"/>
      <c r="J3" s="151" t="s">
        <v>6</v>
      </c>
      <c r="K3" s="152" t="s">
        <v>6</v>
      </c>
      <c r="L3" s="12" t="s">
        <v>6</v>
      </c>
      <c r="M3" s="86"/>
      <c r="N3" s="86"/>
      <c r="O3" s="86"/>
      <c r="P3" s="86"/>
      <c r="Q3" s="86"/>
      <c r="R3" s="86"/>
      <c r="S3" s="86"/>
      <c r="T3" s="86"/>
    </row>
    <row r="4" spans="1:20" ht="69.95" customHeight="1" thickBot="1" x14ac:dyDescent="0.25">
      <c r="A4" s="224" t="s">
        <v>6</v>
      </c>
      <c r="B4" s="225"/>
      <c r="C4" s="226" t="s">
        <v>129</v>
      </c>
      <c r="D4" s="226" t="s">
        <v>130</v>
      </c>
      <c r="E4" s="226" t="s">
        <v>131</v>
      </c>
      <c r="F4" s="226" t="s">
        <v>132</v>
      </c>
      <c r="G4" s="226" t="s">
        <v>140</v>
      </c>
      <c r="H4" s="226" t="s">
        <v>141</v>
      </c>
      <c r="I4" s="227" t="s">
        <v>142</v>
      </c>
      <c r="J4" s="15" t="s">
        <v>6</v>
      </c>
      <c r="K4" s="86"/>
      <c r="L4" s="86"/>
      <c r="M4" s="86"/>
      <c r="N4" s="86"/>
      <c r="O4" s="86"/>
      <c r="P4" s="86"/>
      <c r="Q4" s="86"/>
      <c r="R4" s="86"/>
    </row>
    <row r="5" spans="1:20" ht="20.100000000000001" customHeight="1" x14ac:dyDescent="0.2">
      <c r="A5" s="616" t="s">
        <v>120</v>
      </c>
      <c r="B5" s="617"/>
      <c r="C5" s="173">
        <f>'General Fund - Page 2 of 2'!F9</f>
        <v>0</v>
      </c>
      <c r="D5" s="173">
        <f>'General Fund - Page 2 of 2'!F32</f>
        <v>0</v>
      </c>
      <c r="E5" s="173">
        <f>'General Fund - Page 2 of 2'!F33</f>
        <v>0</v>
      </c>
      <c r="F5" s="211">
        <f>IF(C5='Actual-Est - Page 3'!H5,ROUND(D5+E5,2),"Col 1 MUST= Pg 3-Col 6")</f>
        <v>0</v>
      </c>
      <c r="G5" s="173">
        <f>'General Fund -  Page 1 of 2'!F38</f>
        <v>0</v>
      </c>
      <c r="H5" s="173">
        <f>'General Fund -  Page 1 of 2'!F39</f>
        <v>0</v>
      </c>
      <c r="I5" s="148">
        <f>IF(G5+H5&lt;&gt;F5,"Budget Not Balanced",ROUND(G5+H5,2))</f>
        <v>0</v>
      </c>
      <c r="K5" s="86"/>
      <c r="L5" s="86"/>
      <c r="M5" s="86"/>
      <c r="N5" s="86"/>
      <c r="O5" s="86"/>
      <c r="P5" s="86"/>
      <c r="Q5" s="86"/>
      <c r="R5" s="86"/>
    </row>
    <row r="6" spans="1:20" ht="20.100000000000001" customHeight="1" x14ac:dyDescent="0.2">
      <c r="A6" s="618" t="s">
        <v>50</v>
      </c>
      <c r="B6" s="619"/>
      <c r="C6" s="173">
        <f>'Capital Projects Fund'!F30</f>
        <v>0</v>
      </c>
      <c r="D6" s="173">
        <f>'Capital Projects Fund'!F42</f>
        <v>0</v>
      </c>
      <c r="E6" s="173">
        <f>'Capital Projects Fund'!F43</f>
        <v>0</v>
      </c>
      <c r="F6" s="211">
        <f>IF(C6='Actual-Est - Page 3'!H6,ROUND(D6+E6,2),"Col 1 MUST= Pg 3-Col 6")</f>
        <v>0</v>
      </c>
      <c r="G6" s="173">
        <f>'Capital Projects Fund'!F23</f>
        <v>0</v>
      </c>
      <c r="H6" s="173">
        <f>'Capital Projects Fund'!F24</f>
        <v>0</v>
      </c>
      <c r="I6" s="148">
        <f>IF(G6+H6&lt;&gt;F6,"Budget Not Balanced",ROUND(G6+H6,2))</f>
        <v>0</v>
      </c>
      <c r="J6" s="12" t="s">
        <v>6</v>
      </c>
      <c r="K6" s="86"/>
      <c r="L6" s="86"/>
      <c r="M6" s="86"/>
      <c r="N6" s="86"/>
      <c r="O6" s="86"/>
      <c r="P6" s="86"/>
      <c r="Q6" s="86"/>
      <c r="R6" s="86"/>
    </row>
    <row r="7" spans="1:20" ht="20.100000000000001" customHeight="1" x14ac:dyDescent="0.2">
      <c r="A7" s="618" t="s">
        <v>149</v>
      </c>
      <c r="B7" s="619"/>
      <c r="C7" s="173">
        <f>'Elementary Learning Center'!F30</f>
        <v>0</v>
      </c>
      <c r="D7" s="173">
        <f>'Elementary Learning Center'!F42</f>
        <v>0</v>
      </c>
      <c r="E7" s="173">
        <f>'Elementary Learning Center'!F43</f>
        <v>0</v>
      </c>
      <c r="F7" s="211">
        <f>IF(C7='Actual-Est - Page 3'!H7,ROUND(D7+E7,2),"Col 1 MUST= Pg 3-Col 6")</f>
        <v>0</v>
      </c>
      <c r="G7" s="173">
        <f>'Elementary Learning Center'!F23</f>
        <v>0</v>
      </c>
      <c r="H7" s="173">
        <f>'Elementary Learning Center'!F24</f>
        <v>0</v>
      </c>
      <c r="I7" s="148">
        <f>IF(G7+H7&lt;&gt;F7,"Budget Not Balanced",ROUND(G7+H7,2))</f>
        <v>0</v>
      </c>
      <c r="J7" s="12" t="s">
        <v>6</v>
      </c>
      <c r="K7" s="86"/>
      <c r="L7" s="86"/>
      <c r="M7" s="86"/>
      <c r="N7" s="86"/>
      <c r="O7" s="86"/>
      <c r="P7" s="86"/>
      <c r="Q7" s="86"/>
      <c r="R7" s="86"/>
    </row>
    <row r="8" spans="1:20" ht="20.100000000000001" customHeight="1" thickBot="1" x14ac:dyDescent="0.25">
      <c r="A8" s="620" t="s">
        <v>7</v>
      </c>
      <c r="B8" s="621"/>
      <c r="C8" s="212">
        <f t="shared" ref="C8:I8" si="0">ROUND(SUM(C5:C7),2)</f>
        <v>0</v>
      </c>
      <c r="D8" s="212">
        <f t="shared" si="0"/>
        <v>0</v>
      </c>
      <c r="E8" s="212">
        <f t="shared" si="0"/>
        <v>0</v>
      </c>
      <c r="F8" s="212">
        <f t="shared" si="0"/>
        <v>0</v>
      </c>
      <c r="G8" s="212">
        <f t="shared" si="0"/>
        <v>0</v>
      </c>
      <c r="H8" s="212">
        <f t="shared" si="0"/>
        <v>0</v>
      </c>
      <c r="I8" s="231">
        <f t="shared" si="0"/>
        <v>0</v>
      </c>
      <c r="J8" s="12" t="s">
        <v>6</v>
      </c>
      <c r="K8" s="86"/>
      <c r="L8" s="86"/>
      <c r="M8" s="86"/>
      <c r="N8" s="86"/>
      <c r="O8" s="86"/>
      <c r="P8" s="86"/>
      <c r="Q8" s="86"/>
      <c r="R8" s="86"/>
    </row>
    <row r="9" spans="1:20" ht="12.75" x14ac:dyDescent="0.2">
      <c r="A9" s="155"/>
      <c r="B9" s="155"/>
      <c r="C9" s="155"/>
      <c r="D9" s="155"/>
      <c r="E9" s="155"/>
      <c r="F9" s="155"/>
      <c r="G9" s="155"/>
      <c r="H9" s="155"/>
      <c r="I9" s="155"/>
      <c r="J9" s="156"/>
      <c r="K9" s="156"/>
      <c r="M9" s="86"/>
      <c r="N9" s="86"/>
      <c r="O9" s="86"/>
      <c r="P9" s="86"/>
      <c r="Q9" s="86"/>
      <c r="R9" s="86"/>
      <c r="S9" s="86"/>
      <c r="T9" s="86"/>
    </row>
    <row r="10" spans="1:20" ht="12.75" thickBot="1" x14ac:dyDescent="0.25">
      <c r="A10" s="156"/>
      <c r="B10" s="156"/>
      <c r="C10" s="156"/>
      <c r="D10" s="156"/>
      <c r="E10" s="156"/>
      <c r="F10" s="156"/>
      <c r="G10" s="156"/>
      <c r="H10" s="156"/>
      <c r="I10" s="156"/>
      <c r="J10" s="156"/>
      <c r="K10" s="156"/>
    </row>
    <row r="11" spans="1:20" ht="39" thickBot="1" x14ac:dyDescent="0.25">
      <c r="A11" s="622" t="s">
        <v>133</v>
      </c>
      <c r="B11" s="623"/>
      <c r="C11" s="623"/>
      <c r="D11" s="624"/>
      <c r="E11" s="228"/>
      <c r="F11" s="229"/>
      <c r="G11" s="230" t="s">
        <v>134</v>
      </c>
      <c r="H11" s="230" t="s">
        <v>143</v>
      </c>
      <c r="I11" s="230" t="s">
        <v>150</v>
      </c>
      <c r="J11" s="136"/>
    </row>
    <row r="12" spans="1:20" ht="20.100000000000001" customHeight="1" x14ac:dyDescent="0.2">
      <c r="A12" s="625" t="s">
        <v>135</v>
      </c>
      <c r="B12" s="626"/>
      <c r="C12" s="626"/>
      <c r="D12" s="627"/>
      <c r="E12" s="157"/>
      <c r="F12" s="157"/>
      <c r="G12" s="157">
        <f>E5</f>
        <v>0</v>
      </c>
      <c r="H12" s="158">
        <f>E6</f>
        <v>0</v>
      </c>
      <c r="I12" s="158">
        <f>E7</f>
        <v>0</v>
      </c>
      <c r="J12" s="137"/>
    </row>
    <row r="13" spans="1:20" ht="20.100000000000001" customHeight="1" x14ac:dyDescent="0.2">
      <c r="A13" s="628" t="s">
        <v>136</v>
      </c>
      <c r="B13" s="629"/>
      <c r="C13" s="629"/>
      <c r="D13" s="630"/>
      <c r="E13" s="149"/>
      <c r="F13" s="149"/>
      <c r="G13" s="353">
        <f>ROUND((G12*0.01)*1.0101,2)</f>
        <v>0</v>
      </c>
      <c r="H13" s="353">
        <f>ROUND((H12*0.01)*1.0101,2)</f>
        <v>0</v>
      </c>
      <c r="I13" s="354">
        <f>ROUND((I12*0.01)*1.0101,2)</f>
        <v>0</v>
      </c>
      <c r="J13" s="137"/>
    </row>
    <row r="14" spans="1:20" ht="20.100000000000001" customHeight="1" thickBot="1" x14ac:dyDescent="0.25">
      <c r="A14" s="610" t="s">
        <v>137</v>
      </c>
      <c r="B14" s="611"/>
      <c r="C14" s="611"/>
      <c r="D14" s="612"/>
      <c r="E14" s="232"/>
      <c r="F14" s="232"/>
      <c r="G14" s="233">
        <f>ROUND(SUM(G12:G13),2)</f>
        <v>0</v>
      </c>
      <c r="H14" s="234">
        <f>ROUND(SUM(H12:H13),2)</f>
        <v>0</v>
      </c>
      <c r="I14" s="234">
        <f>ROUND(SUM(I12:I13),2)</f>
        <v>0</v>
      </c>
      <c r="J14" s="137"/>
    </row>
    <row r="15" spans="1:20" ht="13.5" thickBot="1" x14ac:dyDescent="0.25">
      <c r="A15" s="159"/>
      <c r="B15" s="138"/>
      <c r="C15" s="138"/>
      <c r="D15" s="138"/>
      <c r="E15" s="139"/>
      <c r="F15" s="140"/>
      <c r="G15" s="141"/>
      <c r="H15" s="141"/>
      <c r="I15" s="141"/>
      <c r="J15" s="142"/>
      <c r="K15" s="142"/>
    </row>
    <row r="16" spans="1:20" ht="21" thickBot="1" x14ac:dyDescent="0.25">
      <c r="A16" s="631" t="s">
        <v>139</v>
      </c>
      <c r="B16" s="631"/>
      <c r="E16" s="613" t="s">
        <v>385</v>
      </c>
      <c r="F16" s="614"/>
      <c r="G16" s="614"/>
      <c r="H16" s="614"/>
      <c r="I16" s="615"/>
      <c r="J16" s="137"/>
      <c r="K16" s="143"/>
      <c r="L16" s="144"/>
    </row>
    <row r="17" spans="1:10" ht="18.75" thickBot="1" x14ac:dyDescent="0.25">
      <c r="A17" s="609"/>
      <c r="B17" s="609"/>
      <c r="E17" s="174"/>
      <c r="F17" s="174"/>
      <c r="G17" s="174">
        <f>'General Fund - Page 2 of 2'!F8</f>
        <v>0</v>
      </c>
      <c r="H17" s="174">
        <f>'Capital Projects Fund'!F29</f>
        <v>0</v>
      </c>
      <c r="I17" s="174">
        <f>'Elementary Learning Center'!F29</f>
        <v>0</v>
      </c>
      <c r="J17" s="137"/>
    </row>
    <row r="18" spans="1:10" x14ac:dyDescent="0.2">
      <c r="F18" s="145"/>
      <c r="G18" s="145"/>
      <c r="H18" s="145"/>
      <c r="I18" s="145"/>
    </row>
    <row r="19" spans="1:10" s="86" customFormat="1" ht="15.75" x14ac:dyDescent="0.25">
      <c r="B19" s="146"/>
    </row>
    <row r="21" spans="1:10" x14ac:dyDescent="0.2">
      <c r="G21" s="147"/>
      <c r="H21" s="147"/>
    </row>
  </sheetData>
  <sheetProtection algorithmName="SHA-512" hashValue="cgf61rmgylzv1oSJq8sx8NPqBzIDNAVHt7pYk16TtWENaKFZaXTB9Ce6O5EzO4hbOCY7dBoDXXh3sqDxfZ4lBw==" saltValue="IvE+lBapBDKoxrj2RCt3Ow==" spinCount="100000" sheet="1" objects="1" scenarios="1"/>
  <mergeCells count="11">
    <mergeCell ref="A17:B17"/>
    <mergeCell ref="A14:D14"/>
    <mergeCell ref="E16:I16"/>
    <mergeCell ref="A5:B5"/>
    <mergeCell ref="A7:B7"/>
    <mergeCell ref="A8:B8"/>
    <mergeCell ref="A6:B6"/>
    <mergeCell ref="A11:D11"/>
    <mergeCell ref="A12:D12"/>
    <mergeCell ref="A13:D13"/>
    <mergeCell ref="A16:B16"/>
  </mergeCells>
  <printOptions horizontalCentered="1"/>
  <pageMargins left="0.2" right="0.2" top="0.75" bottom="0.75" header="0.3" footer="0.3"/>
  <pageSetup scale="98" orientation="landscape" r:id="rId1"/>
  <headerFooter>
    <oddFooter>&amp;RPage 2</oddFooter>
  </headerFooter>
  <customProperties>
    <customPr name="OrphanNamesChecke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14"/>
  <sheetViews>
    <sheetView zoomScaleNormal="100" workbookViewId="0">
      <selection activeCell="A3" sqref="A3:B3"/>
    </sheetView>
  </sheetViews>
  <sheetFormatPr defaultColWidth="9.140625" defaultRowHeight="11.25" x14ac:dyDescent="0.2"/>
  <cols>
    <col min="1" max="1" width="15.5703125" style="12" customWidth="1"/>
    <col min="2" max="2" width="13.5703125" style="12" customWidth="1"/>
    <col min="3" max="8" width="15.5703125" style="12" customWidth="1"/>
    <col min="9" max="9" width="2.5703125" style="12" customWidth="1"/>
    <col min="10" max="10" width="15.5703125" style="12" customWidth="1"/>
    <col min="11" max="11" width="1.5703125" style="12" customWidth="1"/>
    <col min="12" max="12" width="20.5703125" style="12" customWidth="1"/>
    <col min="13" max="13" width="15.140625" style="12" customWidth="1"/>
    <col min="14" max="14" width="19.5703125" style="12" customWidth="1"/>
    <col min="15" max="19" width="15.140625" style="12" customWidth="1"/>
    <col min="20" max="16384" width="9.140625" style="12"/>
  </cols>
  <sheetData>
    <row r="1" spans="1:19" ht="15.75" x14ac:dyDescent="0.25">
      <c r="A1" s="216"/>
      <c r="B1" s="217"/>
      <c r="C1" s="217"/>
      <c r="D1" s="217"/>
      <c r="E1" s="217"/>
      <c r="F1" s="218"/>
      <c r="G1" s="219"/>
      <c r="H1" s="220" t="s">
        <v>151</v>
      </c>
      <c r="I1" s="13"/>
      <c r="J1" s="150"/>
      <c r="K1" s="14" t="s">
        <v>6</v>
      </c>
      <c r="L1" s="86"/>
      <c r="M1" s="86"/>
      <c r="N1" s="86"/>
      <c r="O1" s="86"/>
      <c r="P1" s="86"/>
      <c r="Q1" s="86"/>
      <c r="R1" s="86"/>
      <c r="S1" s="86"/>
    </row>
    <row r="2" spans="1:19" ht="13.5" thickBot="1" x14ac:dyDescent="0.25">
      <c r="A2" s="218"/>
      <c r="B2" s="218"/>
      <c r="C2" s="218"/>
      <c r="D2" s="218"/>
      <c r="E2" s="218"/>
      <c r="F2" s="218"/>
      <c r="G2" s="218"/>
      <c r="H2" s="218"/>
      <c r="K2" s="12" t="s">
        <v>6</v>
      </c>
      <c r="L2" s="86"/>
      <c r="M2" s="86"/>
      <c r="N2" s="86"/>
      <c r="O2" s="86"/>
      <c r="P2" s="86"/>
      <c r="Q2" s="86"/>
      <c r="R2" s="86"/>
      <c r="S2" s="86"/>
    </row>
    <row r="3" spans="1:19" ht="15.75" thickBot="1" x14ac:dyDescent="0.3">
      <c r="A3" s="221" t="s">
        <v>401</v>
      </c>
      <c r="B3" s="222"/>
      <c r="C3" s="222"/>
      <c r="D3" s="222"/>
      <c r="E3" s="223"/>
      <c r="F3" s="223"/>
      <c r="G3" s="223"/>
      <c r="H3" s="223"/>
      <c r="I3" s="151" t="s">
        <v>6</v>
      </c>
      <c r="J3" s="152" t="s">
        <v>6</v>
      </c>
      <c r="K3" s="12" t="s">
        <v>6</v>
      </c>
      <c r="L3" s="86"/>
      <c r="M3" s="86"/>
      <c r="N3" s="86"/>
      <c r="O3" s="86"/>
      <c r="P3" s="86"/>
      <c r="Q3" s="86"/>
      <c r="R3" s="86"/>
      <c r="S3" s="86"/>
    </row>
    <row r="4" spans="1:19" ht="69.95" customHeight="1" thickBot="1" x14ac:dyDescent="0.25">
      <c r="A4" s="224" t="s">
        <v>6</v>
      </c>
      <c r="B4" s="225"/>
      <c r="C4" s="226" t="s">
        <v>129</v>
      </c>
      <c r="D4" s="226" t="s">
        <v>130</v>
      </c>
      <c r="E4" s="226" t="s">
        <v>131</v>
      </c>
      <c r="F4" s="226" t="s">
        <v>132</v>
      </c>
      <c r="G4" s="226" t="s">
        <v>167</v>
      </c>
      <c r="H4" s="227" t="s">
        <v>152</v>
      </c>
      <c r="I4" s="15" t="s">
        <v>6</v>
      </c>
      <c r="J4" s="86"/>
      <c r="K4" s="86"/>
      <c r="L4" s="86"/>
      <c r="M4" s="86"/>
      <c r="N4" s="86"/>
      <c r="O4" s="86"/>
      <c r="P4" s="86"/>
      <c r="Q4" s="86"/>
    </row>
    <row r="5" spans="1:19" ht="18" customHeight="1" x14ac:dyDescent="0.2">
      <c r="A5" s="616" t="s">
        <v>120</v>
      </c>
      <c r="B5" s="617"/>
      <c r="C5" s="173">
        <f>'General Fund - Page 2 of 2'!E9</f>
        <v>0</v>
      </c>
      <c r="D5" s="173">
        <f>'General Fund - Page 2 of 2'!E32</f>
        <v>0</v>
      </c>
      <c r="E5" s="173">
        <f>'General Fund - Page 2 of 2'!E33</f>
        <v>0</v>
      </c>
      <c r="F5" s="211">
        <f>IF(C5='Actual - Page 4'!H5,ROUND(D5+E5,2),"Col 1 MUST= Pg 4-Col 6")</f>
        <v>0</v>
      </c>
      <c r="G5" s="173">
        <f>'General Fund -  Page 1 of 2'!E37</f>
        <v>0</v>
      </c>
      <c r="H5" s="148">
        <f>F5-G5</f>
        <v>0</v>
      </c>
      <c r="J5" s="86"/>
      <c r="K5" s="86"/>
      <c r="L5" s="86"/>
      <c r="M5" s="86"/>
      <c r="N5" s="86"/>
      <c r="O5" s="86"/>
      <c r="P5" s="86"/>
      <c r="Q5" s="86"/>
    </row>
    <row r="6" spans="1:19" ht="18" customHeight="1" x14ac:dyDescent="0.2">
      <c r="A6" s="618" t="s">
        <v>50</v>
      </c>
      <c r="B6" s="619"/>
      <c r="C6" s="173">
        <f>'Capital Projects Fund'!E30</f>
        <v>0</v>
      </c>
      <c r="D6" s="173">
        <f>'Capital Projects Fund'!E42</f>
        <v>0</v>
      </c>
      <c r="E6" s="173">
        <f>'Capital Projects Fund'!E43</f>
        <v>0</v>
      </c>
      <c r="F6" s="211">
        <f>IF(C6='Actual - Page 4'!H6,ROUND(D6+E6,2),"Col 1 MUST= Pg 4-Col 6")</f>
        <v>0</v>
      </c>
      <c r="G6" s="173">
        <f>'Capital Projects Fund'!E22</f>
        <v>0</v>
      </c>
      <c r="H6" s="154">
        <f>F6-G6</f>
        <v>0</v>
      </c>
      <c r="I6" s="12" t="s">
        <v>6</v>
      </c>
      <c r="J6" s="86"/>
      <c r="K6" s="86"/>
      <c r="L6" s="86"/>
      <c r="M6" s="86"/>
      <c r="N6" s="86"/>
      <c r="O6" s="86"/>
      <c r="P6" s="86"/>
      <c r="Q6" s="86"/>
    </row>
    <row r="7" spans="1:19" ht="18" customHeight="1" x14ac:dyDescent="0.2">
      <c r="A7" s="618" t="s">
        <v>149</v>
      </c>
      <c r="B7" s="619"/>
      <c r="C7" s="181">
        <f>'Elementary Learning Center'!E30</f>
        <v>0</v>
      </c>
      <c r="D7" s="180">
        <f>'Elementary Learning Center'!E42</f>
        <v>0</v>
      </c>
      <c r="E7" s="173">
        <f>'Elementary Learning Center'!E43</f>
        <v>0</v>
      </c>
      <c r="F7" s="211">
        <f>IF(C7='Actual - Page 4'!H7,ROUND(D7+E7,2),"Col 1 MUST= Pg 4-Col 6")</f>
        <v>0</v>
      </c>
      <c r="G7" s="173">
        <f>'Elementary Learning Center'!E22</f>
        <v>0</v>
      </c>
      <c r="H7" s="154">
        <f>F7-G7</f>
        <v>0</v>
      </c>
      <c r="J7" s="86"/>
      <c r="K7" s="86"/>
      <c r="L7" s="86"/>
      <c r="M7" s="86"/>
      <c r="N7" s="86"/>
      <c r="O7" s="86"/>
      <c r="P7" s="86"/>
      <c r="Q7" s="86"/>
    </row>
    <row r="8" spans="1:19" ht="18" customHeight="1" thickBot="1" x14ac:dyDescent="0.25">
      <c r="A8" s="632" t="s">
        <v>7</v>
      </c>
      <c r="B8" s="633"/>
      <c r="C8" s="212">
        <f t="shared" ref="C8:H8" si="0">ROUND(SUM(C5:C7),2)</f>
        <v>0</v>
      </c>
      <c r="D8" s="212">
        <f t="shared" si="0"/>
        <v>0</v>
      </c>
      <c r="E8" s="212">
        <f t="shared" si="0"/>
        <v>0</v>
      </c>
      <c r="F8" s="212">
        <f t="shared" si="0"/>
        <v>0</v>
      </c>
      <c r="G8" s="212">
        <f t="shared" si="0"/>
        <v>0</v>
      </c>
      <c r="H8" s="235">
        <f t="shared" si="0"/>
        <v>0</v>
      </c>
      <c r="I8" s="12" t="s">
        <v>6</v>
      </c>
      <c r="J8" s="86"/>
      <c r="K8" s="86"/>
      <c r="L8" s="86"/>
      <c r="M8" s="86"/>
      <c r="N8" s="86"/>
      <c r="O8" s="86"/>
      <c r="P8" s="86"/>
      <c r="Q8" s="86"/>
    </row>
    <row r="9" spans="1:19" ht="12.75" x14ac:dyDescent="0.2">
      <c r="A9" s="155"/>
      <c r="B9" s="155"/>
      <c r="C9" s="155"/>
      <c r="D9" s="155"/>
      <c r="E9" s="155"/>
      <c r="F9" s="155"/>
      <c r="G9" s="155"/>
      <c r="H9" s="155"/>
      <c r="I9" s="156"/>
      <c r="J9" s="156"/>
      <c r="L9" s="86"/>
      <c r="M9" s="86"/>
      <c r="N9" s="86"/>
      <c r="O9" s="86"/>
      <c r="P9" s="86"/>
      <c r="Q9" s="86"/>
      <c r="R9" s="86"/>
      <c r="S9" s="86"/>
    </row>
    <row r="10" spans="1:19" ht="15" x14ac:dyDescent="0.2">
      <c r="A10" s="167" t="s">
        <v>138</v>
      </c>
      <c r="B10" s="156"/>
      <c r="C10" s="156"/>
      <c r="D10" s="156"/>
      <c r="E10" s="156"/>
      <c r="F10" s="156"/>
      <c r="G10" s="156"/>
      <c r="H10" s="156"/>
      <c r="I10" s="156"/>
      <c r="J10" s="156"/>
    </row>
    <row r="11" spans="1:19" ht="20.25" x14ac:dyDescent="0.2">
      <c r="A11" s="144"/>
      <c r="B11" s="138"/>
      <c r="C11" s="138"/>
      <c r="D11" s="138"/>
      <c r="E11" s="139"/>
      <c r="F11" s="142"/>
    </row>
    <row r="12" spans="1:19" s="86" customFormat="1" ht="15.75" x14ac:dyDescent="0.25">
      <c r="A12" s="12"/>
      <c r="B12" s="146"/>
    </row>
    <row r="14" spans="1:19" x14ac:dyDescent="0.2">
      <c r="G14" s="147"/>
    </row>
  </sheetData>
  <sheetProtection algorithmName="SHA-512" hashValue="vaPQwes2vZx2UJVu7ZZRIKnod9UHvURiRjbtPNBhiKd9fteUILOi9iE7bJ508Gg+EDIXdPOfZtclc2TmYquoCQ==" saltValue="NQ6kqXNCn6pxFjLnJSr7QQ==" spinCount="100000" sheet="1" objects="1" scenarios="1"/>
  <mergeCells count="4">
    <mergeCell ref="A5:B5"/>
    <mergeCell ref="A6:B6"/>
    <mergeCell ref="A8:B8"/>
    <mergeCell ref="A7:B7"/>
  </mergeCells>
  <printOptions horizontalCentered="1"/>
  <pageMargins left="0.2" right="0.2" top="0.75" bottom="0.75" header="0.3" footer="0.3"/>
  <pageSetup orientation="landscape" r:id="rId1"/>
  <headerFooter>
    <oddFooter>&amp;RPage 3</oddFooter>
  </headerFooter>
  <customProperties>
    <customPr name="OrphanNamesChecke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S10"/>
  <sheetViews>
    <sheetView workbookViewId="0">
      <selection activeCell="A3" sqref="A3:H3"/>
    </sheetView>
  </sheetViews>
  <sheetFormatPr defaultColWidth="9.140625" defaultRowHeight="12.75" x14ac:dyDescent="0.2"/>
  <cols>
    <col min="1" max="8" width="15.5703125" style="17" customWidth="1"/>
    <col min="9" max="16384" width="9.140625" style="17"/>
  </cols>
  <sheetData>
    <row r="1" spans="1:19" ht="15.75" x14ac:dyDescent="0.25">
      <c r="A1" s="216"/>
      <c r="B1"/>
      <c r="C1"/>
      <c r="D1"/>
      <c r="E1"/>
      <c r="F1"/>
      <c r="G1"/>
      <c r="H1" s="220" t="s">
        <v>151</v>
      </c>
    </row>
    <row r="2" spans="1:19" ht="13.5" thickBot="1" x14ac:dyDescent="0.25">
      <c r="A2"/>
      <c r="B2"/>
      <c r="C2"/>
      <c r="D2"/>
      <c r="E2"/>
      <c r="F2"/>
      <c r="G2"/>
      <c r="H2"/>
    </row>
    <row r="3" spans="1:19" s="12" customFormat="1" ht="15.75" thickBot="1" x14ac:dyDescent="0.3">
      <c r="A3" s="634" t="s">
        <v>402</v>
      </c>
      <c r="B3" s="635"/>
      <c r="C3" s="635"/>
      <c r="D3" s="635"/>
      <c r="E3" s="635"/>
      <c r="F3" s="635"/>
      <c r="G3" s="635"/>
      <c r="H3" s="636"/>
      <c r="I3" s="182" t="s">
        <v>6</v>
      </c>
      <c r="J3" s="183" t="s">
        <v>6</v>
      </c>
      <c r="K3" s="12" t="s">
        <v>6</v>
      </c>
      <c r="L3" s="86"/>
      <c r="M3" s="86"/>
      <c r="N3" s="86"/>
      <c r="O3" s="86"/>
      <c r="P3" s="86"/>
      <c r="Q3" s="86"/>
      <c r="R3" s="86"/>
      <c r="S3" s="86"/>
    </row>
    <row r="4" spans="1:19" s="12" customFormat="1" ht="69.95" customHeight="1" thickBot="1" x14ac:dyDescent="0.25">
      <c r="A4" s="224" t="s">
        <v>6</v>
      </c>
      <c r="B4" s="225"/>
      <c r="C4" s="226" t="s">
        <v>129</v>
      </c>
      <c r="D4" s="226" t="s">
        <v>130</v>
      </c>
      <c r="E4" s="226" t="s">
        <v>131</v>
      </c>
      <c r="F4" s="226" t="s">
        <v>132</v>
      </c>
      <c r="G4" s="226" t="s">
        <v>167</v>
      </c>
      <c r="H4" s="227" t="s">
        <v>152</v>
      </c>
      <c r="I4" s="15" t="s">
        <v>6</v>
      </c>
      <c r="J4" s="86"/>
      <c r="K4" s="86"/>
      <c r="L4" s="86"/>
      <c r="M4" s="86"/>
      <c r="N4" s="86"/>
      <c r="O4" s="86"/>
      <c r="P4" s="86"/>
      <c r="Q4" s="86"/>
    </row>
    <row r="5" spans="1:19" s="12" customFormat="1" ht="18" customHeight="1" x14ac:dyDescent="0.2">
      <c r="A5" s="616" t="s">
        <v>120</v>
      </c>
      <c r="B5" s="617"/>
      <c r="C5" s="173">
        <f>'General Fund - Page 2 of 2'!D9</f>
        <v>0</v>
      </c>
      <c r="D5" s="173">
        <f>'General Fund - Page 2 of 2'!D32</f>
        <v>0</v>
      </c>
      <c r="E5" s="173">
        <f>'General Fund - Page 2 of 2'!D33</f>
        <v>0</v>
      </c>
      <c r="F5" s="153">
        <f>D5+E5</f>
        <v>0</v>
      </c>
      <c r="G5" s="173">
        <f>'General Fund -  Page 1 of 2'!D37</f>
        <v>0</v>
      </c>
      <c r="H5" s="148">
        <f>F5-G5</f>
        <v>0</v>
      </c>
      <c r="J5" s="86"/>
      <c r="K5" s="86"/>
      <c r="L5" s="86"/>
      <c r="M5" s="86"/>
      <c r="N5" s="86"/>
      <c r="O5" s="86"/>
      <c r="P5" s="86"/>
      <c r="Q5" s="86"/>
    </row>
    <row r="6" spans="1:19" s="12" customFormat="1" ht="18" customHeight="1" x14ac:dyDescent="0.2">
      <c r="A6" s="618" t="s">
        <v>50</v>
      </c>
      <c r="B6" s="619"/>
      <c r="C6" s="173">
        <f>'Capital Projects Fund'!D30</f>
        <v>0</v>
      </c>
      <c r="D6" s="173">
        <f>'Capital Projects Fund'!D42</f>
        <v>0</v>
      </c>
      <c r="E6" s="173">
        <f>'Capital Projects Fund'!D43</f>
        <v>0</v>
      </c>
      <c r="F6" s="153">
        <f>D6+E6</f>
        <v>0</v>
      </c>
      <c r="G6" s="173">
        <f>'Capital Projects Fund'!D22</f>
        <v>0</v>
      </c>
      <c r="H6" s="154">
        <f>F6-G6</f>
        <v>0</v>
      </c>
      <c r="I6" s="12" t="s">
        <v>6</v>
      </c>
      <c r="J6" s="86"/>
      <c r="K6" s="86"/>
      <c r="L6" s="86"/>
      <c r="M6" s="86"/>
      <c r="N6" s="86"/>
      <c r="O6" s="86"/>
      <c r="P6" s="86"/>
      <c r="Q6" s="86"/>
    </row>
    <row r="7" spans="1:19" s="12" customFormat="1" ht="18" customHeight="1" x14ac:dyDescent="0.2">
      <c r="A7" s="618" t="s">
        <v>149</v>
      </c>
      <c r="B7" s="619"/>
      <c r="C7" s="181">
        <f>'Elementary Learning Center'!D30</f>
        <v>0</v>
      </c>
      <c r="D7" s="181">
        <f>'Elementary Learning Center'!D42</f>
        <v>0</v>
      </c>
      <c r="E7" s="181">
        <f>'Elementary Learning Center'!D43</f>
        <v>0</v>
      </c>
      <c r="F7" s="153">
        <f>D7+E7</f>
        <v>0</v>
      </c>
      <c r="G7" s="181">
        <f>'Elementary Learning Center'!D22</f>
        <v>0</v>
      </c>
      <c r="H7" s="154">
        <f>F7-G7</f>
        <v>0</v>
      </c>
      <c r="J7" s="86"/>
      <c r="K7" s="86"/>
      <c r="L7" s="86"/>
      <c r="M7" s="86"/>
      <c r="N7" s="86"/>
      <c r="O7" s="86"/>
      <c r="P7" s="86"/>
      <c r="Q7" s="86"/>
    </row>
    <row r="8" spans="1:19" s="12" customFormat="1" ht="18" customHeight="1" thickBot="1" x14ac:dyDescent="0.25">
      <c r="A8" s="632" t="s">
        <v>7</v>
      </c>
      <c r="B8" s="633"/>
      <c r="C8" s="212">
        <f t="shared" ref="C8:H8" si="0">ROUND(SUM(C5:C7),2)</f>
        <v>0</v>
      </c>
      <c r="D8" s="212">
        <f t="shared" si="0"/>
        <v>0</v>
      </c>
      <c r="E8" s="212">
        <f t="shared" si="0"/>
        <v>0</v>
      </c>
      <c r="F8" s="212">
        <f t="shared" si="0"/>
        <v>0</v>
      </c>
      <c r="G8" s="212">
        <f t="shared" si="0"/>
        <v>0</v>
      </c>
      <c r="H8" s="235">
        <f t="shared" si="0"/>
        <v>0</v>
      </c>
      <c r="I8" s="12" t="s">
        <v>6</v>
      </c>
      <c r="J8" s="86"/>
      <c r="K8" s="86"/>
      <c r="L8" s="86"/>
      <c r="M8" s="86"/>
      <c r="N8" s="86"/>
      <c r="O8" s="86"/>
      <c r="P8" s="86"/>
      <c r="Q8" s="86"/>
    </row>
    <row r="9" spans="1:19" s="12" customFormat="1" x14ac:dyDescent="0.2">
      <c r="A9" s="155"/>
      <c r="B9" s="155"/>
      <c r="C9" s="155"/>
      <c r="D9" s="155"/>
      <c r="E9" s="155"/>
      <c r="F9" s="155"/>
      <c r="G9" s="155"/>
      <c r="H9" s="155"/>
      <c r="I9" s="156"/>
      <c r="J9" s="156"/>
      <c r="L9" s="86"/>
      <c r="M9" s="86"/>
      <c r="N9" s="86"/>
      <c r="O9" s="86"/>
      <c r="P9" s="86"/>
      <c r="Q9" s="86"/>
      <c r="R9" s="86"/>
      <c r="S9" s="86"/>
    </row>
    <row r="10" spans="1:19" s="12" customFormat="1" ht="15" x14ac:dyDescent="0.2">
      <c r="A10" s="167" t="s">
        <v>138</v>
      </c>
      <c r="B10" s="156"/>
      <c r="C10" s="156"/>
      <c r="D10" s="156"/>
      <c r="E10" s="156"/>
      <c r="F10" s="156"/>
      <c r="G10" s="156"/>
      <c r="H10" s="156"/>
      <c r="I10" s="156"/>
      <c r="J10" s="156"/>
    </row>
  </sheetData>
  <sheetProtection algorithmName="SHA-512" hashValue="8AIujrnm01TTlfl97p+x9f6eQTbm2wsq6e6HaLsfRbTgJDO/Fp0h834Mju1Jc2Np2o3SY+0OexohknbE99esFw==" saltValue="CnEsFs0nVaRLKSDQ4cV0dg==" spinCount="100000" sheet="1" objects="1" scenarios="1"/>
  <mergeCells count="5">
    <mergeCell ref="A3:H3"/>
    <mergeCell ref="A5:B5"/>
    <mergeCell ref="A6:B6"/>
    <mergeCell ref="A7:B7"/>
    <mergeCell ref="A8:B8"/>
  </mergeCells>
  <printOptions horizontalCentered="1"/>
  <pageMargins left="0.25" right="0.25" top="0.5" bottom="0.6" header="0.5" footer="0.35"/>
  <pageSetup orientation="landscape" r:id="rId1"/>
  <headerFooter alignWithMargins="0">
    <oddFooter>&amp;R&amp;11Page 4</oddFooter>
  </headerFooter>
  <customProperties>
    <customPr name="OrphanNamesChecke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43"/>
  <sheetViews>
    <sheetView workbookViewId="0">
      <selection activeCell="A3" sqref="A3:B3"/>
    </sheetView>
  </sheetViews>
  <sheetFormatPr defaultColWidth="9.140625" defaultRowHeight="12" x14ac:dyDescent="0.2"/>
  <cols>
    <col min="1" max="1" width="5.5703125" style="259" customWidth="1"/>
    <col min="2" max="2" width="56.5703125" style="259" customWidth="1"/>
    <col min="3" max="3" width="16.5703125" style="259" customWidth="1"/>
    <col min="4" max="4" width="4.42578125" style="259" customWidth="1"/>
    <col min="5" max="5" width="20.5703125" style="259" customWidth="1"/>
    <col min="6" max="16384" width="9.140625" style="259"/>
  </cols>
  <sheetData>
    <row r="1" spans="1:16" ht="18" customHeight="1" x14ac:dyDescent="0.2">
      <c r="A1" s="648" t="s">
        <v>364</v>
      </c>
      <c r="B1" s="648"/>
      <c r="C1" s="648"/>
      <c r="D1" s="648"/>
      <c r="E1" s="648"/>
    </row>
    <row r="2" spans="1:16" ht="30" customHeight="1" x14ac:dyDescent="0.2">
      <c r="A2" s="649" t="s">
        <v>386</v>
      </c>
      <c r="B2" s="649"/>
      <c r="C2" s="649"/>
      <c r="D2" s="649"/>
      <c r="E2" s="649"/>
    </row>
    <row r="3" spans="1:16" ht="9" customHeight="1" thickBot="1" x14ac:dyDescent="0.25"/>
    <row r="4" spans="1:16" ht="16.5" thickBot="1" x14ac:dyDescent="0.3">
      <c r="A4" s="650" t="s">
        <v>205</v>
      </c>
      <c r="B4" s="651"/>
      <c r="C4" s="651"/>
      <c r="D4" s="651"/>
      <c r="E4" s="652"/>
    </row>
    <row r="5" spans="1:16" ht="9" customHeight="1" x14ac:dyDescent="0.2">
      <c r="A5" s="260"/>
      <c r="B5" s="260"/>
      <c r="C5" s="260"/>
      <c r="D5" s="260"/>
      <c r="E5" s="260"/>
    </row>
    <row r="6" spans="1:16" ht="18" customHeight="1" x14ac:dyDescent="0.2">
      <c r="A6" s="647" t="s">
        <v>206</v>
      </c>
      <c r="B6" s="647"/>
      <c r="C6" s="647"/>
      <c r="D6" s="261" t="s">
        <v>207</v>
      </c>
      <c r="E6" s="262">
        <f>'Cover Page'!G17</f>
        <v>0</v>
      </c>
    </row>
    <row r="7" spans="1:16" ht="18" customHeight="1" x14ac:dyDescent="0.2">
      <c r="A7" s="646" t="s">
        <v>208</v>
      </c>
      <c r="B7" s="646"/>
      <c r="C7" s="646"/>
      <c r="D7" s="261" t="s">
        <v>209</v>
      </c>
      <c r="E7" s="272">
        <v>0</v>
      </c>
      <c r="H7" s="264" t="s">
        <v>321</v>
      </c>
    </row>
    <row r="8" spans="1:16" ht="18" customHeight="1" x14ac:dyDescent="0.2">
      <c r="A8" s="646" t="s">
        <v>210</v>
      </c>
      <c r="B8" s="646"/>
      <c r="C8" s="646"/>
      <c r="D8" s="261" t="s">
        <v>211</v>
      </c>
      <c r="E8" s="272">
        <v>0</v>
      </c>
    </row>
    <row r="9" spans="1:16" ht="18" customHeight="1" x14ac:dyDescent="0.2">
      <c r="A9" s="646" t="s">
        <v>212</v>
      </c>
      <c r="B9" s="646"/>
      <c r="C9" s="646"/>
      <c r="D9" s="261" t="s">
        <v>213</v>
      </c>
      <c r="E9" s="272">
        <v>0</v>
      </c>
    </row>
    <row r="10" spans="1:16" ht="24" customHeight="1" x14ac:dyDescent="0.2">
      <c r="A10" s="647" t="s">
        <v>214</v>
      </c>
      <c r="B10" s="647"/>
      <c r="C10" s="647"/>
      <c r="D10" s="265"/>
      <c r="E10" s="266"/>
    </row>
    <row r="11" spans="1:16" ht="25.5" x14ac:dyDescent="0.2">
      <c r="A11" s="267"/>
      <c r="B11" s="268" t="s">
        <v>303</v>
      </c>
      <c r="C11" s="269">
        <v>0</v>
      </c>
      <c r="D11" s="261" t="s">
        <v>215</v>
      </c>
      <c r="E11" s="266"/>
    </row>
    <row r="12" spans="1:16" ht="15.95" customHeight="1" x14ac:dyDescent="0.2">
      <c r="A12" s="267"/>
      <c r="B12" s="270" t="s">
        <v>387</v>
      </c>
      <c r="C12" s="269">
        <v>0</v>
      </c>
      <c r="D12" s="261" t="s">
        <v>216</v>
      </c>
      <c r="E12" s="266"/>
    </row>
    <row r="13" spans="1:16" ht="15.95" customHeight="1" x14ac:dyDescent="0.2">
      <c r="A13" s="267"/>
      <c r="B13" s="270" t="s">
        <v>217</v>
      </c>
      <c r="C13" s="269">
        <v>0</v>
      </c>
      <c r="D13" s="261" t="s">
        <v>218</v>
      </c>
      <c r="E13" s="266"/>
    </row>
    <row r="14" spans="1:16" ht="24" customHeight="1" x14ac:dyDescent="0.2">
      <c r="A14" s="647" t="s">
        <v>219</v>
      </c>
      <c r="B14" s="647"/>
      <c r="C14" s="647"/>
      <c r="D14" s="261" t="s">
        <v>220</v>
      </c>
      <c r="E14" s="302">
        <f>C11-C12-C13</f>
        <v>0</v>
      </c>
    </row>
    <row r="15" spans="1:16" ht="18" customHeight="1" x14ac:dyDescent="0.2">
      <c r="A15" s="271" t="s">
        <v>221</v>
      </c>
      <c r="B15" s="271"/>
      <c r="C15" s="271"/>
      <c r="D15" s="261" t="s">
        <v>222</v>
      </c>
      <c r="E15" s="272">
        <v>0</v>
      </c>
      <c r="G15" s="273"/>
      <c r="H15" s="637" t="s">
        <v>223</v>
      </c>
      <c r="I15" s="637"/>
      <c r="J15" s="637"/>
      <c r="K15" s="637"/>
      <c r="L15" s="637"/>
      <c r="M15" s="637"/>
      <c r="N15" s="637"/>
      <c r="O15" s="637"/>
      <c r="P15" s="637"/>
    </row>
    <row r="16" spans="1:16" ht="9" customHeight="1" thickBot="1" x14ac:dyDescent="0.25">
      <c r="A16" s="267"/>
      <c r="B16" s="267"/>
      <c r="C16" s="267"/>
      <c r="D16" s="268"/>
      <c r="E16" s="266"/>
      <c r="H16" s="637"/>
      <c r="I16" s="637"/>
      <c r="J16" s="637"/>
      <c r="K16" s="637"/>
      <c r="L16" s="637"/>
      <c r="M16" s="637"/>
      <c r="N16" s="637"/>
      <c r="O16" s="637"/>
      <c r="P16" s="637"/>
    </row>
    <row r="17" spans="1:8" ht="24.95" customHeight="1" thickTop="1" thickBot="1" x14ac:dyDescent="0.3">
      <c r="A17" s="274"/>
      <c r="B17" s="275" t="s">
        <v>224</v>
      </c>
      <c r="C17" s="275"/>
      <c r="D17" s="276" t="s">
        <v>225</v>
      </c>
      <c r="E17" s="277">
        <f>ROUND(SUM(E6:E15),2)</f>
        <v>0</v>
      </c>
    </row>
    <row r="18" spans="1:8" ht="9" customHeight="1" thickTop="1" x14ac:dyDescent="0.2"/>
    <row r="19" spans="1:8" ht="9" customHeight="1" thickBot="1" x14ac:dyDescent="0.25"/>
    <row r="20" spans="1:8" ht="16.5" thickBot="1" x14ac:dyDescent="0.3">
      <c r="A20" s="638" t="s">
        <v>226</v>
      </c>
      <c r="B20" s="639"/>
      <c r="C20" s="639"/>
      <c r="D20" s="639"/>
      <c r="E20" s="640"/>
    </row>
    <row r="21" spans="1:8" ht="6" customHeight="1" x14ac:dyDescent="0.2">
      <c r="A21" s="260"/>
      <c r="B21" s="260"/>
      <c r="C21" s="260"/>
      <c r="D21" s="260"/>
    </row>
    <row r="22" spans="1:8" ht="30" customHeight="1" x14ac:dyDescent="0.2">
      <c r="B22" s="267" t="s">
        <v>227</v>
      </c>
      <c r="C22" s="302">
        <f>'Capital Improvements'!B37</f>
        <v>0</v>
      </c>
      <c r="D22" s="261" t="s">
        <v>228</v>
      </c>
      <c r="E22" s="260"/>
      <c r="G22" s="278"/>
      <c r="H22" s="264" t="s">
        <v>292</v>
      </c>
    </row>
    <row r="23" spans="1:8" ht="63.75" x14ac:dyDescent="0.2">
      <c r="A23" s="267"/>
      <c r="B23" s="279" t="s">
        <v>229</v>
      </c>
      <c r="C23" s="263">
        <f>C13</f>
        <v>0</v>
      </c>
      <c r="D23" s="261" t="s">
        <v>230</v>
      </c>
      <c r="E23" s="260"/>
    </row>
    <row r="24" spans="1:8" ht="15.95" customHeight="1" x14ac:dyDescent="0.2">
      <c r="A24" s="647" t="s">
        <v>231</v>
      </c>
      <c r="B24" s="647"/>
      <c r="D24" s="261" t="s">
        <v>232</v>
      </c>
      <c r="E24" s="262">
        <f>IF(C22-C23&lt;0,"Cannot be a Negative Number",C22-C23)</f>
        <v>0</v>
      </c>
    </row>
    <row r="25" spans="1:8" ht="15.95" customHeight="1" x14ac:dyDescent="0.2">
      <c r="A25" s="646" t="s">
        <v>233</v>
      </c>
      <c r="B25" s="646"/>
      <c r="D25" s="261" t="s">
        <v>234</v>
      </c>
      <c r="E25" s="269"/>
      <c r="H25" s="264" t="s">
        <v>235</v>
      </c>
    </row>
    <row r="26" spans="1:8" ht="18" customHeight="1" x14ac:dyDescent="0.2">
      <c r="A26" s="646" t="s">
        <v>237</v>
      </c>
      <c r="B26" s="646"/>
      <c r="D26" s="261" t="s">
        <v>236</v>
      </c>
      <c r="E26" s="272"/>
      <c r="F26" s="280">
        <f>IF(E26&gt;'Interlocal Form'!D23,"Error",0)</f>
        <v>0</v>
      </c>
      <c r="H26" s="264" t="s">
        <v>332</v>
      </c>
    </row>
    <row r="27" spans="1:8" ht="18" customHeight="1" x14ac:dyDescent="0.2">
      <c r="A27" s="281" t="s">
        <v>241</v>
      </c>
      <c r="B27" s="260"/>
      <c r="D27" s="261" t="s">
        <v>238</v>
      </c>
      <c r="E27" s="269"/>
    </row>
    <row r="28" spans="1:8" ht="18" customHeight="1" x14ac:dyDescent="0.2">
      <c r="A28" s="281" t="s">
        <v>243</v>
      </c>
      <c r="B28" s="260"/>
      <c r="D28" s="261" t="s">
        <v>239</v>
      </c>
      <c r="E28" s="269"/>
    </row>
    <row r="29" spans="1:8" ht="18" customHeight="1" x14ac:dyDescent="0.2">
      <c r="A29" s="647" t="s">
        <v>244</v>
      </c>
      <c r="B29" s="647"/>
      <c r="D29" s="261" t="s">
        <v>240</v>
      </c>
      <c r="E29" s="272"/>
    </row>
    <row r="30" spans="1:8" ht="9" customHeight="1" thickBot="1" x14ac:dyDescent="0.25">
      <c r="A30" s="260"/>
      <c r="B30" s="260"/>
      <c r="C30" s="260"/>
      <c r="D30" s="282"/>
    </row>
    <row r="31" spans="1:8" ht="24.95" customHeight="1" thickTop="1" thickBot="1" x14ac:dyDescent="0.3">
      <c r="A31" s="274"/>
      <c r="B31" s="275" t="s">
        <v>245</v>
      </c>
      <c r="C31" s="275"/>
      <c r="D31" s="276" t="s">
        <v>242</v>
      </c>
      <c r="E31" s="277">
        <f>ROUND(SUM(E24:E29),2)</f>
        <v>0</v>
      </c>
    </row>
    <row r="32" spans="1:8" ht="9" customHeight="1" thickTop="1" thickBot="1" x14ac:dyDescent="0.25">
      <c r="A32" s="260"/>
      <c r="B32" s="260"/>
      <c r="C32" s="260"/>
      <c r="D32" s="260"/>
    </row>
    <row r="33" spans="1:8" ht="54.95" customHeight="1" thickBot="1" x14ac:dyDescent="0.25">
      <c r="A33" s="641" t="s">
        <v>358</v>
      </c>
      <c r="B33" s="642"/>
      <c r="C33" s="283"/>
      <c r="D33" s="284"/>
      <c r="E33" s="285">
        <f>IF(E17-E31&lt;0,"Can Not Be Less Than 0",ROUND(E17-E31,2))</f>
        <v>0</v>
      </c>
      <c r="F33" s="286"/>
      <c r="G33" s="643"/>
      <c r="H33" s="644"/>
    </row>
    <row r="34" spans="1:8" ht="3" customHeight="1" x14ac:dyDescent="0.2"/>
    <row r="35" spans="1:8" ht="9" customHeight="1" x14ac:dyDescent="0.2"/>
    <row r="36" spans="1:8" ht="24.95" customHeight="1" x14ac:dyDescent="0.2">
      <c r="A36" s="645" t="s">
        <v>246</v>
      </c>
      <c r="B36" s="645"/>
      <c r="C36" s="645"/>
      <c r="D36" s="645"/>
      <c r="E36" s="645"/>
    </row>
    <row r="37" spans="1:8" x14ac:dyDescent="0.2">
      <c r="A37" s="278"/>
      <c r="B37" s="278"/>
      <c r="C37" s="278"/>
      <c r="D37" s="278"/>
      <c r="E37" s="278"/>
    </row>
    <row r="38" spans="1:8" x14ac:dyDescent="0.2">
      <c r="A38" s="278"/>
      <c r="B38" s="278"/>
      <c r="C38" s="278"/>
      <c r="D38" s="278"/>
      <c r="E38" s="278"/>
    </row>
    <row r="39" spans="1:8" x14ac:dyDescent="0.2">
      <c r="A39" s="278"/>
      <c r="B39" s="278"/>
      <c r="C39" s="278"/>
      <c r="D39" s="278"/>
      <c r="E39" s="278"/>
    </row>
    <row r="40" spans="1:8" x14ac:dyDescent="0.2">
      <c r="A40" s="278"/>
      <c r="B40" s="278"/>
      <c r="C40" s="278"/>
      <c r="D40" s="278"/>
      <c r="E40" s="278"/>
    </row>
    <row r="41" spans="1:8" x14ac:dyDescent="0.2">
      <c r="A41" s="278"/>
      <c r="B41" s="278"/>
      <c r="C41" s="278"/>
      <c r="D41" s="278"/>
      <c r="E41" s="278"/>
    </row>
    <row r="42" spans="1:8" x14ac:dyDescent="0.2">
      <c r="A42" s="278"/>
      <c r="B42" s="278"/>
      <c r="C42" s="278"/>
      <c r="D42" s="278"/>
      <c r="E42" s="278"/>
    </row>
    <row r="43" spans="1:8" x14ac:dyDescent="0.2">
      <c r="A43" s="278"/>
      <c r="B43" s="278"/>
      <c r="C43" s="278"/>
      <c r="D43" s="278"/>
      <c r="E43" s="278"/>
    </row>
  </sheetData>
  <sheetProtection algorithmName="SHA-512" hashValue="106kxHh9NwBgHs5dlNGQg9w1n1qP0DE7kS82F0P7ZDbPDfSZSxa6n0gteGvJN4VUQdjyVRHHcBouGikwbjZXMA==" saltValue="utfWDEsPPqk6rUxfLIGv0w==" spinCount="100000" sheet="1" objects="1" scenarios="1"/>
  <mergeCells count="18">
    <mergeCell ref="A8:C8"/>
    <mergeCell ref="A9:C9"/>
    <mergeCell ref="A10:C10"/>
    <mergeCell ref="A14:C14"/>
    <mergeCell ref="A1:E1"/>
    <mergeCell ref="A2:E2"/>
    <mergeCell ref="A4:E4"/>
    <mergeCell ref="A6:C6"/>
    <mergeCell ref="A7:C7"/>
    <mergeCell ref="H15:P16"/>
    <mergeCell ref="A20:E20"/>
    <mergeCell ref="A33:B33"/>
    <mergeCell ref="G33:H33"/>
    <mergeCell ref="A36:E36"/>
    <mergeCell ref="A25:B25"/>
    <mergeCell ref="A26:B26"/>
    <mergeCell ref="A29:B29"/>
    <mergeCell ref="A24:B24"/>
  </mergeCells>
  <printOptions horizontalCentered="1"/>
  <pageMargins left="0.5" right="0.5" top="0.5" bottom="0.55000000000000004" header="0.5" footer="0.35"/>
  <pageSetup scale="94" orientation="portrait" r:id="rId1"/>
  <headerFooter alignWithMargins="0">
    <oddFooter>&amp;R&amp;"Arial,Bold"Page  5</oddFooter>
  </headerFooter>
  <customProperties>
    <customPr name="OrphanNamesChecke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19</vt:i4>
      </vt:variant>
    </vt:vector>
  </HeadingPairs>
  <TitlesOfParts>
    <vt:vector size="40" baseType="lpstr">
      <vt:lpstr>Useful Information</vt:lpstr>
      <vt:lpstr>Checklist</vt:lpstr>
      <vt:lpstr>Basic Data Input</vt:lpstr>
      <vt:lpstr>Cover Page</vt:lpstr>
      <vt:lpstr>Correspondence - Page 1a</vt:lpstr>
      <vt:lpstr>Budget - Page 2</vt:lpstr>
      <vt:lpstr>Actual-Est - Page 3</vt:lpstr>
      <vt:lpstr>Actual - Page 4</vt:lpstr>
      <vt:lpstr>Lid Support Page5</vt:lpstr>
      <vt:lpstr>Lid Computation Page6</vt:lpstr>
      <vt:lpstr>Levy Limit Page7</vt:lpstr>
      <vt:lpstr>Capital Improvements</vt:lpstr>
      <vt:lpstr>Interlocal Form</vt:lpstr>
      <vt:lpstr>Trade Name Form</vt:lpstr>
      <vt:lpstr>Notice of Budget Hearing </vt:lpstr>
      <vt:lpstr>PT Resolution</vt:lpstr>
      <vt:lpstr>General Fund -  Page 1 of 2</vt:lpstr>
      <vt:lpstr>General Fund - Page 2 of 2</vt:lpstr>
      <vt:lpstr>Capital Projects Fund</vt:lpstr>
      <vt:lpstr>Elementary Learning Center</vt:lpstr>
      <vt:lpstr>Interlocal Form Page2</vt:lpstr>
      <vt:lpstr>'Actual - Page 4'!Print_Area</vt:lpstr>
      <vt:lpstr>'Actual-Est - Page 3'!Print_Area</vt:lpstr>
      <vt:lpstr>'Basic Data Input'!Print_Area</vt:lpstr>
      <vt:lpstr>'Budget - Page 2'!Print_Area</vt:lpstr>
      <vt:lpstr>'Capital Improvements'!Print_Area</vt:lpstr>
      <vt:lpstr>'Capital Projects Fund'!Print_Area</vt:lpstr>
      <vt:lpstr>'Cover Page'!Print_Area</vt:lpstr>
      <vt:lpstr>'Elementary Learning Center'!Print_Area</vt:lpstr>
      <vt:lpstr>'General Fund - Page 2 of 2'!Print_Area</vt:lpstr>
      <vt:lpstr>'Interlocal Form'!Print_Area</vt:lpstr>
      <vt:lpstr>'Interlocal Form Page2'!Print_Area</vt:lpstr>
      <vt:lpstr>'Levy Limit Page7'!Print_Area</vt:lpstr>
      <vt:lpstr>'Lid Computation Page6'!Print_Area</vt:lpstr>
      <vt:lpstr>'Lid Support Page5'!Print_Area</vt:lpstr>
      <vt:lpstr>'Notice of Budget Hearing '!Print_Area</vt:lpstr>
      <vt:lpstr>'PT Resolution'!Print_Area</vt:lpstr>
      <vt:lpstr>'Trade Name Form'!Print_Area</vt:lpstr>
      <vt:lpstr>'Useful Information'!Print_Area</vt:lpstr>
      <vt:lpstr>'Lid Computation Page6'!Print_Titles</vt:lpstr>
    </vt:vector>
  </TitlesOfParts>
  <Company>Nebraska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kbergqui</dc:creator>
  <cp:lastModifiedBy>Schreier, Jeff</cp:lastModifiedBy>
  <cp:lastPrinted>2025-04-28T19:29:06Z</cp:lastPrinted>
  <dcterms:created xsi:type="dcterms:W3CDTF">2004-04-23T13:33:18Z</dcterms:created>
  <dcterms:modified xsi:type="dcterms:W3CDTF">2025-06-11T13:28:30Z</dcterms:modified>
</cp:coreProperties>
</file>