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Budgets\2025 Forms\Final Forms\"/>
    </mc:Choice>
  </mc:AlternateContent>
  <xr:revisionPtr revIDLastSave="0" documentId="13_ncr:1_{B632B859-B44F-4763-95D8-CC6132C1ABE0}" xr6:coauthVersionLast="47" xr6:coauthVersionMax="47" xr10:uidLastSave="{00000000-0000-0000-0000-000000000000}"/>
  <bookViews>
    <workbookView xWindow="28680" yWindow="-90" windowWidth="29040" windowHeight="15720" tabRatio="860" firstSheet="2" activeTab="2" xr2:uid="{8913C107-6FFB-4F3E-BD39-408841692B8C}"/>
  </bookViews>
  <sheets>
    <sheet name="Checklist" sheetId="36" r:id="rId1"/>
    <sheet name="Step By Step" sheetId="37" r:id="rId2"/>
    <sheet name="Basic Data Input" sheetId="29" r:id="rId3"/>
    <sheet name="Cover- Page 1" sheetId="1" r:id="rId4"/>
    <sheet name="Receipts - Page 2" sheetId="22" r:id="rId5"/>
    <sheet name="Page 2-A" sheetId="34" r:id="rId6"/>
    <sheet name="2025-2026 - Page 3" sheetId="3" r:id="rId7"/>
    <sheet name="2024-2025 - Page 4" sheetId="17" r:id="rId8"/>
    <sheet name="2023-2024 - Page 5" sheetId="31" r:id="rId9"/>
    <sheet name="Proprietary Funds-Page 6" sheetId="33" r:id="rId10"/>
    <sheet name="Correspondence Page 7" sheetId="38" r:id="rId11"/>
    <sheet name="Authority Computation Page 8" sheetId="45" r:id="rId12"/>
    <sheet name="Authority Support. Sched. Pg 9" sheetId="46" r:id="rId13"/>
    <sheet name="Levy Limit Form Page 10" sheetId="27" r:id="rId14"/>
    <sheet name="PT Request Act  Page 11" sheetId="44" r:id="rId15"/>
    <sheet name="Combo Hearing" sheetId="32" r:id="rId16"/>
    <sheet name="PT Resolution" sheetId="43" r:id="rId17"/>
    <sheet name="Interlocal Form" sheetId="39" r:id="rId18"/>
    <sheet name="Trade Name Form" sheetId="40" r:id="rId19"/>
    <sheet name="Interlocal Form Page2" sheetId="42" r:id="rId20"/>
    <sheet name="For Upload" sheetId="35" state="hidden" r:id="rId21"/>
  </sheets>
  <definedNames>
    <definedName name="_xlnm.Print_Area" localSheetId="8">'2023-2024 - Page 5'!$A$1:$I$32</definedName>
    <definedName name="_xlnm.Print_Area" localSheetId="7">'2024-2025 - Page 4'!$A$1:$I$32</definedName>
    <definedName name="_xlnm.Print_Area" localSheetId="6">'2025-2026 - Page 3'!$A$1:$I$32</definedName>
    <definedName name="_xlnm.Print_Area" localSheetId="11">'Authority Computation Page 8'!$A$1:$I$68</definedName>
    <definedName name="_xlnm.Print_Area" localSheetId="12">'Authority Support. Sched. Pg 9'!$A$1:$I$39</definedName>
    <definedName name="_xlnm.Print_Area" localSheetId="2">'Basic Data Input'!$A$10:$B$36</definedName>
    <definedName name="_xlnm.Print_Area" localSheetId="0">Checklist!$A$1:$C$56</definedName>
    <definedName name="_xlnm.Print_Area" localSheetId="15">'Combo Hearing'!$A$1:$D$30</definedName>
    <definedName name="_xlnm.Print_Area" localSheetId="3">'Cover- Page 1'!$A$1:$K$29</definedName>
    <definedName name="_xlnm.Print_Area" localSheetId="17">'Interlocal Form'!$A$1:$C$23</definedName>
    <definedName name="_xlnm.Print_Area" localSheetId="19">'Interlocal Form Page2'!$A$1:$C$23</definedName>
    <definedName name="_xlnm.Print_Area" localSheetId="13">'Levy Limit Form Page 10'!$A$1:$F$37</definedName>
    <definedName name="_xlnm.Print_Area" localSheetId="5">'Page 2-A'!$A$1:$G$31</definedName>
    <definedName name="_xlnm.Print_Area" localSheetId="9">'Proprietary Funds-Page 6'!$A$1:$J$34</definedName>
    <definedName name="_xlnm.Print_Area" localSheetId="14">'PT Request Act  Page 11'!$A$1:$J$34</definedName>
    <definedName name="_xlnm.Print_Area" localSheetId="16">'PT Resolution'!$A$1:$I$42</definedName>
    <definedName name="_xlnm.Print_Area" localSheetId="4">'Receipts - Page 2'!$A$1:$E$32</definedName>
    <definedName name="_xlnm.Print_Area" localSheetId="1">'Step By Step'!$A$1:$B$73</definedName>
    <definedName name="_xlnm.Print_Area" localSheetId="18">'Trade Name Form'!$A$1:$C$23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 i="45" l="1"/>
  <c r="B17" i="1"/>
  <c r="A1" i="46"/>
  <c r="H65" i="45"/>
  <c r="D31" i="45"/>
  <c r="F31" i="45" s="1"/>
  <c r="H32" i="45" s="1"/>
  <c r="F5" i="45"/>
  <c r="B1" i="45"/>
  <c r="H38" i="46"/>
  <c r="A39" i="46" s="1"/>
  <c r="A24" i="46"/>
  <c r="H23" i="46"/>
  <c r="H8" i="46"/>
  <c r="I8" i="46" s="1"/>
  <c r="H61" i="45"/>
  <c r="J58" i="45"/>
  <c r="J45" i="45"/>
  <c r="J43" i="45"/>
  <c r="H35" i="45"/>
  <c r="F21" i="45"/>
  <c r="H23" i="45" l="1"/>
  <c r="H63" i="45" s="1"/>
  <c r="H67" i="45" s="1"/>
  <c r="H10" i="46" l="1"/>
  <c r="E68" i="45"/>
  <c r="I12" i="46" l="1"/>
  <c r="H12" i="46"/>
  <c r="B13" i="46" l="1"/>
  <c r="D14" i="32"/>
  <c r="E5" i="27"/>
  <c r="E12" i="27"/>
  <c r="I6" i="31"/>
  <c r="I6" i="17"/>
  <c r="I6" i="3"/>
  <c r="F13" i="44"/>
  <c r="I23" i="44"/>
  <c r="A26" i="44" s="1"/>
  <c r="I7" i="44"/>
  <c r="A5" i="43" l="1"/>
  <c r="F10" i="44" l="1"/>
  <c r="I15" i="44" s="1"/>
  <c r="I17" i="44" s="1"/>
  <c r="E32" i="22"/>
  <c r="A22" i="32" l="1"/>
  <c r="I19" i="44" l="1"/>
  <c r="A1" i="44" l="1"/>
  <c r="E11" i="27" l="1"/>
  <c r="C4" i="40" l="1"/>
  <c r="C3" i="39"/>
  <c r="A9" i="43" l="1"/>
  <c r="I24" i="31" l="1"/>
  <c r="H25" i="31"/>
  <c r="I16" i="31"/>
  <c r="I17" i="31"/>
  <c r="I18" i="31"/>
  <c r="I19" i="31"/>
  <c r="I20" i="31"/>
  <c r="I21" i="31"/>
  <c r="I22" i="31"/>
  <c r="I23" i="31"/>
  <c r="I15" i="31"/>
  <c r="I5" i="31"/>
  <c r="I7" i="31"/>
  <c r="I8" i="31"/>
  <c r="I9" i="31"/>
  <c r="I10" i="31"/>
  <c r="I11" i="31"/>
  <c r="I12" i="31"/>
  <c r="I13" i="31"/>
  <c r="I4" i="31"/>
  <c r="H25" i="17"/>
  <c r="I16" i="17"/>
  <c r="I17" i="17"/>
  <c r="I18" i="17"/>
  <c r="I19" i="17"/>
  <c r="I20" i="17"/>
  <c r="I21" i="17"/>
  <c r="I22" i="17"/>
  <c r="I23" i="17"/>
  <c r="I24" i="17"/>
  <c r="I15" i="17"/>
  <c r="I5" i="17"/>
  <c r="I7" i="17"/>
  <c r="I8" i="17"/>
  <c r="I9" i="17"/>
  <c r="I10" i="17"/>
  <c r="I11" i="17"/>
  <c r="I12" i="17"/>
  <c r="I13" i="17"/>
  <c r="I4" i="17"/>
  <c r="H25" i="3"/>
  <c r="I16" i="3"/>
  <c r="I17" i="3"/>
  <c r="I18" i="3"/>
  <c r="I19" i="3"/>
  <c r="I20" i="3"/>
  <c r="I21" i="3"/>
  <c r="I22" i="3"/>
  <c r="I23" i="3"/>
  <c r="I15" i="3"/>
  <c r="I5" i="3"/>
  <c r="I7" i="3"/>
  <c r="I8" i="3"/>
  <c r="I9" i="3"/>
  <c r="I10" i="3"/>
  <c r="I11" i="3"/>
  <c r="I12" i="3"/>
  <c r="I13" i="3"/>
  <c r="I4" i="3"/>
  <c r="I25" i="31" l="1"/>
  <c r="I25" i="17"/>
  <c r="E20" i="27"/>
  <c r="B24" i="32" l="1"/>
  <c r="C26" i="32"/>
  <c r="B26" i="32"/>
  <c r="B25" i="32"/>
  <c r="D26" i="32" l="1"/>
  <c r="B18" i="43" s="1"/>
  <c r="C3" i="42"/>
  <c r="A3" i="42"/>
  <c r="E9" i="1"/>
  <c r="B4" i="1"/>
  <c r="A4" i="40" l="1"/>
  <c r="A3" i="39"/>
  <c r="C28" i="34"/>
  <c r="B27" i="32" l="1"/>
  <c r="C13" i="34"/>
  <c r="D14" i="43" s="1"/>
  <c r="I13" i="1" l="1"/>
  <c r="I12" i="1"/>
  <c r="E13" i="27" l="1"/>
  <c r="E26" i="27" s="1"/>
  <c r="E27" i="27" s="1"/>
  <c r="A18" i="22"/>
  <c r="A17" i="22"/>
  <c r="GC19" i="35"/>
  <c r="GA19" i="35"/>
  <c r="FZ19" i="35"/>
  <c r="FY19" i="35"/>
  <c r="FX19" i="35"/>
  <c r="FW19" i="35"/>
  <c r="FU19" i="35"/>
  <c r="FT19" i="35"/>
  <c r="FS19" i="35"/>
  <c r="FR19" i="35"/>
  <c r="FQ19" i="35"/>
  <c r="FO19" i="35"/>
  <c r="FN19" i="35"/>
  <c r="FM19" i="35"/>
  <c r="FL19" i="35"/>
  <c r="FK19" i="35"/>
  <c r="FI19" i="35"/>
  <c r="FH19" i="35"/>
  <c r="FG19" i="35"/>
  <c r="FF19" i="35"/>
  <c r="FE19" i="35"/>
  <c r="FC19" i="35"/>
  <c r="FB19" i="35"/>
  <c r="FA19" i="35"/>
  <c r="EZ19" i="35"/>
  <c r="EY19" i="35"/>
  <c r="EW19" i="35"/>
  <c r="EV19" i="35"/>
  <c r="EU19" i="35"/>
  <c r="ET19" i="35"/>
  <c r="ES19" i="35"/>
  <c r="EQ19" i="35"/>
  <c r="EP19" i="35"/>
  <c r="EO19" i="35"/>
  <c r="EN19" i="35"/>
  <c r="EM19" i="35"/>
  <c r="EK19" i="35"/>
  <c r="EJ19" i="35"/>
  <c r="EI19" i="35"/>
  <c r="EH19" i="35"/>
  <c r="EG19" i="35"/>
  <c r="EE19" i="35"/>
  <c r="ED19" i="35"/>
  <c r="EC19" i="35"/>
  <c r="EB19" i="35"/>
  <c r="EA19" i="35"/>
  <c r="DY19" i="35"/>
  <c r="DX19" i="35"/>
  <c r="DW19" i="35"/>
  <c r="DV19" i="35"/>
  <c r="DU19" i="35"/>
  <c r="DS19" i="35"/>
  <c r="DR19" i="35"/>
  <c r="DQ19" i="35"/>
  <c r="DP19" i="35"/>
  <c r="DO19" i="35"/>
  <c r="DM19" i="35"/>
  <c r="DL19" i="35"/>
  <c r="DK19" i="35"/>
  <c r="DJ19" i="35"/>
  <c r="DI19" i="35"/>
  <c r="DG19" i="35"/>
  <c r="DF19" i="35"/>
  <c r="DE19" i="35"/>
  <c r="DD19" i="35"/>
  <c r="DC19" i="35"/>
  <c r="DA19" i="35"/>
  <c r="CZ19" i="35"/>
  <c r="CY19" i="35"/>
  <c r="CX19" i="35"/>
  <c r="CW19" i="35"/>
  <c r="CU19" i="35"/>
  <c r="CT19" i="35"/>
  <c r="CS19" i="35"/>
  <c r="CR19" i="35"/>
  <c r="CQ19" i="35"/>
  <c r="CO19" i="35"/>
  <c r="CN19" i="35"/>
  <c r="CM19" i="35"/>
  <c r="CL19" i="35"/>
  <c r="CK19" i="35"/>
  <c r="CI19" i="35"/>
  <c r="CH19" i="35"/>
  <c r="CG19" i="35"/>
  <c r="CF19" i="35"/>
  <c r="CE19" i="35"/>
  <c r="CC19" i="35"/>
  <c r="CB19" i="35"/>
  <c r="CA19" i="35"/>
  <c r="BY19" i="35"/>
  <c r="BZ19" i="35"/>
  <c r="BY11" i="35"/>
  <c r="GC11" i="35"/>
  <c r="GA11" i="35"/>
  <c r="FZ11" i="35"/>
  <c r="FY11" i="35"/>
  <c r="FX11" i="35"/>
  <c r="FW11" i="35"/>
  <c r="FU11" i="35"/>
  <c r="FT11" i="35"/>
  <c r="FS11" i="35"/>
  <c r="FR11" i="35"/>
  <c r="FQ11" i="35"/>
  <c r="FO11" i="35"/>
  <c r="FN11" i="35"/>
  <c r="FM11" i="35"/>
  <c r="FL11" i="35"/>
  <c r="FK11" i="35"/>
  <c r="FI11" i="35"/>
  <c r="FH11" i="35"/>
  <c r="FG11" i="35"/>
  <c r="FF11" i="35"/>
  <c r="FE11" i="35"/>
  <c r="FC11" i="35"/>
  <c r="FB11" i="35"/>
  <c r="FA11" i="35"/>
  <c r="EZ11" i="35"/>
  <c r="EY11" i="35"/>
  <c r="EW11" i="35"/>
  <c r="EV11" i="35"/>
  <c r="EU11" i="35"/>
  <c r="ET11" i="35"/>
  <c r="ES11" i="35"/>
  <c r="EQ11" i="35"/>
  <c r="EP11" i="35"/>
  <c r="EO11" i="35"/>
  <c r="EN11" i="35"/>
  <c r="EM11" i="35"/>
  <c r="EK11" i="35"/>
  <c r="EJ11" i="35"/>
  <c r="EI11" i="35"/>
  <c r="EH11" i="35"/>
  <c r="EG11" i="35"/>
  <c r="EE11" i="35"/>
  <c r="ED11" i="35"/>
  <c r="EC11" i="35"/>
  <c r="EB11" i="35"/>
  <c r="EA11" i="35"/>
  <c r="DY11" i="35"/>
  <c r="DX11" i="35"/>
  <c r="DW11" i="35"/>
  <c r="DV11" i="35"/>
  <c r="DU11" i="35"/>
  <c r="DS11" i="35"/>
  <c r="DR11" i="35"/>
  <c r="DQ11" i="35"/>
  <c r="DP11" i="35"/>
  <c r="DO11" i="35"/>
  <c r="DM11" i="35"/>
  <c r="DL11" i="35"/>
  <c r="DK11" i="35"/>
  <c r="DJ11" i="35"/>
  <c r="DI11" i="35"/>
  <c r="DG11" i="35"/>
  <c r="DF11" i="35"/>
  <c r="DE11" i="35"/>
  <c r="DD11" i="35"/>
  <c r="DC11" i="35"/>
  <c r="DA11" i="35"/>
  <c r="CZ11" i="35"/>
  <c r="CY11" i="35"/>
  <c r="CX11" i="35"/>
  <c r="CW11" i="35"/>
  <c r="CU11" i="35"/>
  <c r="CT11" i="35"/>
  <c r="CS11" i="35"/>
  <c r="CR11" i="35"/>
  <c r="CQ11" i="35"/>
  <c r="CO11" i="35"/>
  <c r="CN11" i="35"/>
  <c r="CM11" i="35"/>
  <c r="CL11" i="35"/>
  <c r="CK11" i="35"/>
  <c r="CI11" i="35"/>
  <c r="CH11" i="35"/>
  <c r="CG11" i="35"/>
  <c r="CF11" i="35"/>
  <c r="CE11" i="35"/>
  <c r="CC11" i="35"/>
  <c r="CB11" i="35"/>
  <c r="CA11" i="35"/>
  <c r="BZ11" i="35"/>
  <c r="BX19" i="35"/>
  <c r="BX11" i="35"/>
  <c r="IJ3" i="35"/>
  <c r="IE3" i="35"/>
  <c r="HW3" i="35"/>
  <c r="HV3" i="35"/>
  <c r="HU3" i="35"/>
  <c r="HT3" i="35"/>
  <c r="HS3" i="35"/>
  <c r="HR3" i="35"/>
  <c r="HQ3" i="35"/>
  <c r="HP3" i="35"/>
  <c r="HN3" i="35"/>
  <c r="HM3" i="35"/>
  <c r="GT3" i="35"/>
  <c r="GS3" i="35"/>
  <c r="GR3" i="35"/>
  <c r="GL3" i="35"/>
  <c r="GA3" i="35"/>
  <c r="FU3" i="35"/>
  <c r="FO3" i="35"/>
  <c r="FI3" i="35"/>
  <c r="FC3" i="35"/>
  <c r="EW3" i="35"/>
  <c r="EQ3" i="35"/>
  <c r="EK3" i="35"/>
  <c r="EE3" i="35"/>
  <c r="DY3" i="35"/>
  <c r="DS3" i="35"/>
  <c r="DM3" i="35"/>
  <c r="DG3" i="35"/>
  <c r="DA3" i="35"/>
  <c r="CU3" i="35"/>
  <c r="CO3" i="35"/>
  <c r="CI3" i="35"/>
  <c r="CC3" i="35"/>
  <c r="FZ3" i="35"/>
  <c r="FT3" i="35"/>
  <c r="FN3" i="35"/>
  <c r="FH3" i="35"/>
  <c r="FB3" i="35"/>
  <c r="EV3" i="35"/>
  <c r="EP3" i="35"/>
  <c r="EJ3" i="35"/>
  <c r="ED3" i="35"/>
  <c r="DX3" i="35"/>
  <c r="DR3" i="35"/>
  <c r="DL3" i="35"/>
  <c r="DF3" i="35"/>
  <c r="CZ3" i="35"/>
  <c r="CT3" i="35"/>
  <c r="CN3" i="35"/>
  <c r="CH3" i="35"/>
  <c r="CB3" i="35"/>
  <c r="FX3" i="35"/>
  <c r="FR3" i="35"/>
  <c r="FL3" i="35"/>
  <c r="FF3" i="35"/>
  <c r="EZ3" i="35"/>
  <c r="ET3" i="35"/>
  <c r="EN3" i="35"/>
  <c r="EH3" i="35"/>
  <c r="EB3" i="35"/>
  <c r="DV3" i="35"/>
  <c r="DP3" i="35"/>
  <c r="DJ3" i="35"/>
  <c r="DD3" i="35"/>
  <c r="CX3" i="35"/>
  <c r="CR3" i="35"/>
  <c r="CL3" i="35"/>
  <c r="CF3" i="35"/>
  <c r="BZ3" i="35"/>
  <c r="FW3" i="35"/>
  <c r="FQ3" i="35"/>
  <c r="FK3" i="35"/>
  <c r="FE3" i="35"/>
  <c r="EY3" i="35"/>
  <c r="ES3" i="35"/>
  <c r="EM3" i="35"/>
  <c r="EG3" i="35"/>
  <c r="EA3" i="35"/>
  <c r="DU3" i="35"/>
  <c r="DO3" i="35"/>
  <c r="DI3" i="35"/>
  <c r="DC3" i="35"/>
  <c r="CW3" i="35"/>
  <c r="CQ3" i="35"/>
  <c r="CK3" i="35"/>
  <c r="CE3" i="35"/>
  <c r="BY3" i="35"/>
  <c r="FY3" i="35"/>
  <c r="FS3" i="35"/>
  <c r="FM3" i="35"/>
  <c r="FG3" i="35"/>
  <c r="FA3" i="35"/>
  <c r="EU3" i="35"/>
  <c r="EO3" i="35"/>
  <c r="EI3" i="35"/>
  <c r="EC3" i="35"/>
  <c r="DW3" i="35"/>
  <c r="DQ3" i="35"/>
  <c r="DK3" i="35"/>
  <c r="DE3" i="35"/>
  <c r="CY3" i="35"/>
  <c r="CS3" i="35"/>
  <c r="CM3" i="35"/>
  <c r="CG3" i="35"/>
  <c r="CA3" i="35"/>
  <c r="BU3" i="35"/>
  <c r="BT3" i="35"/>
  <c r="BS3" i="35"/>
  <c r="BR3" i="35"/>
  <c r="BQ3" i="35"/>
  <c r="BP3" i="35"/>
  <c r="BO3" i="35"/>
  <c r="BN3" i="35"/>
  <c r="BM3" i="35"/>
  <c r="BL3" i="35"/>
  <c r="BK3" i="35"/>
  <c r="BJ3" i="35"/>
  <c r="BI3" i="35"/>
  <c r="BH3" i="35"/>
  <c r="BG3" i="35"/>
  <c r="BD3" i="35"/>
  <c r="BC3" i="35"/>
  <c r="AY3" i="35"/>
  <c r="AX3" i="35"/>
  <c r="AW3" i="35"/>
  <c r="AV3" i="35"/>
  <c r="AU3" i="35"/>
  <c r="AT3" i="35"/>
  <c r="AS3" i="35"/>
  <c r="AR3" i="35"/>
  <c r="AQ3" i="35"/>
  <c r="AP3" i="35"/>
  <c r="AO3" i="35"/>
  <c r="AN3" i="35"/>
  <c r="AM3" i="35"/>
  <c r="AL3" i="35"/>
  <c r="AK3" i="35"/>
  <c r="AJ3" i="35"/>
  <c r="AH3" i="35"/>
  <c r="AG3" i="35"/>
  <c r="AF3" i="35"/>
  <c r="AB3" i="35"/>
  <c r="AA3" i="35"/>
  <c r="Z3" i="35"/>
  <c r="Y3" i="35"/>
  <c r="X3" i="35"/>
  <c r="W3" i="35"/>
  <c r="V3" i="35"/>
  <c r="U3" i="35"/>
  <c r="T3" i="35"/>
  <c r="S3" i="35"/>
  <c r="R3" i="35"/>
  <c r="Q3" i="35"/>
  <c r="P3" i="35"/>
  <c r="O3" i="35"/>
  <c r="N3" i="35"/>
  <c r="M3" i="35"/>
  <c r="K3" i="35"/>
  <c r="J3" i="35"/>
  <c r="I3" i="35"/>
  <c r="H3" i="35"/>
  <c r="F3" i="35"/>
  <c r="E3" i="35"/>
  <c r="B3" i="35"/>
  <c r="C3" i="35"/>
  <c r="ID3" i="35"/>
  <c r="E30" i="22"/>
  <c r="GQ3" i="35"/>
  <c r="GP3" i="35"/>
  <c r="GU3" i="35"/>
  <c r="GV3" i="35"/>
  <c r="GX3" i="35"/>
  <c r="HA3" i="35"/>
  <c r="HB3" i="35"/>
  <c r="HC3" i="35"/>
  <c r="HD3" i="35"/>
  <c r="HG3" i="35"/>
  <c r="HO3" i="35"/>
  <c r="D25" i="33"/>
  <c r="E6" i="22" s="1"/>
  <c r="BE3" i="35" s="1"/>
  <c r="C7" i="22"/>
  <c r="L3" i="35" s="1"/>
  <c r="CD19" i="35"/>
  <c r="CJ19" i="35"/>
  <c r="CP19" i="35"/>
  <c r="CV19" i="35"/>
  <c r="DB19" i="35"/>
  <c r="DH19" i="35"/>
  <c r="DN19" i="35"/>
  <c r="DT19" i="35"/>
  <c r="DZ19" i="35"/>
  <c r="EF19" i="35"/>
  <c r="EL19" i="35"/>
  <c r="ER19" i="35"/>
  <c r="EX19" i="35"/>
  <c r="FD19" i="35"/>
  <c r="FJ19" i="35"/>
  <c r="FP19" i="35"/>
  <c r="FV19" i="35"/>
  <c r="GB19" i="35"/>
  <c r="GD19" i="35"/>
  <c r="CD11" i="35"/>
  <c r="CJ11" i="35"/>
  <c r="CP11" i="35"/>
  <c r="CV11" i="35"/>
  <c r="DB11" i="35"/>
  <c r="DH11" i="35"/>
  <c r="DN11" i="35"/>
  <c r="DT11" i="35"/>
  <c r="DZ11" i="35"/>
  <c r="EF11" i="35"/>
  <c r="EL11" i="35"/>
  <c r="ER11" i="35"/>
  <c r="EX11" i="35"/>
  <c r="FD11" i="35"/>
  <c r="FJ11" i="35"/>
  <c r="FP11" i="35"/>
  <c r="FV11" i="35"/>
  <c r="GB11" i="35"/>
  <c r="GD11" i="35"/>
  <c r="F25" i="33"/>
  <c r="E25" i="22" s="1"/>
  <c r="BV3" i="35" s="1"/>
  <c r="DB3" i="35"/>
  <c r="CD3" i="35"/>
  <c r="CJ3" i="35"/>
  <c r="CP3" i="35"/>
  <c r="CV3" i="35"/>
  <c r="DH3" i="35"/>
  <c r="DN3" i="35"/>
  <c r="DT3" i="35"/>
  <c r="DZ3" i="35"/>
  <c r="EF3" i="35"/>
  <c r="EL3" i="35"/>
  <c r="ER3" i="35"/>
  <c r="EX3" i="35"/>
  <c r="FD3" i="35"/>
  <c r="FJ3" i="35"/>
  <c r="FP3" i="35"/>
  <c r="FV3" i="35"/>
  <c r="GB3" i="35"/>
  <c r="H25" i="33"/>
  <c r="G24" i="3" s="1"/>
  <c r="G25" i="31"/>
  <c r="GI19" i="35" s="1"/>
  <c r="F25" i="31"/>
  <c r="GH19" i="35" s="1"/>
  <c r="E25" i="31"/>
  <c r="GG19" i="35" s="1"/>
  <c r="D25" i="31"/>
  <c r="GF19" i="35" s="1"/>
  <c r="C25" i="31"/>
  <c r="GE19" i="35" s="1"/>
  <c r="A1" i="31"/>
  <c r="G25" i="17"/>
  <c r="GI11" i="35" s="1"/>
  <c r="F25" i="17"/>
  <c r="GH11" i="35" s="1"/>
  <c r="E25" i="17"/>
  <c r="GG11" i="35" s="1"/>
  <c r="D25" i="17"/>
  <c r="GF11" i="35" s="1"/>
  <c r="C25" i="17"/>
  <c r="GE11" i="35" s="1"/>
  <c r="A1" i="17"/>
  <c r="A1" i="3"/>
  <c r="F25" i="3"/>
  <c r="GH3" i="35" s="1"/>
  <c r="E25" i="3"/>
  <c r="GG3" i="35" s="1"/>
  <c r="D25" i="3"/>
  <c r="GF3" i="35" s="1"/>
  <c r="C25" i="3"/>
  <c r="GE3" i="35" s="1"/>
  <c r="A7" i="32"/>
  <c r="D18" i="32"/>
  <c r="A3" i="32"/>
  <c r="A1" i="32"/>
  <c r="I14" i="1"/>
  <c r="G3" i="35" s="1"/>
  <c r="E1" i="1"/>
  <c r="E3" i="1"/>
  <c r="A2" i="27"/>
  <c r="A1" i="34"/>
  <c r="A1" i="22"/>
  <c r="A5" i="22"/>
  <c r="A25" i="22"/>
  <c r="A24" i="22"/>
  <c r="A27" i="22"/>
  <c r="A22" i="22"/>
  <c r="A21" i="22"/>
  <c r="A8" i="22"/>
  <c r="A23" i="22"/>
  <c r="A20" i="22"/>
  <c r="A19" i="22"/>
  <c r="A16" i="22"/>
  <c r="A28" i="22"/>
  <c r="A26" i="22"/>
  <c r="A15" i="22"/>
  <c r="A14" i="22"/>
  <c r="A13" i="22"/>
  <c r="A12" i="22"/>
  <c r="A11" i="22"/>
  <c r="A10" i="22"/>
  <c r="A9" i="22"/>
  <c r="A7" i="22"/>
  <c r="A6" i="22"/>
  <c r="A4" i="22"/>
  <c r="A3" i="22"/>
  <c r="J12" i="33"/>
  <c r="J13" i="33"/>
  <c r="J14" i="33"/>
  <c r="J15" i="33"/>
  <c r="J16" i="33"/>
  <c r="J17" i="33"/>
  <c r="J18" i="33"/>
  <c r="J19" i="33"/>
  <c r="J20" i="33"/>
  <c r="J21" i="33"/>
  <c r="J22" i="33"/>
  <c r="J23" i="33"/>
  <c r="J24" i="33"/>
  <c r="A1" i="33"/>
  <c r="HY3" i="35"/>
  <c r="I24" i="3" l="1"/>
  <c r="I25" i="3" s="1"/>
  <c r="G25" i="3"/>
  <c r="GI3" i="35" s="1"/>
  <c r="E31" i="22"/>
  <c r="J25" i="33"/>
  <c r="II3" i="35"/>
  <c r="GW3" i="35"/>
  <c r="GN3" i="35"/>
  <c r="GC3" i="35"/>
  <c r="IH3" i="35"/>
  <c r="C26" i="22"/>
  <c r="B12" i="1" l="1"/>
  <c r="C27" i="22"/>
  <c r="C28" i="22" s="1"/>
  <c r="D3" i="22" s="1"/>
  <c r="AE3" i="35" s="1"/>
  <c r="GJ19" i="35"/>
  <c r="IK3" i="35"/>
  <c r="GD3" i="35"/>
  <c r="GJ11" i="35"/>
  <c r="D27" i="22"/>
  <c r="AC3" i="35"/>
  <c r="C12" i="34" l="1"/>
  <c r="D13" i="43" s="1"/>
  <c r="B14" i="1"/>
  <c r="GO3" i="35"/>
  <c r="GK3" i="35"/>
  <c r="D17" i="32"/>
  <c r="D8" i="32"/>
  <c r="D9" i="32"/>
  <c r="GJ3" i="35"/>
  <c r="E27" i="22"/>
  <c r="IL3" i="35"/>
  <c r="IM3" i="35"/>
  <c r="D7" i="22"/>
  <c r="AD3" i="35"/>
  <c r="HL3" i="35"/>
  <c r="B28" i="32" l="1"/>
  <c r="B20" i="43" s="1"/>
  <c r="C17" i="34"/>
  <c r="E14" i="27"/>
  <c r="E22" i="27" s="1"/>
  <c r="E30" i="27" s="1"/>
  <c r="D13" i="32"/>
  <c r="GM3" i="35"/>
  <c r="D10" i="32"/>
  <c r="D26" i="22"/>
  <c r="AI3" i="35"/>
  <c r="IN3" i="35"/>
  <c r="C24" i="32" l="1"/>
  <c r="D24" i="32" s="1"/>
  <c r="B24" i="43" s="1"/>
  <c r="C25" i="32"/>
  <c r="D25" i="32" s="1"/>
  <c r="C27" i="32"/>
  <c r="AZ3" i="35"/>
  <c r="D28" i="22"/>
  <c r="E3" i="22" s="1"/>
  <c r="BB3" i="35" s="1"/>
  <c r="IO3" i="35"/>
  <c r="B22" i="43" l="1"/>
  <c r="D27" i="32"/>
  <c r="E7" i="22"/>
  <c r="BA3" i="35"/>
  <c r="E26" i="22" l="1"/>
  <c r="BF3" i="35"/>
  <c r="D12" i="32" l="1"/>
  <c r="BW3" i="35"/>
  <c r="E28" i="22"/>
  <c r="E29" i="22" s="1"/>
  <c r="C29" i="34" l="1"/>
  <c r="C30" i="34" s="1"/>
  <c r="C31" i="34" s="1"/>
  <c r="F29" i="22"/>
  <c r="D11" i="32"/>
  <c r="BX3"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Auditor of Public Accounts </author>
  </authors>
  <commentList>
    <comment ref="I2" authorId="0" shapeId="0" xr:uid="{00000000-0006-0000-0300-000001000000}">
      <text>
        <r>
          <rPr>
            <b/>
            <sz val="8"/>
            <color indexed="81"/>
            <rFont val="Tahoma"/>
            <family val="2"/>
          </rPr>
          <t xml:space="preserve">How do I put the Name of the Entity on this Page?  </t>
        </r>
        <r>
          <rPr>
            <sz val="8"/>
            <color indexed="81"/>
            <rFont val="Tahoma"/>
            <family val="2"/>
          </rPr>
          <t xml:space="preserve">Please go to first sheet tab "Basic Data Input" to enter the name and what County it is in and it will put this information on each page.  (This note will not print.)
</t>
        </r>
      </text>
    </comment>
  </commentList>
</comments>
</file>

<file path=xl/sharedStrings.xml><?xml version="1.0" encoding="utf-8"?>
<sst xmlns="http://schemas.openxmlformats.org/spreadsheetml/2006/main" count="1371" uniqueCount="1141">
  <si>
    <t>TO THE COUNTY BOARD AND COUNTY CLERK OF</t>
  </si>
  <si>
    <t xml:space="preserve">
</t>
  </si>
  <si>
    <t xml:space="preserve"> </t>
  </si>
  <si>
    <t>Line
No.</t>
  </si>
  <si>
    <t xml:space="preserve">  Net Cash Balance</t>
  </si>
  <si>
    <t xml:space="preserve">  Investments</t>
  </si>
  <si>
    <t xml:space="preserve">  County Treasurer's Balance</t>
  </si>
  <si>
    <t>CORRESPONDENCE INFORMATION</t>
  </si>
  <si>
    <t>BOARD CHAIRPERSON</t>
  </si>
  <si>
    <t>PROPERTY TAX RECAP</t>
  </si>
  <si>
    <t xml:space="preserve">     Total Property Tax Requirement</t>
  </si>
  <si>
    <t>PREPARER</t>
  </si>
  <si>
    <r>
      <t xml:space="preserve">The following </t>
    </r>
    <r>
      <rPr>
        <b/>
        <sz val="9"/>
        <rFont val="Arial"/>
        <family val="2"/>
      </rPr>
      <t>PERSONAL AND REAL PROPERTY TAX</t>
    </r>
    <r>
      <rPr>
        <sz val="9"/>
        <rFont val="Arial"/>
        <family val="2"/>
      </rPr>
      <t xml:space="preserve"> is requested for the ensuing year:</t>
    </r>
  </si>
  <si>
    <t>County Clerk's Use ONLY</t>
  </si>
  <si>
    <t xml:space="preserve">  Principal and Interest on Bonds</t>
  </si>
  <si>
    <t xml:space="preserve">  Total Personal and Real Property Tax Required</t>
  </si>
  <si>
    <r>
      <t>CITY/VILLAGE</t>
    </r>
    <r>
      <rPr>
        <b/>
        <sz val="14"/>
        <rFont val="Arial"/>
        <family val="2"/>
      </rPr>
      <t xml:space="preserve"> BUDGET FORM</t>
    </r>
  </si>
  <si>
    <t>TOTAL</t>
  </si>
  <si>
    <t>Governmental:</t>
  </si>
  <si>
    <t xml:space="preserve">  General Government</t>
  </si>
  <si>
    <t xml:space="preserve">  Public Safety - Other</t>
  </si>
  <si>
    <t xml:space="preserve">  Public Works - Streets</t>
  </si>
  <si>
    <t xml:space="preserve">  Public Works - Other</t>
  </si>
  <si>
    <t xml:space="preserve">  Public Health and Social Services</t>
  </si>
  <si>
    <t xml:space="preserve">  Culture and Recreation</t>
  </si>
  <si>
    <t xml:space="preserve">  Community Development</t>
  </si>
  <si>
    <t xml:space="preserve">  Miscellaneous</t>
  </si>
  <si>
    <t>Business-Type Activities:</t>
  </si>
  <si>
    <t xml:space="preserve">  Airport</t>
  </si>
  <si>
    <t xml:space="preserve">  Nursing Home</t>
  </si>
  <si>
    <t xml:space="preserve">  Hospital</t>
  </si>
  <si>
    <t xml:space="preserve">  Electric Utility</t>
  </si>
  <si>
    <t xml:space="preserve">  Solid Waste</t>
  </si>
  <si>
    <t xml:space="preserve">  Transportation</t>
  </si>
  <si>
    <t xml:space="preserve">  Wastewater</t>
  </si>
  <si>
    <t xml:space="preserve">  Water</t>
  </si>
  <si>
    <t xml:space="preserve">  Other</t>
  </si>
  <si>
    <t>Principal</t>
  </si>
  <si>
    <t>Interest</t>
  </si>
  <si>
    <t>Total Bonded Indebtedness</t>
  </si>
  <si>
    <t>Federal Receipts</t>
  </si>
  <si>
    <t>State Receipts: Motor Vehicle Pro-Rate</t>
  </si>
  <si>
    <t>State Receipts: Motor Vehicle Fee</t>
  </si>
  <si>
    <t>State Receipts: State Aid</t>
  </si>
  <si>
    <t>State Receipts: Municipal Equalization Aid</t>
  </si>
  <si>
    <t>State Receipts: Other</t>
  </si>
  <si>
    <t>Local Receipts: Motor Vehicle Tax</t>
  </si>
  <si>
    <t>Local Receipts: Local Option Sales Tax</t>
  </si>
  <si>
    <t>Local Receipts: In Lieu of Tax</t>
  </si>
  <si>
    <t>Local Receipts: Other</t>
  </si>
  <si>
    <t>Transfers In of Surplus Fees</t>
  </si>
  <si>
    <t>Transfers In Other Than Surplus Fees</t>
  </si>
  <si>
    <t>Operating
Expenses (A)</t>
  </si>
  <si>
    <t>Capital
Improvements (B)</t>
  </si>
  <si>
    <t>Other
Capital
Outlay (C)</t>
  </si>
  <si>
    <t>Debt
Service (D)</t>
  </si>
  <si>
    <t>Other (E)</t>
  </si>
  <si>
    <t>(A)</t>
  </si>
  <si>
    <t>(B)</t>
  </si>
  <si>
    <t>(C)</t>
  </si>
  <si>
    <t>(D)</t>
  </si>
  <si>
    <t>(E)</t>
  </si>
  <si>
    <r>
      <t>Operating Expenses</t>
    </r>
    <r>
      <rPr>
        <sz val="10"/>
        <rFont val="Arial"/>
        <family val="2"/>
      </rPr>
      <t xml:space="preserve"> should include Personal Services, Operating Expenses, Supplies and Materials, and Equipment Rental.</t>
    </r>
  </si>
  <si>
    <r>
      <t>Capital Improvements</t>
    </r>
    <r>
      <rPr>
        <sz val="10"/>
        <rFont val="Arial"/>
        <family val="2"/>
      </rPr>
      <t xml:space="preserve"> should include acquisition of real property or acquisition, construction, or extension of any improvements on real property.</t>
    </r>
  </si>
  <si>
    <r>
      <t>Debt Service</t>
    </r>
    <r>
      <rPr>
        <sz val="10"/>
        <rFont val="Arial"/>
        <family val="2"/>
      </rPr>
      <t xml:space="preserve"> should include Bond Principal and Interest Payments, Payments to Retirement Interest-Free Loans from NDA (Airports) and other debt payments.</t>
    </r>
  </si>
  <si>
    <r>
      <t>Other</t>
    </r>
    <r>
      <rPr>
        <sz val="10"/>
        <rFont val="Arial"/>
        <family val="2"/>
      </rPr>
      <t xml:space="preserve"> should include Judgments, Transfers, Transfers of Surplus Fees, and Proprietary Function Funds if a separate budget is filed.</t>
    </r>
  </si>
  <si>
    <t xml:space="preserve">NOTE:  COMPLETE THIS PAGE ONLY IF A SEPARATE PROPRIETARY FUNCTION FUND BUDGET IS </t>
  </si>
  <si>
    <t>THIS SPACE FOR USE OF PROPRIETARY FUNCTION FUNDS ONLY</t>
  </si>
  <si>
    <t>Funds (List)</t>
  </si>
  <si>
    <t>State Receipts: Highway Allocation and Incentives</t>
  </si>
  <si>
    <t>Proprietary Function Funds</t>
  </si>
  <si>
    <r>
      <t>Other Capital Outlay</t>
    </r>
    <r>
      <rPr>
        <sz val="10"/>
        <rFont val="Arial"/>
        <family val="2"/>
      </rPr>
      <t xml:space="preserve"> should include other items to be inventoried (i.e. equipment, vehicles, etc.).</t>
    </r>
  </si>
  <si>
    <t>Bonded Indebtedness</t>
  </si>
  <si>
    <t>%</t>
  </si>
  <si>
    <t>(4)</t>
  </si>
  <si>
    <t>(5)</t>
  </si>
  <si>
    <t>(6)</t>
  </si>
  <si>
    <t>(7)</t>
  </si>
  <si>
    <t>(8)</t>
  </si>
  <si>
    <t>(9)</t>
  </si>
  <si>
    <t>(10)</t>
  </si>
  <si>
    <t>(11)</t>
  </si>
  <si>
    <t>(12)</t>
  </si>
  <si>
    <t>Municipality Levy Limit Form</t>
  </si>
  <si>
    <t>- - - - - - - - - - - - - - - - - - - - - - - - - - - - - - - - - - - - - Cut Off Here Before Sending To Printer - - - - - - - - - - - - - - - - - - - - - - - - - - - - - - - - - - - - -</t>
  </si>
  <si>
    <t>IN</t>
  </si>
  <si>
    <t>Personal and Real Property Tax Required for Bonds</t>
  </si>
  <si>
    <t xml:space="preserve">Unused Budget Authority Created For Next Year   </t>
  </si>
  <si>
    <t>Day of month</t>
  </si>
  <si>
    <t>Year</t>
  </si>
  <si>
    <t>Time</t>
  </si>
  <si>
    <t>A.M. or P.M.</t>
  </si>
  <si>
    <t>Location</t>
  </si>
  <si>
    <t>Name of County in which Subdivision resides:</t>
  </si>
  <si>
    <t>The Cell Is Locked:</t>
  </si>
  <si>
    <t>You Note Any Errors Or Have Any Problems:</t>
  </si>
  <si>
    <t>(As of the Beginning of the Budget Year)</t>
  </si>
  <si>
    <t xml:space="preserve">     Tax from Line 6</t>
  </si>
  <si>
    <t>Breakdown of Property Tax:</t>
  </si>
  <si>
    <t>NOTICE OF BUDGET HEARING AND BUDGET SUMMARY</t>
  </si>
  <si>
    <t>NOTICE OF SPECIAL HEARING TO SET FINAL TAX REQUEST</t>
  </si>
  <si>
    <t xml:space="preserve">             FILED WITH THE CLERK OF THE MUNICIPALITY.</t>
  </si>
  <si>
    <t>Beginning
Balance</t>
  </si>
  <si>
    <t>Total Budget of
Receipts</t>
  </si>
  <si>
    <t>Total Budget of
Disbursements</t>
  </si>
  <si>
    <t>Cash
Reserve</t>
  </si>
  <si>
    <t>(Forward to Page 2, Line 4)</t>
  </si>
  <si>
    <t>(Forward to Page 3, Line 21)</t>
  </si>
  <si>
    <r>
      <t xml:space="preserve">CITY/VILLAGE - </t>
    </r>
    <r>
      <rPr>
        <b/>
        <sz val="12"/>
        <rFont val="Arial"/>
        <family val="2"/>
      </rPr>
      <t>SUMMARY</t>
    </r>
    <r>
      <rPr>
        <sz val="12"/>
        <rFont val="Arial"/>
        <family val="2"/>
      </rPr>
      <t xml:space="preserve"> </t>
    </r>
    <r>
      <rPr>
        <b/>
        <sz val="12"/>
        <rFont val="Arial"/>
        <family val="2"/>
      </rPr>
      <t xml:space="preserve">PROPRIETARY FUNCTION FUNDS </t>
    </r>
  </si>
  <si>
    <t>To Assist the County For Levy Setting Purposes</t>
  </si>
  <si>
    <t>|</t>
  </si>
  <si>
    <t>Documentation of Transfers of Surplus Fees:</t>
  </si>
  <si>
    <t>(Only complete if Transfers of Surplus Fees Were Budgeted)</t>
  </si>
  <si>
    <t>The Cover Page identifies the Property Tax Request between Principal &amp; Interest on Bonds and All Other Purposes.  If your municipality needs more of a breakdown for levy setting purposes, complete the section below.</t>
  </si>
  <si>
    <t>Please explain where the monies will be transferred from, where the monies will be transferred to, and the reason for the transfer.</t>
  </si>
  <si>
    <t>Transfer From:</t>
  </si>
  <si>
    <t>Transfer To:</t>
  </si>
  <si>
    <t>Property Tax Request by Fund:</t>
  </si>
  <si>
    <t>Property Tax
Request</t>
  </si>
  <si>
    <t>Amount:</t>
  </si>
  <si>
    <t>General Fund</t>
  </si>
  <si>
    <t>Reason:</t>
  </si>
  <si>
    <t>Bond Fund</t>
  </si>
  <si>
    <t>__________________ Fund</t>
  </si>
  <si>
    <t>Total Tax Request</t>
  </si>
  <si>
    <t>**</t>
  </si>
  <si>
    <r>
      <t>**</t>
    </r>
    <r>
      <rPr>
        <sz val="10"/>
        <rFont val="Arial"/>
        <family val="2"/>
      </rPr>
      <t xml:space="preserve">  This Amount should agree to the Total Personal and Real Property Tax Required on the Cover Page 1.</t>
    </r>
  </si>
  <si>
    <t>Beginning Balances, Receipts, &amp; Transfers</t>
  </si>
  <si>
    <r>
      <t xml:space="preserve">Proprietary Function Funds </t>
    </r>
    <r>
      <rPr>
        <b/>
        <sz val="8"/>
        <rFont val="Arial"/>
        <family val="2"/>
      </rPr>
      <t>(Only if Page 6 is Used)</t>
    </r>
  </si>
  <si>
    <r>
      <t xml:space="preserve">  Beginning Balance Proprietary Function Funds </t>
    </r>
    <r>
      <rPr>
        <b/>
        <sz val="8"/>
        <rFont val="Arial"/>
        <family val="2"/>
      </rPr>
      <t>(Only If Page 6 is Used)</t>
    </r>
  </si>
  <si>
    <r>
      <t xml:space="preserve">Proprietary Function Funds </t>
    </r>
    <r>
      <rPr>
        <b/>
        <sz val="8"/>
        <rFont val="Arial"/>
        <family val="2"/>
      </rPr>
      <t>(Page 6)</t>
    </r>
  </si>
  <si>
    <r>
      <t xml:space="preserve">Total Disbursements &amp; Transfers </t>
    </r>
    <r>
      <rPr>
        <b/>
        <sz val="8"/>
        <rFont val="Arial"/>
        <family val="2"/>
      </rPr>
      <t>(Line 22, Pg 3, 4 &amp; 5)</t>
    </r>
  </si>
  <si>
    <t xml:space="preserve">NOTE:  State Statute Section 13-504 requires a uniform summary of the proposed budget statement including each proprietary function fund </t>
  </si>
  <si>
    <t xml:space="preserve">included in a separate proprietary budget statement prepared pursuant to the Municipal Proprietary Function Act.  Proprietary function shall </t>
  </si>
  <si>
    <t xml:space="preserve">mean a water supply or distribution utility, a waste-water collection or treatment utility, an electric generation, transmission, or distribution </t>
  </si>
  <si>
    <t>utility, a gas supply, transmission, or distribution utility, an integrated solid waste management collection, disposal, or handling utility, or a</t>
  </si>
  <si>
    <t>hospital or a nursing home owned by a municipality.</t>
  </si>
  <si>
    <r>
      <t>Total Disbursements &amp; Transfers</t>
    </r>
    <r>
      <rPr>
        <b/>
        <sz val="8"/>
        <rFont val="Arial"/>
        <family val="2"/>
      </rPr>
      <t xml:space="preserve"> (Ln 2 thru 21)</t>
    </r>
  </si>
  <si>
    <r>
      <t xml:space="preserve">Subtotal of Beginning Balances </t>
    </r>
    <r>
      <rPr>
        <b/>
        <sz val="8"/>
        <rFont val="Arial"/>
        <family val="2"/>
      </rPr>
      <t>(Lines 1 thru 4)</t>
    </r>
  </si>
  <si>
    <t>(1)</t>
  </si>
  <si>
    <t>(2)</t>
  </si>
  <si>
    <t>(3)</t>
  </si>
  <si>
    <t>(13)</t>
  </si>
  <si>
    <t>(14)</t>
  </si>
  <si>
    <t>(15)</t>
  </si>
  <si>
    <t>(16)</t>
  </si>
  <si>
    <t>(17)</t>
  </si>
  <si>
    <t>(19)</t>
  </si>
  <si>
    <t>(20)</t>
  </si>
  <si>
    <t>(21)</t>
  </si>
  <si>
    <t>/</t>
  </si>
  <si>
    <t>=</t>
  </si>
  <si>
    <r>
      <t xml:space="preserve">Personal and Real Property Taxes </t>
    </r>
    <r>
      <rPr>
        <b/>
        <sz val="8"/>
        <rFont val="Arial"/>
        <family val="2"/>
      </rPr>
      <t>(Columns 1 and 2 - See Preparation Guidelines)</t>
    </r>
  </si>
  <si>
    <t>Dates-Bonds</t>
  </si>
  <si>
    <t>Subdivision ID</t>
  </si>
  <si>
    <t>Entity</t>
  </si>
  <si>
    <t>County</t>
  </si>
  <si>
    <t>Received</t>
  </si>
  <si>
    <t>OutstandingDebt:Principal</t>
  </si>
  <si>
    <t>OutstandingDebt:Interest</t>
  </si>
  <si>
    <t>OutstandingDebt:Total</t>
  </si>
  <si>
    <t>NetCashBalance:2007-2008</t>
  </si>
  <si>
    <t>Investments:2007-2008</t>
  </si>
  <si>
    <t>CountyTreasurersBalance:2007-2008</t>
  </si>
  <si>
    <t>BegBalPropriety:2007-2008</t>
  </si>
  <si>
    <t>SubtotalBeginningBalance:2007-2008</t>
  </si>
  <si>
    <t>PersonalRealPropertyTax:2007-2008</t>
  </si>
  <si>
    <t>FederalReceipts:2007-2008</t>
  </si>
  <si>
    <t>StateReceipts:MotorVehicleProRate:2007-2008</t>
  </si>
  <si>
    <t>StateReceipts:MIRF:2007-2008</t>
  </si>
  <si>
    <t>StateReceipts:HighwayAllocation:2007-2008</t>
  </si>
  <si>
    <t>StateReceipts:MotorVehicleFee:2007-2008</t>
  </si>
  <si>
    <t>StateReceipts:StateAid:2007-2008</t>
  </si>
  <si>
    <t>StateReceipts:MuniEqualAid:2007-2008</t>
  </si>
  <si>
    <t>StateReceipts:Other:2007-2008</t>
  </si>
  <si>
    <t>LocalReceipts:MotorVehicleTax:2007-2008</t>
  </si>
  <si>
    <t>LocalReceipts:LocalOptionSalesTax:2007-2008</t>
  </si>
  <si>
    <t>LocalReceipts:InLieuOfTax:2007-2008</t>
  </si>
  <si>
    <t>LocalReceipts:Other:2007-2008</t>
  </si>
  <si>
    <t>TransfersInOfSurplusFees:2007-2008</t>
  </si>
  <si>
    <t>TransfersInOtherThanSurplus:2007-2008</t>
  </si>
  <si>
    <t>ProprietaryFunctionFunds:2007-2008</t>
  </si>
  <si>
    <t>TotalResourcesAvailable:2007-2008</t>
  </si>
  <si>
    <t>BalanceForwardCashReserve:2007-2008</t>
  </si>
  <si>
    <t>NetCashBalance:2008-2009</t>
  </si>
  <si>
    <t>Investments:2008-2009</t>
  </si>
  <si>
    <t>CountyTreasurersBalance:2008-2009</t>
  </si>
  <si>
    <t>BegBalPropriety:2008-2009</t>
  </si>
  <si>
    <t>SubtotalBeginningBalance:2008-2009</t>
  </si>
  <si>
    <t>PersonalRealPropertyTax:2008-2009</t>
  </si>
  <si>
    <t>FederalReceipts:2008-2009</t>
  </si>
  <si>
    <t>StateReceipts:MotorVehicleProRate:2008-2009</t>
  </si>
  <si>
    <t>StateReceipts:MIRF:2008-2009</t>
  </si>
  <si>
    <t>StateReceipts:HighwayAllocation:2008-2009</t>
  </si>
  <si>
    <t>StateReceipts:MotorVehicleFee:2008-2009</t>
  </si>
  <si>
    <t>StateReceipts:StateAid:2008-2009</t>
  </si>
  <si>
    <t>StateReceipts:MuniEqualAid:2008-2009</t>
  </si>
  <si>
    <t>StateReceipts:Other:2008-2009</t>
  </si>
  <si>
    <t>LocalReceipts:MotorVehicleTax:2008-2009</t>
  </si>
  <si>
    <t>LocalReceipts:LocalOptionSalesTax:2008-2009</t>
  </si>
  <si>
    <t>LocalReceipts:InLieuOfTax:2008-2009</t>
  </si>
  <si>
    <t>LocalReceipts:Other:2008-2009</t>
  </si>
  <si>
    <t>TransfersInOfSurplusFees:2008-2009</t>
  </si>
  <si>
    <t>TransfersInOtherThanSurplus:2008-2009</t>
  </si>
  <si>
    <t>ProprietaryFunctionFunds:2008-2009</t>
  </si>
  <si>
    <t>TotalResourcesAvailable:2008-2009</t>
  </si>
  <si>
    <t>BalanceForwardCashReserve:2008-2009</t>
  </si>
  <si>
    <t>x</t>
  </si>
  <si>
    <t>NetCashBalance:2009-2010</t>
  </si>
  <si>
    <t>Investments:2009-2010</t>
  </si>
  <si>
    <t>CountyTreasurersBalance:2009-2010</t>
  </si>
  <si>
    <t>BegBalPropriety:2009-2010</t>
  </si>
  <si>
    <t>SubtotalBeginningBalance:2009-2010</t>
  </si>
  <si>
    <t>PersonalRealPropertyTax:2009-2010</t>
  </si>
  <si>
    <t>FederalReceipts:2009-2010</t>
  </si>
  <si>
    <t>StateReceipts:MotorVehicleProRate:2009-2010</t>
  </si>
  <si>
    <t>StateReceipts:MIRF:2009-2010</t>
  </si>
  <si>
    <t>StateReceipts:HighwayAllocation:2009-2010</t>
  </si>
  <si>
    <t>StateReceipts:MotorVehicleFee:2009-2010</t>
  </si>
  <si>
    <t>StateReceipts:StateAid:2009-2010</t>
  </si>
  <si>
    <t>StateReceipts:MuniEqualAid:2009-2010</t>
  </si>
  <si>
    <t>StateReceipts:Other:2009-2010</t>
  </si>
  <si>
    <t>LocalReceipts:MotorVehicleTax:2009-2010</t>
  </si>
  <si>
    <t>LocalReceipts:LocalOptionSalesTax:2009-2010</t>
  </si>
  <si>
    <t>LocalReceipts:InLieuOfTax:2009-2010</t>
  </si>
  <si>
    <t>LocalReceipts:Other:2009-2010</t>
  </si>
  <si>
    <t>TransfersInOfSurplusFees:2009-2010</t>
  </si>
  <si>
    <t>TransfersInOtherThanSurplus:2009-2010</t>
  </si>
  <si>
    <t>ProprietaryFunctionFunds:2009-2010</t>
  </si>
  <si>
    <t>TotalResourcesAvailable:2009-2010</t>
  </si>
  <si>
    <t>BalanceForwardCashReserve:2009-2010</t>
  </si>
  <si>
    <t>Gov:GenGov:Operating:2009-2010</t>
  </si>
  <si>
    <t>Gov:GenGov:Capital:2009-2010</t>
  </si>
  <si>
    <t>Gov:GenGov:OtherCapital:2009-2010</t>
  </si>
  <si>
    <t>Gov:GenGov:Debt:2009-2010</t>
  </si>
  <si>
    <t>Gov:GenGov:Other:2009-2010</t>
  </si>
  <si>
    <t>Gov:GenGov:Total:2009-2010</t>
  </si>
  <si>
    <t>Gov:PublicSafety:PoliceFire:Operating:2009-2010</t>
  </si>
  <si>
    <t>Gov:PublicSafety:PoliceFire:Capital:2009-2010</t>
  </si>
  <si>
    <t>Gov:PublicSafety:PoliceFire:OtherCapital:2009-2010</t>
  </si>
  <si>
    <t>Gov:PublicSafety:PoliceFire:Debt:2009-2010</t>
  </si>
  <si>
    <t>Gov:PublicSafety:PoliceFire:Other:2009-2010</t>
  </si>
  <si>
    <t>Gov:PublicSafety:PoliceFire:Total:2009-2010</t>
  </si>
  <si>
    <t>Gov:PublicSafety:Other:Operating:2009-2010</t>
  </si>
  <si>
    <t>Gov:PublicSafety:Other:Capital:2009-2010</t>
  </si>
  <si>
    <t>Gov:PublicSafety:Other:OtherCapital:2009-2010</t>
  </si>
  <si>
    <t>Gov:PublicSafety:Other:Debt:2009-2010</t>
  </si>
  <si>
    <t>Gov:PublicSafety:Other:Other:2009-2010</t>
  </si>
  <si>
    <t>Gov:PublicSafety:Other:Total:2009-2010</t>
  </si>
  <si>
    <t>Gov:PublicWorks:Streets:Operating:2009-2010</t>
  </si>
  <si>
    <t>Gov:PublicWorks:Streets:Capital:2009-2010</t>
  </si>
  <si>
    <t>Gov:PublicWorks:Streets:OtherCapital:2009-2010</t>
  </si>
  <si>
    <t>Gov:PublicWorks:Streets:Debt:2009-2010</t>
  </si>
  <si>
    <t>Gov:PublicWorks:Streets:Other:2009-2010</t>
  </si>
  <si>
    <t>Gov:PublicWorks:Streets:Total:2009-2010</t>
  </si>
  <si>
    <t>Gov:PublicWorks:Other:Operating:2009-2010</t>
  </si>
  <si>
    <t>Gov:PublicWorks:Other:Capital:2009-2010</t>
  </si>
  <si>
    <t>Gov:PublicWorks:Other:OtherCapital:2009-2010</t>
  </si>
  <si>
    <t>Gov:PublicWorks:Other:Debt:2009-2010</t>
  </si>
  <si>
    <t>Gov:PublicWorks:Other:Other:2009-2010</t>
  </si>
  <si>
    <t>Gov:PublicWorks:Other:Total:2009-2010</t>
  </si>
  <si>
    <t>Gov:PublicHealthSS:Operating:2009-2010</t>
  </si>
  <si>
    <t>Gov:PublicHealthSS:Capital:2009-2010</t>
  </si>
  <si>
    <t>Gov:PublicHealthSS:OtherCapital:2009-2010</t>
  </si>
  <si>
    <t>Gov:PublicHealthSS:Debt:2009-2010</t>
  </si>
  <si>
    <t>Gov:PublicHealthSS:Other:2009-2010</t>
  </si>
  <si>
    <t>Gov:PublicHealthSS:Total:2009-2010</t>
  </si>
  <si>
    <t>Gov:CultureRec:Operating:2009-2010</t>
  </si>
  <si>
    <t>Gov:CultureRec:Capital:2009-2010</t>
  </si>
  <si>
    <t>Gov:CultureRec:OtherCapital:2009-2010</t>
  </si>
  <si>
    <t>Gov:CultureRec:Debt:2009-2010</t>
  </si>
  <si>
    <t>Gov:CultureRec:Other:2009-2010</t>
  </si>
  <si>
    <t>Gov:CultureRec:Total:2009-2010</t>
  </si>
  <si>
    <t>Gov:CommDevelop:Operating:2009-2010</t>
  </si>
  <si>
    <t>Gov:CommDevelop:Capital:2009-2010</t>
  </si>
  <si>
    <t>Gov:CommDevelop:OtherCapital:2009-2010</t>
  </si>
  <si>
    <t>Gov:CommDevelop:Debt:2009-2010</t>
  </si>
  <si>
    <t>Gov:CommDevelop:Other:2009-2010</t>
  </si>
  <si>
    <t>Gov:CommDevelop:Total:2009-2010</t>
  </si>
  <si>
    <t>Gov:Miscellaneous:Operating:2009-2010</t>
  </si>
  <si>
    <t>Gov:Miscellaneous:Capital:2009-2010</t>
  </si>
  <si>
    <t>Gov:Miscellaneous:OtherCapital:2009-2010</t>
  </si>
  <si>
    <t>Gov:Miscellaneous:Debt:2009-2010</t>
  </si>
  <si>
    <t>Gov:Miscellaneous:Other:2009-2010</t>
  </si>
  <si>
    <t>Gov:Miscellaneous:Total:2009-2010</t>
  </si>
  <si>
    <t>Bus-Type:Airport:Operating:2009-2010</t>
  </si>
  <si>
    <t>Bus-Type:Airport:Capital:2009-2010</t>
  </si>
  <si>
    <t>Bus-Type:Airport:OtherCapital:2009-2010</t>
  </si>
  <si>
    <t>Bus-Type:Airport:Debt:2009-2010</t>
  </si>
  <si>
    <t>Bus-Type:Airport:Other:2009-2010</t>
  </si>
  <si>
    <t>Bus-Type:Airport:Total:2009-2010</t>
  </si>
  <si>
    <t>Bus-Type:NursingHome:Operating:2009-2010</t>
  </si>
  <si>
    <t>Bus-Type:NursingHome:Capital:2009-2010</t>
  </si>
  <si>
    <t>Bus-Type:NursingHome:OtherCapital:2009-2010</t>
  </si>
  <si>
    <t>Bus-Type:NursingHome:Debt:2009-2010</t>
  </si>
  <si>
    <t>Bus-Type:NursingHome:Other:2009-2010</t>
  </si>
  <si>
    <t>Bus-Type:NursingHome:Total:2009-2010</t>
  </si>
  <si>
    <t>Bus-Type:Hospital:Operating:2009-2010</t>
  </si>
  <si>
    <t>Bus-Type:Hospital:Capital:2009-2010</t>
  </si>
  <si>
    <t>Bus-Type:Hospital:OtherCapital:2009-2010</t>
  </si>
  <si>
    <t>Bus-Type:Hospital:Debt:2009-2010</t>
  </si>
  <si>
    <t>Bus-Type:Hospital:Other:2009-2010</t>
  </si>
  <si>
    <t>Bus-Type:Hospital:Total:2009-2010</t>
  </si>
  <si>
    <t>Bus-Type:ElectricUtility:Operating:2009-2010</t>
  </si>
  <si>
    <t>Bus-Type:ElectricUtility:Capital:2009-2010</t>
  </si>
  <si>
    <t>Bus-Type:ElectricUtility:OtherCapital:2009-2010</t>
  </si>
  <si>
    <t>Bus-Type:ElectricUtility:Debt:2009-2010</t>
  </si>
  <si>
    <t>Bus-Type:ElectricUtility:Other:2009-2010</t>
  </si>
  <si>
    <t>Bus-Type:ElectricUtility:Total:2009-2010</t>
  </si>
  <si>
    <t>Bus-Type:SolidWaste:Operating:2009-2010</t>
  </si>
  <si>
    <t>Bus-Type:SolidWaste:Capital:2009-2010</t>
  </si>
  <si>
    <t>Bus-Type:SolidWaste:OtherCapital:2009-2010</t>
  </si>
  <si>
    <t>Bus-Type:SolidWaste:Debt:2009-2010</t>
  </si>
  <si>
    <t>Bus-Type:SolidWaste:Other:2009-2010</t>
  </si>
  <si>
    <t>Bus-Type:SolidWaste:Total:2009-2010</t>
  </si>
  <si>
    <t>Bus-Type:Transportation:Operating:2009-2010</t>
  </si>
  <si>
    <t>Bus-Type:Transportation:Capital:2009-2010</t>
  </si>
  <si>
    <t>Bus-Type:Transportation:OtherCapital:2009-2010</t>
  </si>
  <si>
    <t>Bus-Type:Transportation:Debt:2009-2010</t>
  </si>
  <si>
    <t>Bus-Type:Transportation:Other:2009-2010</t>
  </si>
  <si>
    <t>Bus-Type:Transportation:Total:2009-2010</t>
  </si>
  <si>
    <t>Bus-Type:Wastewater:Operating:2009-2010</t>
  </si>
  <si>
    <t>Bus-Type:Wastewater:Capital:2009-2010</t>
  </si>
  <si>
    <t>Bus-Type:Wastewater:OtherCapital:2009-2010</t>
  </si>
  <si>
    <t>Bus-Type:Wastewater:Debt:2009-2010</t>
  </si>
  <si>
    <t>Bus-Type:Wastewater:Other:2009-2010</t>
  </si>
  <si>
    <t>Bus-Type:Wastewater:Total:2009-2010</t>
  </si>
  <si>
    <t>Bus-Type:Water:Operating:2009-2010</t>
  </si>
  <si>
    <t>Bus-Type:Water:Capital:2009-2010</t>
  </si>
  <si>
    <t>Bus-Type:Water:OtherCapital:2009-2010</t>
  </si>
  <si>
    <t>Bus-Type:Water:Debt:2009-2010</t>
  </si>
  <si>
    <t>Bus-Type:Water:Other:2009-2010</t>
  </si>
  <si>
    <t>Bus-Type:Water:Total:2009-2010</t>
  </si>
  <si>
    <t>Bus-Type:Other:Operating:2009-2010</t>
  </si>
  <si>
    <t>Bus-Type:Other:Capital:2009-2010</t>
  </si>
  <si>
    <t>Bus-Type:Other:OtherCapital:2009-2010</t>
  </si>
  <si>
    <t>Bus-Type:Other:Debt:2009-2010</t>
  </si>
  <si>
    <t>Bus-Type:Other:Other:2009-2010</t>
  </si>
  <si>
    <t>Bus-Type:Other:Total:2009-2010</t>
  </si>
  <si>
    <t>ProprietaryFunctionFunds:Other:2009-2010</t>
  </si>
  <si>
    <t>ProprietaryFunctionFunds:Total:2009-2010</t>
  </si>
  <si>
    <t>TotalDisbursements:Operating:2009-2010</t>
  </si>
  <si>
    <t>TotalDisbursements:Capital:2009-2010</t>
  </si>
  <si>
    <t>TotalDisbursements:OtherCapital:2009-2010</t>
  </si>
  <si>
    <t>TotalDisbursements:Debt:2009-2010</t>
  </si>
  <si>
    <t>TotalDisbursements:Other:2009-2010</t>
  </si>
  <si>
    <t>TotalDisbursements:Total:2009-2010</t>
  </si>
  <si>
    <t>PT:PrincipalInterestBonds</t>
  </si>
  <si>
    <t>PT:AllOtherPurposes</t>
  </si>
  <si>
    <t>PT:TotalRequest</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</si>
  <si>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</si>
  <si>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</si>
  <si>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</si>
  <si>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</si>
  <si>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</si>
  <si>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</si>
  <si>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</si>
  <si>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</si>
  <si>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</si>
  <si>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</si>
  <si>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</si>
  <si>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</si>
  <si>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</si>
  <si>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</si>
  <si>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</si>
  <si>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</si>
  <si>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</si>
  <si>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</si>
  <si>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</si>
  <si>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</si>
  <si>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</si>
  <si>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</si>
  <si>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</si>
  <si>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</si>
  <si>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</si>
  <si>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</si>
  <si>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</si>
  <si>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</si>
  <si>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</si>
  <si>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</si>
  <si>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</si>
  <si>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</si>
  <si>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</si>
  <si>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</si>
  <si>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</si>
  <si>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</si>
  <si>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</si>
  <si>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</si>
  <si>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</si>
  <si>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</si>
  <si>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</si>
  <si>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</si>
  <si>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</si>
  <si>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</si>
  <si>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</si>
  <si>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</si>
  <si>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</si>
  <si>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</si>
  <si>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</si>
  <si>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</si>
  <si>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</si>
  <si>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</si>
  <si>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</si>
  <si>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2009Valuation</t>
  </si>
  <si>
    <t>2008-2009</t>
  </si>
  <si>
    <t>2007-2008</t>
  </si>
  <si>
    <t>Gov:GenGov:Operating:2008-2009</t>
  </si>
  <si>
    <t>Gov:GenGov:Capital:2008-2009</t>
  </si>
  <si>
    <t>Gov:GenGov:OtherCapital:2008-2009</t>
  </si>
  <si>
    <t>Gov:GenGov:Debt:2008-2009</t>
  </si>
  <si>
    <t>Gov:GenGov:Other:2008-2009</t>
  </si>
  <si>
    <t>Gov:GenGov:Total:2008-2009</t>
  </si>
  <si>
    <t>Gov:PublicSafety:PoliceFire:Operating:2008-2009</t>
  </si>
  <si>
    <t>Gov:PublicSafety:PoliceFire:Capital:2008-2009</t>
  </si>
  <si>
    <t>Gov:PublicSafety:PoliceFire:OtherCapital:2008-2009</t>
  </si>
  <si>
    <t>Gov:PublicSafety:PoliceFire:Debt:2008-2009</t>
  </si>
  <si>
    <t>Gov:PublicSafety:PoliceFire:Other:2008-2009</t>
  </si>
  <si>
    <t>Gov:PublicSafety:PoliceFire:Total:2008-2009</t>
  </si>
  <si>
    <t>Gov:PublicSafety:Other:Operating:2008-2009</t>
  </si>
  <si>
    <t>Gov:PublicSafety:Other:Capital:2008-2009</t>
  </si>
  <si>
    <t>Gov:PublicSafety:Other:OtherCapital:2008-2009</t>
  </si>
  <si>
    <t>Gov:PublicSafety:Other:Debt:2008-2009</t>
  </si>
  <si>
    <t>Gov:PublicSafety:Other:Other:2008-2009</t>
  </si>
  <si>
    <t>Gov:PublicSafety:Other:Total:2008-2009</t>
  </si>
  <si>
    <t>Gov:PublicWorks:Streets:Operating:2008-2009</t>
  </si>
  <si>
    <t>Gov:PublicWorks:Streets:Capital:2008-2009</t>
  </si>
  <si>
    <t>Gov:PublicWorks:Streets:OtherCapital:2008-2009</t>
  </si>
  <si>
    <t>Gov:PublicWorks:Streets:Debt:2008-2009</t>
  </si>
  <si>
    <t>Gov:PublicWorks:Streets:Other:2008-2009</t>
  </si>
  <si>
    <t>Gov:PublicWorks:Streets:Total:2008-2009</t>
  </si>
  <si>
    <t>Gov:PublicWorks:Other:Operating:2008-2009</t>
  </si>
  <si>
    <t>Gov:PublicWorks:Other:Capital:2008-2009</t>
  </si>
  <si>
    <t>Gov:PublicWorks:Other:OtherCapital:2008-2009</t>
  </si>
  <si>
    <t>Gov:PublicWorks:Other:Debt:2008-2009</t>
  </si>
  <si>
    <t>Gov:PublicWorks:Other:Other:2008-2009</t>
  </si>
  <si>
    <t>Gov:PublicWorks:Other:Total:2008-2009</t>
  </si>
  <si>
    <t>Gov:PublicHealthSS:Operating:2008-2009</t>
  </si>
  <si>
    <t>Gov:PublicHealthSS:Capital:2008-2009</t>
  </si>
  <si>
    <t>Gov:PublicHealthSS:OtherCapital:2008-2009</t>
  </si>
  <si>
    <t>Gov:PublicHealthSS:Debt:2008-2009</t>
  </si>
  <si>
    <t>Gov:PublicHealthSS:Other:2008-2009</t>
  </si>
  <si>
    <t>Gov:PublicHealthSS:Total:2008-2009</t>
  </si>
  <si>
    <t>Gov:CultureRec:Operating:2008-2009</t>
  </si>
  <si>
    <t>Gov:CultureRec:Capital:2008-2009</t>
  </si>
  <si>
    <t>Gov:CultureRec:OtherCapital:2008-2009</t>
  </si>
  <si>
    <t>Gov:CultureRec:Debt:2008-2009</t>
  </si>
  <si>
    <t>Gov:CultureRec:Other:2008-2009</t>
  </si>
  <si>
    <t>Gov:CultureRec:Total:2008-2009</t>
  </si>
  <si>
    <t>Gov:CommDevelop:Operating:2008-2009</t>
  </si>
  <si>
    <t>Gov:CommDevelop:Capital:2008-2009</t>
  </si>
  <si>
    <t>Gov:CommDevelop:OtherCapital:2008-2009</t>
  </si>
  <si>
    <t>Gov:CommDevelop:Debt:2008-2009</t>
  </si>
  <si>
    <t>Gov:CommDevelop:Other:2008-2009</t>
  </si>
  <si>
    <t>Gov:CommDevelop:Total:2008-2009</t>
  </si>
  <si>
    <t>Gov:Miscellaneous:Operating:2008-2009</t>
  </si>
  <si>
    <t>Gov:Miscellaneous:Capital:2008-2009</t>
  </si>
  <si>
    <t>Gov:Miscellaneous:OtherCapital:2008-2009</t>
  </si>
  <si>
    <t>Gov:Miscellaneous:Debt:2008-2009</t>
  </si>
  <si>
    <t>Gov:Miscellaneous:Other:2008-2009</t>
  </si>
  <si>
    <t>Gov:Miscellaneous:Total:2008-2009</t>
  </si>
  <si>
    <t>Bus-Type:Airport:Operating:2008-2009</t>
  </si>
  <si>
    <t>Bus-Type:Airport:Capital:2008-2009</t>
  </si>
  <si>
    <t>Bus-Type:Airport:OtherCapital:2008-2009</t>
  </si>
  <si>
    <t>Bus-Type:Airport:Debt:2008-2009</t>
  </si>
  <si>
    <t>Bus-Type:Airport:Other:2008-2009</t>
  </si>
  <si>
    <t>Bus-Type:Airport:Total:2008-2009</t>
  </si>
  <si>
    <t>Bus-Type:NursingHome:Operating:2008-2009</t>
  </si>
  <si>
    <t>Bus-Type:NursingHome:Capital:2008-2009</t>
  </si>
  <si>
    <t>Bus-Type:NursingHome:OtherCapital:2008-2009</t>
  </si>
  <si>
    <t>Bus-Type:NursingHome:Debt:2008-2009</t>
  </si>
  <si>
    <t>Bus-Type:NursingHome:Other:2008-2009</t>
  </si>
  <si>
    <t>Bus-Type:NursingHome:Total:2008-2009</t>
  </si>
  <si>
    <t>Bus-Type:Hospital:Operating:2008-2009</t>
  </si>
  <si>
    <t>Bus-Type:Hospital:Capital:2008-2009</t>
  </si>
  <si>
    <t>Bus-Type:Hospital:OtherCapital:2008-2009</t>
  </si>
  <si>
    <t>Bus-Type:Hospital:Debt:2008-2009</t>
  </si>
  <si>
    <t>Bus-Type:Hospital:Other:2008-2009</t>
  </si>
  <si>
    <t>Bus-Type:Hospital:Total:2008-2009</t>
  </si>
  <si>
    <t>Bus-Type:ElectricUtility:Operating:2008-2009</t>
  </si>
  <si>
    <t>Bus-Type:ElectricUtility:Capital:2008-2009</t>
  </si>
  <si>
    <t>Bus-Type:ElectricUtility:OtherCapital:2008-2009</t>
  </si>
  <si>
    <t>Bus-Type:ElectricUtility:Debt:2008-2009</t>
  </si>
  <si>
    <t>Bus-Type:ElectricUtility:Other:2008-2009</t>
  </si>
  <si>
    <t>Bus-Type:ElectricUtility:Total:2008-2009</t>
  </si>
  <si>
    <t>Bus-Type:SolidWaste:Operating:2008-2009</t>
  </si>
  <si>
    <t>Bus-Type:SolidWaste:Capital:2008-2009</t>
  </si>
  <si>
    <t>Bus-Type:SolidWaste:OtherCapital:2008-2009</t>
  </si>
  <si>
    <t>Bus-Type:SolidWaste:Debt:2008-2009</t>
  </si>
  <si>
    <t>Bus-Type:SolidWaste:Other:2008-2009</t>
  </si>
  <si>
    <t>Bus-Type:SolidWaste:Total:2008-2009</t>
  </si>
  <si>
    <t>Bus-Type:Transportation:Operating:2008-2009</t>
  </si>
  <si>
    <t>Bus-Type:Transportation:Capital:2008-2009</t>
  </si>
  <si>
    <t>Bus-Type:Transportation:OtherCapital:2008-2009</t>
  </si>
  <si>
    <t>Bus-Type:Transportation:Debt:2008-2009</t>
  </si>
  <si>
    <t>Bus-Type:Transportation:Other:2008-2009</t>
  </si>
  <si>
    <t>Bus-Type:Transportation:Total:2008-2009</t>
  </si>
  <si>
    <t>Bus-Type:Wastewater:Operating:2008-2009</t>
  </si>
  <si>
    <t>Bus-Type:Wastewater:Capital:2008-2009</t>
  </si>
  <si>
    <t>Bus-Type:Wastewater:OtherCapital:2008-2009</t>
  </si>
  <si>
    <t>Bus-Type:Wastewater:Debt:2008-2009</t>
  </si>
  <si>
    <t>Bus-Type:Wastewater:Other:2008-2009</t>
  </si>
  <si>
    <t>Bus-Type:Wastewater:Total:2008-2009</t>
  </si>
  <si>
    <t>Bus-Type:Water:Operating:2008-2009</t>
  </si>
  <si>
    <t>Bus-Type:Water:Capital:2008-2009</t>
  </si>
  <si>
    <t>Bus-Type:Water:OtherCapital:2008-2009</t>
  </si>
  <si>
    <t>Bus-Type:Water:Debt:2008-2009</t>
  </si>
  <si>
    <t>Bus-Type:Water:Other:2008-2009</t>
  </si>
  <si>
    <t>Bus-Type:Water:Total:2008-2009</t>
  </si>
  <si>
    <t>Bus-Type:Other:Operating:2008-2009</t>
  </si>
  <si>
    <t>Bus-Type:Other:Capital:2008-2009</t>
  </si>
  <si>
    <t>Bus-Type:Other:OtherCapital:2008-2009</t>
  </si>
  <si>
    <t>Bus-Type:Other:Debt:2008-2009</t>
  </si>
  <si>
    <t>Bus-Type:Other:Other:2008-2009</t>
  </si>
  <si>
    <t>Bus-Type:Other:Total:2008-2009</t>
  </si>
  <si>
    <t>ProprietaryFunctionFunds:Other:2008-2009</t>
  </si>
  <si>
    <t>ProprietaryFunctionFunds:Total:2008-2009</t>
  </si>
  <si>
    <t>TotalDisbursements:Operating:2008-2009</t>
  </si>
  <si>
    <t>TotalDisbursements:Capital:2008-2009</t>
  </si>
  <si>
    <t>TotalDisbursements:OtherCapital:2008-2009</t>
  </si>
  <si>
    <t>TotalDisbursements:Debt:2008-2009</t>
  </si>
  <si>
    <t>TotalDisbursements:Other:2008-2009</t>
  </si>
  <si>
    <t>TotalDisbursements:Total:2008-2009</t>
  </si>
  <si>
    <t>Gov:GenGov:Operating:2007-2008</t>
  </si>
  <si>
    <t>Gov:GenGov:Capital:2007-2008</t>
  </si>
  <si>
    <t>Gov:GenGov:OtherCapital:2007-2008</t>
  </si>
  <si>
    <t>Gov:GenGov:Debt:2007-2008</t>
  </si>
  <si>
    <t>Gov:GenGov:Other:2007-2008</t>
  </si>
  <si>
    <t>Gov:GenGov:Total:2007-2008</t>
  </si>
  <si>
    <t>Gov:PublicSafety:PoliceFire:Operating:2007-2008</t>
  </si>
  <si>
    <t>Gov:PublicSafety:PoliceFire:Capital:2007-2008</t>
  </si>
  <si>
    <t>Gov:PublicSafety:PoliceFire:OtherCapital:2007-2008</t>
  </si>
  <si>
    <t>Gov:PublicSafety:PoliceFire:Debt:2007-2008</t>
  </si>
  <si>
    <t>Gov:PublicSafety:PoliceFire:Other:2007-2008</t>
  </si>
  <si>
    <t>Gov:PublicSafety:PoliceFire:Total:2007-2008</t>
  </si>
  <si>
    <t>Gov:PublicSafety:Other:Operating:2007-2008</t>
  </si>
  <si>
    <t>Gov:PublicSafety:Other:Capital:2007-2008</t>
  </si>
  <si>
    <t>Gov:PublicSafety:Other:OtherCapital:2007-2008</t>
  </si>
  <si>
    <t>Gov:PublicSafety:Other:Debt:2007-2008</t>
  </si>
  <si>
    <t>Gov:PublicSafety:Other:Other:2007-2008</t>
  </si>
  <si>
    <t>Gov:PublicSafety:Other:Total:2007-2008</t>
  </si>
  <si>
    <t>Gov:PublicWorks:Streets:Operating:2007-2008</t>
  </si>
  <si>
    <t>Gov:PublicWorks:Streets:Capital:2007-2008</t>
  </si>
  <si>
    <t>Gov:PublicWorks:Streets:OtherCapital:2007-2008</t>
  </si>
  <si>
    <t>Gov:PublicWorks:Streets:Debt:2007-2008</t>
  </si>
  <si>
    <t>Gov:PublicWorks:Streets:Other:2007-2008</t>
  </si>
  <si>
    <t>Gov:PublicWorks:Streets:Total:2007-2008</t>
  </si>
  <si>
    <t>Gov:PublicWorks:Other:Operating:2007-2008</t>
  </si>
  <si>
    <t>Gov:PublicWorks:Other:Capital:2007-2008</t>
  </si>
  <si>
    <t>Gov:PublicWorks:Other:OtherCapital:2007-2008</t>
  </si>
  <si>
    <t>Gov:PublicWorks:Other:Debt:2007-2008</t>
  </si>
  <si>
    <t>Gov:PublicWorks:Other:Other:2007-2008</t>
  </si>
  <si>
    <t>Gov:PublicWorks:Other:Total:2007-2008</t>
  </si>
  <si>
    <t>Gov:PublicHealthSS:Operating:2007-2008</t>
  </si>
  <si>
    <t>Gov:PublicHealthSS:Capital:2007-2008</t>
  </si>
  <si>
    <t>Gov:PublicHealthSS:OtherCapital:2007-2008</t>
  </si>
  <si>
    <t>Gov:PublicHealthSS:Debt:2007-2008</t>
  </si>
  <si>
    <t>Gov:PublicHealthSS:Other:2007-2008</t>
  </si>
  <si>
    <t>Gov:PublicHealthSS:Total:2007-2008</t>
  </si>
  <si>
    <t>Gov:CultureRec:Operating:2007-2008</t>
  </si>
  <si>
    <t>Gov:CultureRec:Capital:2007-2008</t>
  </si>
  <si>
    <t>Gov:CultureRec:OtherCapital:2007-2008</t>
  </si>
  <si>
    <t>Gov:CultureRec:Debt:2007-2008</t>
  </si>
  <si>
    <t>Gov:CultureRec:Other:2007-2008</t>
  </si>
  <si>
    <t>Gov:CultureRec:Total:2007-2008</t>
  </si>
  <si>
    <t>Gov:CommDevelop:Operating:2007-2008</t>
  </si>
  <si>
    <t>Gov:CommDevelop:Capital:2007-2008</t>
  </si>
  <si>
    <t>Gov:CommDevelop:OtherCapital:2007-2008</t>
  </si>
  <si>
    <t>Gov:CommDevelop:Debt:2007-2008</t>
  </si>
  <si>
    <t>Gov:CommDevelop:Other:2007-2008</t>
  </si>
  <si>
    <t>Gov:CommDevelop:Total:2007-2008</t>
  </si>
  <si>
    <t>Gov:Miscellaneous:Operating:2007-2008</t>
  </si>
  <si>
    <t>Gov:Miscellaneous:Capital:2007-2008</t>
  </si>
  <si>
    <t>Gov:Miscellaneous:OtherCapital:2007-2008</t>
  </si>
  <si>
    <t>Gov:Miscellaneous:Debt:2007-2008</t>
  </si>
  <si>
    <t>Gov:Miscellaneous:Other:2007-2008</t>
  </si>
  <si>
    <t>Gov:Miscellaneous:Total:2007-2008</t>
  </si>
  <si>
    <t>Bus-Type:Airport:Operating:2007-2008</t>
  </si>
  <si>
    <t>Bus-Type:Airport:Capital:2007-2008</t>
  </si>
  <si>
    <t>Bus-Type:Airport:OtherCapital:2007-2008</t>
  </si>
  <si>
    <t>Bus-Type:Airport:Debt:2007-2008</t>
  </si>
  <si>
    <t>Bus-Type:Airport:Other:2007-2008</t>
  </si>
  <si>
    <t>Bus-Type:Airport:Total:2007-2008</t>
  </si>
  <si>
    <t>Bus-Type:NursingHome:Operating:2007-2008</t>
  </si>
  <si>
    <t>Bus-Type:NursingHome:Capital:2007-2008</t>
  </si>
  <si>
    <t>Bus-Type:NursingHome:OtherCapital:2007-2008</t>
  </si>
  <si>
    <t>Bus-Type:NursingHome:Debt:2007-2008</t>
  </si>
  <si>
    <t>Bus-Type:NursingHome:Other:2007-2008</t>
  </si>
  <si>
    <t>Bus-Type:NursingHome:Total:2007-2008</t>
  </si>
  <si>
    <t>Bus-Type:Hospital:Operating:2007-2008</t>
  </si>
  <si>
    <t>Bus-Type:Hospital:Capital:2007-2008</t>
  </si>
  <si>
    <t>Bus-Type:Hospital:OtherCapital:2007-2008</t>
  </si>
  <si>
    <t>Bus-Type:Hospital:Debt:2007-2008</t>
  </si>
  <si>
    <t>Bus-Type:Hospital:Other:2007-2008</t>
  </si>
  <si>
    <t>Bus-Type:Hospital:Total:2007-2008</t>
  </si>
  <si>
    <t>Bus-Type:ElectricUtility:Operating:2007-2008</t>
  </si>
  <si>
    <t>Bus-Type:ElectricUtility:Capital:2007-2008</t>
  </si>
  <si>
    <t>Bus-Type:ElectricUtility:OtherCapital:2007-2008</t>
  </si>
  <si>
    <t>Bus-Type:ElectricUtility:Debt:2007-2008</t>
  </si>
  <si>
    <t>Bus-Type:ElectricUtility:Other:2007-2008</t>
  </si>
  <si>
    <t>Bus-Type:ElectricUtility:Total:2007-2008</t>
  </si>
  <si>
    <t>Bus-Type:SolidWaste:Operating:2007-2008</t>
  </si>
  <si>
    <t>Bus-Type:SolidWaste:Capital:2007-2008</t>
  </si>
  <si>
    <t>Bus-Type:SolidWaste:OtherCapital:2007-2008</t>
  </si>
  <si>
    <t>Bus-Type:SolidWaste:Debt:2007-2008</t>
  </si>
  <si>
    <t>Bus-Type:SolidWaste:Other:2007-2008</t>
  </si>
  <si>
    <t>Bus-Type:SolidWaste:Total:2007-2008</t>
  </si>
  <si>
    <t>Bus-Type:Transportation:Operating:2007-2008</t>
  </si>
  <si>
    <t>Bus-Type:Transportation:Capital:2007-2008</t>
  </si>
  <si>
    <t>Bus-Type:Transportation:OtherCapital:2007-2008</t>
  </si>
  <si>
    <t>Bus-Type:Transportation:Debt:2007-2008</t>
  </si>
  <si>
    <t>Bus-Type:Transportation:Other:2007-2008</t>
  </si>
  <si>
    <t>Bus-Type:Transportation:Total:2007-2008</t>
  </si>
  <si>
    <t>Bus-Type:Wastewater:Operating:2007-2008</t>
  </si>
  <si>
    <t>Bus-Type:Wastewater:Capital:2007-2008</t>
  </si>
  <si>
    <t>Bus-Type:Wastewater:OtherCapital:2007-2008</t>
  </si>
  <si>
    <t>Bus-Type:Wastewater:Debt:2007-2008</t>
  </si>
  <si>
    <t>Bus-Type:Wastewater:Other:2007-2008</t>
  </si>
  <si>
    <t>Bus-Type:Wastewater:Total:2007-2008</t>
  </si>
  <si>
    <t>Bus-Type:Water:Operating:2007-2008</t>
  </si>
  <si>
    <t>Bus-Type:Water:Capital:2007-2008</t>
  </si>
  <si>
    <t>Bus-Type:Water:OtherCapital:2007-2008</t>
  </si>
  <si>
    <t>Bus-Type:Water:Debt:2007-2008</t>
  </si>
  <si>
    <t>Bus-Type:Water:Other:2007-2008</t>
  </si>
  <si>
    <t>Bus-Type:Water:Total:2007-2008</t>
  </si>
  <si>
    <t>Bus-Type:Other:Operating:2007-2008</t>
  </si>
  <si>
    <t>Bus-Type:Other:Capital:2007-2008</t>
  </si>
  <si>
    <t>Bus-Type:Other:OtherCapital:2007-2008</t>
  </si>
  <si>
    <t>Bus-Type:Other:Debt:2007-2008</t>
  </si>
  <si>
    <t>Bus-Type:Other:Other:2007-2008</t>
  </si>
  <si>
    <t>Bus-Type:Other:Total:2007-2008</t>
  </si>
  <si>
    <t>ProprietaryFunctionFunds:Other:2007-2008</t>
  </si>
  <si>
    <t>ProprietaryFunctionFunds:Total:2007-2008</t>
  </si>
  <si>
    <t>TotalDisbursements:Operating:2007-2008</t>
  </si>
  <si>
    <t>TotalDisbursements:Capital:2007-2008</t>
  </si>
  <si>
    <t>TotalDisbursements:OtherCapital:2007-2008</t>
  </si>
  <si>
    <t>TotalDisbursements:Debt:2007-2008</t>
  </si>
  <si>
    <t>TotalDisbursements:Other:2007-2008</t>
  </si>
  <si>
    <t>TotalDisbursements:Total:2007-2008</t>
  </si>
  <si>
    <t>Board Chairperson</t>
  </si>
  <si>
    <t>Preparer</t>
  </si>
  <si>
    <t>________</t>
  </si>
  <si>
    <t>________________</t>
  </si>
  <si>
    <t>_______________ _______________</t>
  </si>
  <si>
    <r>
      <t xml:space="preserve">Total Resources Available </t>
    </r>
    <r>
      <rPr>
        <b/>
        <sz val="8"/>
        <rFont val="Arial"/>
        <family val="2"/>
      </rPr>
      <t>(Lines 5 thru 23)</t>
    </r>
  </si>
  <si>
    <r>
      <t xml:space="preserve">Balance Forward/Cash Reserve </t>
    </r>
    <r>
      <rPr>
        <b/>
        <sz val="8"/>
        <rFont val="Arial"/>
        <family val="2"/>
      </rPr>
      <t>(Line 24  MINUS Line 25)</t>
    </r>
  </si>
  <si>
    <t>Local Receipts: Nameplate Capacity Tax</t>
  </si>
  <si>
    <t>State Receipts: Property Tax Credit</t>
  </si>
  <si>
    <t>(Forward to Page 2, Line 23)</t>
  </si>
  <si>
    <t>Checklist of Items to Be Completed and Submitted</t>
  </si>
  <si>
    <t>Page 1 (Cover Page):</t>
  </si>
  <si>
    <r>
      <t xml:space="preserve">Outstanding Bonded Indebtedness Section was completed.  </t>
    </r>
    <r>
      <rPr>
        <b/>
        <i/>
        <sz val="11"/>
        <rFont val="Times New Roman"/>
        <family val="1"/>
      </rPr>
      <t>(If Applicable)</t>
    </r>
  </si>
  <si>
    <t>Total Certified Valuation was completed.</t>
  </si>
  <si>
    <t>Page 2 (Budget Form):</t>
  </si>
  <si>
    <r>
      <t xml:space="preserve">Page 2-A (Transfer Page, </t>
    </r>
    <r>
      <rPr>
        <b/>
        <i/>
        <sz val="11"/>
        <rFont val="Arial"/>
        <family val="2"/>
      </rPr>
      <t>If Applicable</t>
    </r>
    <r>
      <rPr>
        <b/>
        <sz val="11"/>
        <rFont val="Arial"/>
        <family val="2"/>
      </rPr>
      <t>):</t>
    </r>
  </si>
  <si>
    <t>Transfers noted on Page 2, Column 2 are explained.</t>
  </si>
  <si>
    <t>Correspondence Information is completed, indicating Contact For Correspondence.</t>
  </si>
  <si>
    <t>Attachments:</t>
  </si>
  <si>
    <t>Certification of Valuation(s).  (From County Assessor)</t>
  </si>
  <si>
    <t>Board minutes approving Budget.</t>
  </si>
  <si>
    <t>Publisher’s Affidavit of Publication for the Notice of Budget Hearing.</t>
  </si>
  <si>
    <r>
      <t xml:space="preserve">Special election Sample Ballot and Election Results or townhall meeting Record of Action.  </t>
    </r>
    <r>
      <rPr>
        <b/>
        <i/>
        <sz val="11"/>
        <rFont val="Times New Roman"/>
        <family val="1"/>
      </rPr>
      <t>(If Applicable)</t>
    </r>
  </si>
  <si>
    <r>
      <t xml:space="preserve">Resolution authorizing bonds for Public Facilities Construction Projects.  </t>
    </r>
    <r>
      <rPr>
        <b/>
        <i/>
        <sz val="11"/>
        <rFont val="Times New Roman"/>
        <family val="1"/>
      </rPr>
      <t>(If Applicable)</t>
    </r>
  </si>
  <si>
    <r>
      <rPr>
        <u/>
        <sz val="11"/>
        <rFont val="Times New Roman"/>
        <family val="1"/>
      </rPr>
      <t>Total Personal and Real Property Tax Required</t>
    </r>
    <r>
      <rPr>
        <sz val="11"/>
        <rFont val="Times New Roman"/>
        <family val="1"/>
      </rPr>
      <t xml:space="preserve"> agrees to the amount on the bottom of Page 2, </t>
    </r>
    <r>
      <rPr>
        <u/>
        <sz val="11"/>
        <rFont val="Times New Roman"/>
        <family val="1"/>
      </rPr>
      <t>Total Property Tax Requirement</t>
    </r>
    <r>
      <rPr>
        <sz val="11"/>
        <rFont val="Times New Roman"/>
        <family val="1"/>
      </rPr>
      <t>.</t>
    </r>
  </si>
  <si>
    <r>
      <t xml:space="preserve">Column 1, Line 5 agrees to </t>
    </r>
    <r>
      <rPr>
        <u/>
        <sz val="11"/>
        <rFont val="Times New Roman"/>
        <family val="1"/>
      </rPr>
      <t>last year’s</t>
    </r>
    <r>
      <rPr>
        <sz val="11"/>
        <rFont val="Times New Roman"/>
        <family val="1"/>
      </rPr>
      <t xml:space="preserve"> budget form Column 1, Line 26.  If not, provide explanation.</t>
    </r>
  </si>
  <si>
    <t>Column 1, Line 26 agrees to Column 2, Line 5.</t>
  </si>
  <si>
    <t>Column 2, Line 26 agrees to Column 3, Line 5.</t>
  </si>
  <si>
    <t>Column 3, Line 26 is equal or greater than zero.  Cannot budget to have a negative fund balance.</t>
  </si>
  <si>
    <t>Motor Vehicle Tax and Fee have been budgeted.</t>
  </si>
  <si>
    <t>Page 7 (Correspondence Page):</t>
  </si>
  <si>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</si>
  <si>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</si>
  <si>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</si>
  <si>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</si>
  <si>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Report of Joint Public Agency &amp; Interlocal Agreements</t>
  </si>
  <si>
    <t>YES</t>
  </si>
  <si>
    <t>NO</t>
  </si>
  <si>
    <t>City or Village of _____________________</t>
  </si>
  <si>
    <t>______________________</t>
  </si>
  <si>
    <r>
      <t>Total Disbursements &amp; Transfers</t>
    </r>
    <r>
      <rPr>
        <b/>
        <sz val="7"/>
        <rFont val="Arial"/>
        <family val="2"/>
      </rPr>
      <t xml:space="preserve"> </t>
    </r>
    <r>
      <rPr>
        <b/>
        <sz val="8"/>
        <rFont val="Arial"/>
        <family val="2"/>
      </rPr>
      <t>(Lns 2 thru 21)</t>
    </r>
  </si>
  <si>
    <t xml:space="preserve">  Property Taxes for Non-Bond Purposes</t>
  </si>
  <si>
    <t>Report of Trade Names, Corporate Names &amp; Business Names</t>
  </si>
  <si>
    <t>Personal and Real Property Tax Required for Non-Bond Purposes</t>
  </si>
  <si>
    <t>Report of Trade Names, Corporate Names, and Business Names is indicated by checking the box.</t>
  </si>
  <si>
    <t>Cash Reserve Percentage</t>
  </si>
  <si>
    <t>First Date of Fiscal Year:</t>
  </si>
  <si>
    <t>Last Date of Fiscal Year:</t>
  </si>
  <si>
    <t>Prior Year Property Tax Request</t>
  </si>
  <si>
    <t>Prior Year Tax Levy Rate</t>
  </si>
  <si>
    <t>Total Certified Valuation will come from the County Assessor's on or before August 20th</t>
  </si>
  <si>
    <t>This number comes from the prior budget Page 1, Left Side</t>
  </si>
  <si>
    <t>This number represents the levy set by the County for the prior year budget</t>
  </si>
  <si>
    <t>Final Tax Request Hearing Held On:                          Month</t>
  </si>
  <si>
    <t>Step by Step Information</t>
  </si>
  <si>
    <t>Basic Data Input</t>
  </si>
  <si>
    <t>Fill in each box, this will allow information to flow throughout the documents</t>
  </si>
  <si>
    <t>Complete column 3 with budget numbers for upcoming fiscal year.</t>
  </si>
  <si>
    <t>Cover - Page 1</t>
  </si>
  <si>
    <t>If the Subdivision was a member of an interlocal agreement, place an "X" in the appropriate box.</t>
  </si>
  <si>
    <t>Page 2-A</t>
  </si>
  <si>
    <t>If you want the general levy separated into a levy for a special purpose, include a breakdown of the separate levy requested.  Be sure to contact the County Clerk, some counties have limited space requirements and only allow subdivisions to have a maximum of two levies (General and Bond).</t>
  </si>
  <si>
    <t>Complete all correspondence information</t>
  </si>
  <si>
    <t>Checklist</t>
  </si>
  <si>
    <t>Review items listed on the Checklist sheet to eliminate errors</t>
  </si>
  <si>
    <t>Publish and Hold Hearings</t>
  </si>
  <si>
    <t>Hold Hearings and Board needs to adopt budget and tax request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</si>
  <si>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</si>
  <si>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</si>
  <si>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</si>
  <si>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</si>
  <si>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Certification of Valuation(s).  (From County Assessor)</t>
  </si>
  <si>
    <t xml:space="preserve">   Board minutes approving Budget.</t>
  </si>
  <si>
    <r>
      <t xml:space="preserve">   Special election Sample Ballot and Election Results or townhall meeting Record of Action.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</si>
  <si>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</si>
  <si>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</si>
  <si>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</si>
  <si>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</si>
  <si>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</si>
  <si>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If you showed transfers of surplus fees in Column 3 on Page 2, you need to include information about the transfers.</t>
  </si>
  <si>
    <t>Actual &amp; Budgeted Figures - Page 2-5</t>
  </si>
  <si>
    <t>Proprietary Funds Page 6</t>
  </si>
  <si>
    <t>Page 7</t>
  </si>
  <si>
    <t>Verify the Municipality is projecting a levy within the levy limit established by statute</t>
  </si>
  <si>
    <t>Complete these pages if you have a proprietary function that files a separate budget with the Clerk</t>
  </si>
  <si>
    <t>Budgeted number needs to agree to projection by Department of Revenue, see link on website.</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</si>
  <si>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</si>
  <si>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</si>
  <si>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</si>
  <si>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</si>
  <si>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</si>
  <si>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r>
      <rPr>
        <b/>
        <u/>
        <sz val="10"/>
        <rFont val="Arial"/>
        <family val="2"/>
      </rPr>
      <t>Cash Reserve</t>
    </r>
    <r>
      <rPr>
        <sz val="10"/>
        <rFont val="Arial"/>
        <family val="2"/>
      </rPr>
      <t>:  Statute 13-504 states "The cash reserve shall not exceed fifty percent of the total budget adopted exclusive of capital outlay items."  If cash reserve is higher than 50%, need to consider reducing property taxes or provide information that money is being held in special reserve account.  See Page 2-A</t>
    </r>
  </si>
  <si>
    <t>Cash Reserve Funds</t>
  </si>
  <si>
    <t>Statute 13-503 says cash reserve means funds required for the period before revenue would become available for expenditure but shall not include funds held in any special reserve fund.  If the cash reserve on Page 2 exceeds 50%, you can list below funds being held in a special reserve fund.</t>
  </si>
  <si>
    <t>Special Reserve Fund Name</t>
  </si>
  <si>
    <t>Amount</t>
  </si>
  <si>
    <t>Total Special Reserve Funds</t>
  </si>
  <si>
    <t>Total Cash Reserve</t>
  </si>
  <si>
    <t>Remaining Cash Reserve</t>
  </si>
  <si>
    <t>Remaining Cash Reserve %</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</si>
  <si>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</si>
  <si>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</si>
  <si>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</si>
  <si>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</si>
  <si>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</si>
  <si>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</si>
  <si>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</si>
  <si>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</si>
  <si>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</si>
  <si>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</si>
  <si>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</si>
  <si>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</si>
  <si>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Upon Filing, The Entity Certifies the Information Submitted on this Form to be Correct:</t>
  </si>
  <si>
    <t>If you want a separate bond levy, you need to put the amount of taxes you are requesting for the bonds in cell B13 "Principal and Interest on Bonds"</t>
  </si>
  <si>
    <t>NOTE:  We have removed the signature from the front cover, but you are now required to remit a copy of the board minutes or resolution where the budget was adopted</t>
  </si>
  <si>
    <t>Cash reserve is less than 50% or is explained on page 2-A</t>
  </si>
  <si>
    <t>APA Contact Information</t>
  </si>
  <si>
    <t>Submission Information</t>
  </si>
  <si>
    <t>Submit budget to:</t>
  </si>
  <si>
    <r>
      <rPr>
        <b/>
        <sz val="11"/>
        <rFont val="Arial"/>
        <family val="2"/>
      </rPr>
      <t xml:space="preserve">1.  </t>
    </r>
    <r>
      <rPr>
        <sz val="11"/>
        <rFont val="Arial"/>
        <family val="2"/>
      </rPr>
      <t>Auditor of Public Accounts -Electronically on Website or Mail</t>
    </r>
  </si>
  <si>
    <t>If the Subdivision operated a function under a separate trade name or business name, place an "X" in the appropriate box.</t>
  </si>
  <si>
    <t>Information</t>
  </si>
  <si>
    <r>
      <t xml:space="preserve">If the municipality files a separate budget for proprietary functions as allowed by the Municipal Proprietary Function Act, this page must be completed and submitted with the municipality’s budget.  The Total for the proprietary function funds will be brought forward to the beginning balance on page 2, line 4; receipts on page 2, line 23; and the disbursements on page 3, line 21.  The budget form must identify the grand total for the municipality.  </t>
    </r>
    <r>
      <rPr>
        <b/>
        <sz val="10"/>
        <rFont val="Arial"/>
        <family val="2"/>
      </rPr>
      <t>If there is no separate proprietary function fund budget, do not complete this page.</t>
    </r>
  </si>
  <si>
    <t>The disbursements &amp; transfers pages for the current budget year and prior two fiscal years will identify disbursements by function type.  The disbursements will then be split between Operating Expenses, Capital Improvements, Other Capital Outlay, Debt Service, and Other.</t>
  </si>
  <si>
    <r>
      <t>Governmental Function Definitions</t>
    </r>
    <r>
      <rPr>
        <sz val="10"/>
        <rFont val="Arial"/>
        <family val="2"/>
      </rPr>
      <t xml:space="preserve"> – The Governmental type activities are those through which most governmental functions are financed.  The following functions have been outlined along with a general definition:</t>
    </r>
  </si>
  <si>
    <r>
      <t>General Government</t>
    </r>
    <r>
      <rPr>
        <sz val="10"/>
        <rFont val="Arial"/>
        <family val="2"/>
      </rPr>
      <t xml:space="preserve"> – Those disbursements that support the ongoing tasks associated with the management and administration of that local government.</t>
    </r>
  </si>
  <si>
    <r>
      <t>Public Safety – Police and Fire</t>
    </r>
    <r>
      <rPr>
        <sz val="10"/>
        <rFont val="Arial"/>
        <family val="2"/>
      </rPr>
      <t xml:space="preserve"> – Public Safety disbursements primarily relate to protecting persons and property from socially undesirable acts by persons or their products.  This function would only include municipal police protection (including jail) and fire protection.</t>
    </r>
  </si>
  <si>
    <r>
      <t>Public Safety – Other</t>
    </r>
    <r>
      <rPr>
        <sz val="10"/>
        <rFont val="Arial"/>
        <family val="2"/>
      </rPr>
      <t xml:space="preserve"> – This function will include the remainder of Public Safety disbursements which would include ambulance services, civil defense, protection inspections, etc.</t>
    </r>
  </si>
  <si>
    <r>
      <t>Public Works – Streets</t>
    </r>
    <r>
      <rPr>
        <sz val="10"/>
        <rFont val="Arial"/>
        <family val="2"/>
      </rPr>
      <t xml:space="preserve"> – This function relates to the performance of crews in maintaining streets.</t>
    </r>
  </si>
  <si>
    <r>
      <t>Public Works – Other</t>
    </r>
    <r>
      <rPr>
        <sz val="10"/>
        <rFont val="Arial"/>
        <family val="2"/>
      </rPr>
      <t xml:space="preserve"> – This function is for all other Public Works disbursements which may include solid waste handling, weed control, etc.</t>
    </r>
  </si>
  <si>
    <r>
      <t>Public Health &amp; Social Services</t>
    </r>
    <r>
      <rPr>
        <sz val="10"/>
        <rFont val="Arial"/>
        <family val="2"/>
      </rPr>
      <t xml:space="preserve"> – The health disbursements would relate to protecting persons from non-human related forces.  The health function would include public health administration, regulation, and inspection of food and drugs, disease control (including animal and pest control), mental health, etc.  The social services disbursements would relate to activities designed to provide public assistance and institutional care for individuals who are economically unable to provide essential needs for themselves.</t>
    </r>
  </si>
  <si>
    <r>
      <t>Culture and Recreation</t>
    </r>
    <r>
      <rPr>
        <sz val="10"/>
        <rFont val="Arial"/>
        <family val="2"/>
      </rPr>
      <t xml:space="preserve"> – The disbursements relate to leisure time activities.  The activities may include participant recreation (golf, swimming, etc.), spectator recreation (museums, etc.), parks, senior programs, and libraries.</t>
    </r>
  </si>
  <si>
    <r>
      <t>Community Development</t>
    </r>
    <r>
      <rPr>
        <sz val="10"/>
        <rFont val="Arial"/>
        <family val="2"/>
      </rPr>
      <t xml:space="preserve"> – The disbursements relate to community development.</t>
    </r>
  </si>
  <si>
    <r>
      <t xml:space="preserve">Miscellaneous </t>
    </r>
    <r>
      <rPr>
        <sz val="10"/>
        <rFont val="Arial"/>
        <family val="2"/>
      </rPr>
      <t>– The disbursements that cannot be assigned elsewhere.</t>
    </r>
  </si>
  <si>
    <r>
      <t>Business Type Activities</t>
    </r>
    <r>
      <rPr>
        <sz val="10"/>
        <rFont val="Arial"/>
        <family val="2"/>
      </rPr>
      <t xml:space="preserve"> – The Business-type activities are to account for operations that are financed and operated in a manner similar to private business ‑ where the intent of the governing body is that the costs of providing the goods or services be financed primarily through user charges.</t>
    </r>
  </si>
  <si>
    <r>
      <t xml:space="preserve">Proprietary Function Funds </t>
    </r>
    <r>
      <rPr>
        <sz val="10"/>
        <rFont val="Arial"/>
        <family val="2"/>
      </rPr>
      <t xml:space="preserve">– If the municipality files a separate budget for proprietary functions, total disbursements must be included on Line 21.  This would include disbursements for all three fiscal years.  </t>
    </r>
    <r>
      <rPr>
        <b/>
        <sz val="10"/>
        <rFont val="Arial"/>
        <family val="2"/>
      </rPr>
      <t>(Line 21 is used only if Page 6 is completed.)</t>
    </r>
  </si>
  <si>
    <t>Disbursement Definitions</t>
  </si>
  <si>
    <t>Object Classifications</t>
  </si>
  <si>
    <r>
      <t>Other Capital Outlay</t>
    </r>
    <r>
      <rPr>
        <sz val="10"/>
        <rFont val="Arial"/>
        <family val="2"/>
      </rPr>
      <t xml:space="preserve"> should include other items to be inventoried such as equipment, vehicles, etc.</t>
    </r>
  </si>
  <si>
    <r>
      <t>Debt Service</t>
    </r>
    <r>
      <rPr>
        <sz val="10"/>
        <rFont val="Arial"/>
        <family val="2"/>
      </rPr>
      <t xml:space="preserve"> should include Bond Principal and Interest Payments, Payments to Retire Interest-Free Loans from the Nebraska Department of Aeronautics for Public Airports, and other debt payments.</t>
    </r>
  </si>
  <si>
    <t>Complete first column based on actual numbers for prior fiscal years.  Estimate figures in column 2 to the best of your ability and past experience.  The ending balance should represent all the Subdivisions assets, including money held at the County Treasurer.   See below for Function Definitions and Classifications.</t>
  </si>
  <si>
    <t>You are allowed to post the hearing notice if you are budgeting to expend less than $10,000.  If you posted hearing notice, provide details regarding where it was posted</t>
  </si>
  <si>
    <t xml:space="preserve">   Publisher’s Affidavit of Publication for the Notice of Budget Hearing.  If you were allowed to post your notice, include details of where it was posted.</t>
  </si>
  <si>
    <t>Found a calculation error in the budget after it was adopted, now what?</t>
  </si>
  <si>
    <t>It has been less than 30 days since adoption of the budget:</t>
  </si>
  <si>
    <t>It has been more than 30 days since adoption of the budget:</t>
  </si>
  <si>
    <t>The County Assessor changes the certified valuation after the budget and tax request has been adopted.</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</si>
  <si>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</si>
  <si>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</si>
  <si>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If the total amount budgeted changes by less than 1% and the property taxes do not increase, you can correct the forms and submit a new version to the Auditor, County Clerk.  You are not required to hold a hearing or publish the change.</t>
  </si>
  <si>
    <t>You must follow the procedures of amending the budget that are found in Statute 13-511.  This includes holding a hearing, publication and then filing the new forms with Auditor, and County Clerk.</t>
  </si>
  <si>
    <t>REPORT OF JOINT PUBLIC AGENCY AND INTERLOCAL AGREEMENTS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</si>
  <si>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</si>
  <si>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</si>
  <si>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</si>
  <si>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</si>
  <si>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</si>
  <si>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Example</t>
  </si>
  <si>
    <t>ABC County, 123 City</t>
  </si>
  <si>
    <t>7/1/16 to indefinite</t>
  </si>
  <si>
    <t>911 Dispatching Services</t>
  </si>
  <si>
    <t>REPORT OF TRADE NAMES, CORPORATE NAMES, BUSINESS NAMES</t>
  </si>
  <si>
    <t>List all Trade Names, Corporate Names and Business Names under which the political subdivision conducted business.</t>
  </si>
  <si>
    <t>Need to publish information about hearings 4 days prior to date of hearings in a newspaper of general circulation in the subdivision</t>
  </si>
  <si>
    <t>Interlocal Agreement and Trade Name Reports</t>
  </si>
  <si>
    <t xml:space="preserve">   Interlocal Agreement and Trade Name Reports</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</si>
  <si>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</si>
  <si>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Must have budget number for State Receipts Motor Vehicle Pro Rate if you have a number in Row 6</t>
  </si>
  <si>
    <t>Notice must be published 4 days prior to hearing date.  State Statute 13-506 states "For purposes of such notice, the four calendar days shall include the day of publication but not the day of hearing.</t>
  </si>
  <si>
    <r>
      <t xml:space="preserve">   Resolution authorizing bonds for Public Facilities Construction Projects.  </t>
    </r>
    <r>
      <rPr>
        <b/>
        <i/>
        <sz val="10"/>
        <rFont val="Arial"/>
        <family val="2"/>
      </rPr>
      <t>(If Applicable)</t>
    </r>
  </si>
  <si>
    <t>Instructions</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</si>
  <si>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</si>
  <si>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</si>
  <si>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</si>
  <si>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Municipal Equalization Aid and Highway Allocation are reasonable compared to projections.</t>
  </si>
  <si>
    <t>Do not include the word "County"</t>
  </si>
  <si>
    <t>If you need additional rows, a second page has been added to the end of the tabs</t>
  </si>
  <si>
    <r>
      <rPr>
        <i/>
        <u/>
        <sz val="10"/>
        <rFont val="Arial"/>
        <family val="2"/>
      </rPr>
      <t>The change causes the levy to exceed the levy limit.</t>
    </r>
    <r>
      <rPr>
        <i/>
        <sz val="10"/>
        <rFont val="Arial"/>
        <family val="2"/>
      </rPr>
      <t xml:space="preserve">
The budget will need to be amended to reduce the property taxes so that the levy limit is not exceeded.  Hearing and publication will depend on if it has been less than 30 days after adoption and if total amount budgeted changes by less than 1%.</t>
    </r>
  </si>
  <si>
    <t>Change</t>
  </si>
  <si>
    <t>Property Tax Request</t>
  </si>
  <si>
    <t>Valuation</t>
  </si>
  <si>
    <t>Tax Rate</t>
  </si>
  <si>
    <t>Budget Hearing Held On:                                        Month</t>
  </si>
  <si>
    <t>Current Valuation</t>
  </si>
  <si>
    <t>Prior Year Valuation</t>
  </si>
  <si>
    <t>Operating Budget</t>
  </si>
  <si>
    <t>Prior Year Operating Budget Amount</t>
  </si>
  <si>
    <t>Tax Rate if Prior Tax Request was at Current Valuation</t>
  </si>
  <si>
    <t>This number will come from the Total Disbursements and Transfers on Line 25, Column 3,  of page 2 of the prior year budget</t>
  </si>
  <si>
    <t xml:space="preserve">     County Treasurer Commission at 1%</t>
  </si>
  <si>
    <t>Resolution adopting tax request amount</t>
  </si>
  <si>
    <t>INPUT ↓</t>
  </si>
  <si>
    <r>
      <rPr>
        <sz val="12"/>
        <rFont val="Calibri"/>
        <family val="2"/>
        <scheme val="minor"/>
      </rPr>
      <t xml:space="preserve">Please Complete this </t>
    </r>
    <r>
      <rPr>
        <b/>
        <u/>
        <sz val="12"/>
        <rFont val="Calibri"/>
        <family val="2"/>
        <scheme val="minor"/>
      </rPr>
      <t>Basic Data Input Area -</t>
    </r>
    <r>
      <rPr>
        <sz val="12"/>
        <rFont val="Calibri"/>
        <family val="2"/>
        <scheme val="minor"/>
      </rPr>
      <t>It will put information consistently throughout Budget Form.</t>
    </r>
  </si>
  <si>
    <r>
      <t>Name of</t>
    </r>
    <r>
      <rPr>
        <i/>
        <sz val="10"/>
        <rFont val="Calibri"/>
        <family val="2"/>
        <scheme val="minor"/>
      </rPr>
      <t xml:space="preserve"> City or Village</t>
    </r>
  </si>
  <si>
    <t>Total Levy for Compliance Purposes</t>
  </si>
  <si>
    <t>Levy Authority</t>
  </si>
  <si>
    <t>Municipality Levy Limit</t>
  </si>
  <si>
    <t>Municipality property taxes designated for interlocal agreements</t>
  </si>
  <si>
    <t>Total Municipality Levy Authority</t>
  </si>
  <si>
    <t>Total Levy Exemptions</t>
  </si>
  <si>
    <t>Personal and Real Property Tax Request</t>
  </si>
  <si>
    <t>Judgments (Not Paid by Liability Insurance)</t>
  </si>
  <si>
    <t>Pre-Existing Lease - Purchase Contracts-7/98</t>
  </si>
  <si>
    <t>Interest Free Financing (Public Airports)</t>
  </si>
  <si>
    <t>Municipality Levy Subject to Levy Authority</t>
  </si>
  <si>
    <t>Levy Authority Allocated to Others-</t>
  </si>
  <si>
    <t>Municipality Levy</t>
  </si>
  <si>
    <t>Airport Authority</t>
  </si>
  <si>
    <t>Community Redevelopment Authority</t>
  </si>
  <si>
    <t>Transit Authority</t>
  </si>
  <si>
    <t>Levy authority granted to Airport Authority</t>
  </si>
  <si>
    <t>Levy authority granted to Community Redevelopment Authority</t>
  </si>
  <si>
    <t>Levy authority granted to Transit Authority</t>
  </si>
  <si>
    <t xml:space="preserve">State Statute Section 86-416 allows for a special tax to fund Public Safety Communication projects, the tax has the same status as bonded indebtedness.  State Statute 72-2301 through 72-2308 allows bonds to be issued for Public Facilities Construction Projects.  Amounts should be included as Bonded Indebtedness on Line 7 above.  </t>
  </si>
  <si>
    <t>Enter amount of property tax to pay preexisting lease-purchase contracts approved prior to July 1, 1998.</t>
  </si>
  <si>
    <t>Enter amount of property tax to pay bonded indebtedness, includes bonds for Public Facilities Construction and Public Safety Communication Projects.</t>
  </si>
  <si>
    <t>Enter amount of property tax to retire interest-free loans from the Department of Aeronautics by a public Airport.</t>
  </si>
  <si>
    <t>Other</t>
  </si>
  <si>
    <t>Tax Request Subject to Levy Limit</t>
  </si>
  <si>
    <t>Formula = Sum Lines 2-6</t>
  </si>
  <si>
    <t>Formula = Line 1 minus Line 7</t>
  </si>
  <si>
    <t>Formula = (Line 8 divided by Line 9) times 100.</t>
  </si>
  <si>
    <t>Enter amount of property tax to pay for judgments not paid by insurance.</t>
  </si>
  <si>
    <t>Off Street Parking District Valuation</t>
  </si>
  <si>
    <t>Formula = Sum Lines 10-16</t>
  </si>
  <si>
    <t>Enter the Off Street Parking District valuation</t>
  </si>
  <si>
    <t>Enter the amount of taxes that will be utilized toward interlocal agreements or joint public agencies</t>
  </si>
  <si>
    <r>
      <t>This Form</t>
    </r>
    <r>
      <rPr>
        <b/>
        <i/>
        <sz val="10"/>
        <rFont val="Arial"/>
        <family val="2"/>
      </rPr>
      <t xml:space="preserve"> </t>
    </r>
    <r>
      <rPr>
        <sz val="10"/>
        <rFont val="Arial"/>
        <family val="2"/>
      </rPr>
      <t xml:space="preserve">is to be completed to ensure compliance with the levy limits established in State Statute Section 77-3442.  The levy limit applicable to municipalities is 45 cents plus 5 cents for interlocal agreements.
</t>
    </r>
  </si>
  <si>
    <r>
      <rPr>
        <b/>
        <u/>
        <sz val="14"/>
        <rFont val="Arial"/>
        <family val="2"/>
      </rPr>
      <t xml:space="preserve">Questions - E-Mail: </t>
    </r>
    <r>
      <rPr>
        <u/>
        <sz val="14"/>
        <color indexed="12"/>
        <rFont val="Arial"/>
        <family val="2"/>
      </rPr>
      <t xml:space="preserve"> </t>
    </r>
    <r>
      <rPr>
        <b/>
        <u/>
        <sz val="14"/>
        <color rgb="FF0000FF"/>
        <rFont val="Arial"/>
        <family val="2"/>
      </rPr>
      <t>Jeff.Schreier@nebraska.gov</t>
    </r>
  </si>
  <si>
    <r>
      <t>Other</t>
    </r>
    <r>
      <rPr>
        <sz val="10"/>
        <rFont val="Arial"/>
        <family val="2"/>
      </rPr>
      <t xml:space="preserve"> should include Judgments, and Proprietary Function Funds if a separate budget is filed.</t>
    </r>
  </si>
  <si>
    <t>(F)</t>
  </si>
  <si>
    <r>
      <rPr>
        <b/>
        <sz val="10"/>
        <rFont val="Arial"/>
        <family val="2"/>
      </rPr>
      <t xml:space="preserve">Transfers </t>
    </r>
    <r>
      <rPr>
        <sz val="10"/>
        <rFont val="Arial"/>
        <family val="2"/>
      </rPr>
      <t>should include Transfers and Transfers of Surplus Fees</t>
    </r>
  </si>
  <si>
    <t>Transfers Out (F)</t>
  </si>
  <si>
    <t>(18</t>
  </si>
  <si>
    <t>Note:  (A) must be less than the greater of  (B) or (C )  to be in compliance with the Statutes</t>
  </si>
  <si>
    <t>Voter Approved Levy Override</t>
  </si>
  <si>
    <r>
      <t xml:space="preserve">A municipality may exceed the limits in State Statute Section 77-3442 by completing the requirements of State Statute Section 77-3444 (Election or Townhall Meeting). </t>
    </r>
    <r>
      <rPr>
        <b/>
        <sz val="10"/>
        <color rgb="FFFF0000"/>
        <rFont val="Arial"/>
        <family val="2"/>
      </rPr>
      <t xml:space="preserve">If an amount is entered on Line 21, a sample ballot and election results MUST be submitted with budget. If voter approved override was completed at a Townhall Meeting, minutes of that meeting, and a list of registered voters in the municipality must be submitted. </t>
    </r>
    <r>
      <rPr>
        <sz val="10"/>
        <rFont val="Arial"/>
        <family val="2"/>
      </rPr>
      <t xml:space="preserve">Please refer to the statutes to ensure all requirements are met. </t>
    </r>
  </si>
  <si>
    <t>Enter the levy override amount approved by voters at a successful election or  townhall meeting</t>
  </si>
  <si>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</si>
  <si>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</si>
  <si>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</si>
  <si>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</si>
  <si>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</si>
  <si>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</si>
  <si>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 xml:space="preserve">General Fund: </t>
  </si>
  <si>
    <t xml:space="preserve">Bond Fund: </t>
  </si>
  <si>
    <t>2.</t>
  </si>
  <si>
    <t>The total assessed value of property differs from last year’s total assessed value by ________%.</t>
  </si>
  <si>
    <t>3.</t>
  </si>
  <si>
    <t>4.</t>
  </si>
  <si>
    <t>5.</t>
  </si>
  <si>
    <t>6.</t>
  </si>
  <si>
    <t xml:space="preserve">Voting yes were: </t>
  </si>
  <si>
    <t xml:space="preserve">Voting no were: </t>
  </si>
  <si>
    <t>NOTE 1: If you need separate levies for separate funds your resolution should identify the tax request by fund. #1 should be modified to identify each fund that has a tax levy</t>
  </si>
  <si>
    <t>Off Street Parking District Levy (Statute 77-3443(2))</t>
  </si>
  <si>
    <t>Enter the Off Street Parking District Levy.  The formula will divide taxable valuation within district by total city valuation multiplied by the district levy per Statute 77-3443(2).</t>
  </si>
  <si>
    <t>Report of Joint Public Agency &amp; Interlocal Agreements is indicated by checking the box.</t>
  </si>
  <si>
    <r>
      <t>Total Personal and Real Property Tax Request (Line 1) agrees to amount on bottom of Page 2,</t>
    </r>
    <r>
      <rPr>
        <u/>
        <sz val="11"/>
        <rFont val="Times New Roman"/>
        <family val="1"/>
      </rPr>
      <t xml:space="preserve"> Total Property Tax Requirement</t>
    </r>
    <r>
      <rPr>
        <sz val="11"/>
        <rFont val="Times New Roman"/>
        <family val="1"/>
      </rPr>
      <t>.</t>
    </r>
  </si>
  <si>
    <t>Valuation (Line 9) agrees to Total Certified Valuation on Cover Page (Page 1).</t>
  </si>
  <si>
    <t xml:space="preserve">Reason: </t>
  </si>
  <si>
    <t xml:space="preserve">Benefits Paid Under Firefighter Cancer Benefits Act </t>
  </si>
  <si>
    <t>Enter amount of property tax to pay for cancer benefits provided on or after January 1, 2022, pursuant to the Firefighter Cancer Benefits Act (LB 432 (2021))</t>
  </si>
  <si>
    <t xml:space="preserve">Instructions: </t>
  </si>
  <si>
    <t>l</t>
  </si>
  <si>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</si>
  <si>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</si>
  <si>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Report of Interlocal Agreements.  Due on or before September 30th.  Fine of $20 a day for filing late.</t>
  </si>
  <si>
    <t>Complete the Interlocal Agreement and Trade Name reports.  There is a $20 day fine for not filing these reports by September 30th.</t>
  </si>
  <si>
    <r>
      <rPr>
        <b/>
        <u/>
        <sz val="10"/>
        <color rgb="FFFF0000"/>
        <rFont val="Calibri"/>
        <family val="2"/>
        <scheme val="minor"/>
      </rPr>
      <t xml:space="preserve">Interlocal Agreement Report and Trade Name Report. </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</si>
  <si>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</si>
  <si>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t xml:space="preserve">This budget is for a VILLAGE; therefore the allowable growth provisions of the Property Tax Request Act DO NOT apply. </t>
  </si>
  <si>
    <t>For Questions on this form, who should we contact (please  √  one):  Contact will be via email if supplied.</t>
  </si>
  <si>
    <t>Outstanding Bond Principal at beginning of budget year</t>
  </si>
  <si>
    <t>Outstanding Bond Interest at beginning of budget year</t>
  </si>
  <si>
    <t>This represents the principal portion of the anticipated bonded indebtedness the subdivision has at beginning of budget year</t>
  </si>
  <si>
    <t xml:space="preserve">This represents the interest portion of the anticipated bonded indebtedness the subdivision has at beginning of budget year. </t>
  </si>
  <si>
    <t>Base Limitation Percentage Increase (2%)</t>
  </si>
  <si>
    <t>Real Growth Percentage Increase</t>
  </si>
  <si>
    <r>
      <t>(Total Personal and Real Property Tax Required from</t>
    </r>
    <r>
      <rPr>
        <b/>
        <i/>
        <sz val="10"/>
        <rFont val="Arial"/>
        <family val="2"/>
      </rPr>
      <t xml:space="preserve"> prior year</t>
    </r>
    <r>
      <rPr>
        <i/>
        <sz val="10"/>
        <rFont val="Arial"/>
        <family val="2"/>
      </rPr>
      <t xml:space="preserve"> budget - Cover Page)</t>
    </r>
  </si>
  <si>
    <r>
      <t>Total Allowable Growth Percentage Increase</t>
    </r>
    <r>
      <rPr>
        <b/>
        <sz val="10"/>
        <rFont val="Arial"/>
        <family val="2"/>
      </rPr>
      <t xml:space="preserve"> (Line 2 + Line 3)</t>
    </r>
  </si>
  <si>
    <r>
      <t xml:space="preserve">Allowable Dollar Amount of Increase to Property Tax Request </t>
    </r>
    <r>
      <rPr>
        <b/>
        <sz val="10"/>
        <rFont val="Arial"/>
        <family val="2"/>
      </rPr>
      <t>(Line 1 x Line 4)</t>
    </r>
  </si>
  <si>
    <t>ACTUAL PROPERTY TAX REQUEST</t>
  </si>
  <si>
    <r>
      <t>(Total Personal and Real Property Tax Required from</t>
    </r>
    <r>
      <rPr>
        <b/>
        <i/>
        <sz val="10"/>
        <rFont val="Arial"/>
        <family val="2"/>
      </rPr>
      <t xml:space="preserve"> </t>
    </r>
    <r>
      <rPr>
        <i/>
        <sz val="10"/>
        <rFont val="Arial"/>
        <family val="2"/>
      </rPr>
      <t>Cover Page)</t>
    </r>
  </si>
  <si>
    <t>Prior Year Total Property Tax Request</t>
  </si>
  <si>
    <t>Prior Year Total Real Property Valuation per Assessor</t>
  </si>
  <si>
    <r>
      <t xml:space="preserve">If line (7) is </t>
    </r>
    <r>
      <rPr>
        <b/>
        <u/>
        <sz val="10"/>
        <rFont val="Arial"/>
        <family val="2"/>
      </rPr>
      <t>less than</t>
    </r>
    <r>
      <rPr>
        <sz val="10"/>
        <rFont val="Arial"/>
        <family val="2"/>
      </rPr>
      <t xml:space="preserve"> line (6), your political subdivision </t>
    </r>
    <r>
      <rPr>
        <b/>
        <u/>
        <sz val="10"/>
        <rFont val="Arial"/>
        <family val="2"/>
      </rPr>
      <t>is not required</t>
    </r>
    <r>
      <rPr>
        <sz val="10"/>
        <rFont val="Arial"/>
        <family val="2"/>
      </rPr>
      <t xml:space="preserve"> to participate in the joint public hearing, or complete the postcard notification requirements of §77-1633. You are required to hold the Special Hearing to Set the Final Tax Request outlined in §77-1632. </t>
    </r>
  </si>
  <si>
    <t xml:space="preserve">Line 3: Enter the Real Growth Value and Prior Year Total Real Property Valuation from the Certification of Taxable Valuation received from the County Assessor. </t>
  </si>
  <si>
    <t xml:space="preserve">Lines 4-7: These lines will calculate automatically. Nothing required. </t>
  </si>
  <si>
    <t xml:space="preserve">If line (7) is less than line (6), your political subdivision is not required to participate in the joint public hearing, or complete the postcard notification requirements of §77-1633. You are required to hold the Special Hearing to Set the Final Tax Request outlined in §77-1632. </t>
  </si>
  <si>
    <t xml:space="preserve">If this budget is for a VILLAGE - input an "X" into cell A4. Nothing further is required because Villages are not subject to the allowable growth provisions of the Property Tax Request Act. If this budget is for a CITY - continue with the following instructions. </t>
  </si>
  <si>
    <t>Real Growth Value per Assessor agrees to Certification from County Assessor</t>
  </si>
  <si>
    <t>Prior Year Total Real Property Valuation agrees to Certification from County Assessor</t>
  </si>
  <si>
    <t xml:space="preserve">Current tax request (line 7) agrees to total tax request on cover page </t>
  </si>
  <si>
    <t>Prior year tax request (line 1) agrees to tax request on cover page of last year's budget</t>
  </si>
  <si>
    <t xml:space="preserve">If Line 7 is greater than Line 6, political subdivision participated in Joint Public Hearing, and was included on Postcard notification  </t>
  </si>
  <si>
    <t>See Instruction on Form</t>
  </si>
  <si>
    <t xml:space="preserve">(C) </t>
  </si>
  <si>
    <t xml:space="preserve">Notes: </t>
  </si>
  <si>
    <t xml:space="preserve">(1) The example publications included here are solely to hear taxpayer input at the budget hearing and tax request hearing. No action should be taken at these hearings. Action items should be completed at a regular meeting, ensuring that all requirements of the Open Meetings Act are followed. </t>
  </si>
  <si>
    <t xml:space="preserve">(2) These sample publications are intended to assist subdivisions in meeting the publication requirements related to the Budget Hearing and Tax Request Hearing. They are sample forms only - they are not required forms. Each subdivision is responsible for ensuring their publications include all information required by the statutes. Each subdivision may need to modify the sample forms for the circumstances specific to your subdivision. </t>
  </si>
  <si>
    <t>NOTE 2: This sample resolution is intended solely to assist political subdivisions. It is not a required form. Each political subdivision is responsible for ensuring the resolution is accurate and complies with all requirements set forth in State Statute Section 77-1632 and/or 77-1633</t>
  </si>
  <si>
    <t xml:space="preserve">Line 1: This will complete automatically based on the prior year property tax request entered on the "Basic Data Input" tab. It will equal the TOTAL property tax request from the cover page of the previous year's budget </t>
  </si>
  <si>
    <t xml:space="preserve">Line 2: This will be 2%. Nothing required. </t>
  </si>
  <si>
    <t xml:space="preserve">(3) For Cities only: If your subdivision is increasing the Property Tax request above the allowable growth percentage (2% plus real growth percentage), you are subject to the postcard notification and joint public hearing requirements of the Property Tax Request Act (§ 77-1633).  You are required to attend the Joint Public Hearing outlined in § 77-1633. You are not required to hold the Special Hearing to Set the Final Tax Request as outlined in § 77-1632. You are still required to hold the Budget Hearing, regardless. Villages are not subject to the allowable growth provisions of the Property Tax Request Act. Villages will hold the Budget Hearing and Tax Request Hearing. </t>
  </si>
  <si>
    <t>CALCULATION OF ALLOWABLE GROWTH PERCENTAGE</t>
  </si>
  <si>
    <r>
      <rPr>
        <b/>
        <sz val="14"/>
        <color indexed="8"/>
        <rFont val="Arial"/>
        <family val="2"/>
      </rPr>
      <t xml:space="preserve">Website:  </t>
    </r>
    <r>
      <rPr>
        <u/>
        <sz val="14"/>
        <color indexed="12"/>
        <rFont val="Arial"/>
        <family val="2"/>
      </rPr>
      <t>auditors.nebraska.gov</t>
    </r>
  </si>
  <si>
    <t>September 30th - budget filing due date</t>
  </si>
  <si>
    <t>Auditor of Public Accounts 
PO Box 98917
Lincoln, NE 68509</t>
  </si>
  <si>
    <r>
      <t xml:space="preserve">If line (7) is </t>
    </r>
    <r>
      <rPr>
        <b/>
        <u/>
        <sz val="10"/>
        <rFont val="Arial"/>
        <family val="2"/>
      </rPr>
      <t>greater than</t>
    </r>
    <r>
      <rPr>
        <sz val="10"/>
        <rFont val="Arial"/>
        <family val="2"/>
      </rPr>
      <t xml:space="preserve"> line (6), your political subdivision </t>
    </r>
    <r>
      <rPr>
        <b/>
        <u/>
        <sz val="10"/>
        <rFont val="Arial"/>
        <family val="2"/>
      </rPr>
      <t>is required</t>
    </r>
    <r>
      <rPr>
        <sz val="10"/>
        <rFont val="Arial"/>
        <family val="2"/>
      </rPr>
      <t xml:space="preserve"> to participate in the joint public hearing, and complete the postcard notification requirements of §77-1633. You must provide your information to the County Assessor electronically by September 4th.  You are not required to hold the Special Hearing to Set the Final Tax Request outlined in §77-1632. The joint public hearing is completed in lieu of this hearing. </t>
    </r>
  </si>
  <si>
    <t xml:space="preserve">If line (7) is greater than line (6), your political subdivision is required to participate in the joint public hearing, and complete the postcard notification requirements of §77-1633. You must provide your information to the County Assessor by September 4th. You are not required to hold the Special Hearing to Set the Final Tax Request outlined in §77-1632. The joint public hearing is completed in lieu of this hearing. </t>
  </si>
  <si>
    <t xml:space="preserve">See budget form instruction manual for additional information regarding the joint public hearing and postcard notification requirements. </t>
  </si>
  <si>
    <t>Information entered here will transfer to the Combo Hearing tab</t>
  </si>
  <si>
    <t>Budgeted number needs to agree to projection by Department of Transportation, see link on website.</t>
  </si>
  <si>
    <t>3a</t>
  </si>
  <si>
    <t xml:space="preserve">  Public Safety - Fire</t>
  </si>
  <si>
    <t xml:space="preserve">  Public Safety - Police</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</si>
  <si>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</si>
  <si>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</si>
  <si>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October 1, 2025</t>
  </si>
  <si>
    <t>September 30, 2026</t>
  </si>
  <si>
    <t>2025</t>
  </si>
  <si>
    <t xml:space="preserve"> 2025-2026
STATE OF NEBRASKA</t>
  </si>
  <si>
    <t>Was this Subdivision involved in any Interlocal Agreements or Joint Public Agencies for the reporting period of July 1, 2024 through June 30, 2025?</t>
  </si>
  <si>
    <t>Did the Subdivision operate under a separate Trade Name, Corporate Name, or other Business Name during the period of July 1, 2024 through June 30, 2025?</t>
  </si>
  <si>
    <t>Budget Due by 9-30-2025</t>
  </si>
  <si>
    <r>
      <t xml:space="preserve">Actual
2023 - 2024
</t>
    </r>
    <r>
      <rPr>
        <sz val="8"/>
        <rFont val="Arial"/>
        <family val="2"/>
      </rPr>
      <t>(Column 1)</t>
    </r>
  </si>
  <si>
    <r>
      <t xml:space="preserve">Actual/Estimated
2024 - 2025
</t>
    </r>
    <r>
      <rPr>
        <sz val="8"/>
        <rFont val="Arial"/>
        <family val="2"/>
      </rPr>
      <t>(Column 2)</t>
    </r>
  </si>
  <si>
    <r>
      <t>Adopted Budget</t>
    </r>
    <r>
      <rPr>
        <sz val="10"/>
        <rFont val="Arial"/>
        <family val="2"/>
      </rPr>
      <t xml:space="preserve">
</t>
    </r>
    <r>
      <rPr>
        <b/>
        <sz val="10"/>
        <rFont val="Arial"/>
        <family val="2"/>
      </rPr>
      <t xml:space="preserve">2025 - 2026
</t>
    </r>
    <r>
      <rPr>
        <sz val="8"/>
        <rFont val="Arial"/>
        <family val="2"/>
      </rPr>
      <t>(Column 3)</t>
    </r>
  </si>
  <si>
    <t>2025-2026 ADOPTED BUDGET
Disbursements &amp; Transfers</t>
  </si>
  <si>
    <t>2024-2025 ACTUAL/ESTIMATED
Disbursements &amp; Transfers</t>
  </si>
  <si>
    <t>2023-2024 ACTUAL
Disbursements &amp; Transfers</t>
  </si>
  <si>
    <t>2025-2026 SUMMARY OF PROPRIETARY FUNCTION FUNDS</t>
  </si>
  <si>
    <t xml:space="preserve">2025-2026 ALLOWABLE GROWTH PERCENTAGE COMPUTATION FORM </t>
  </si>
  <si>
    <t>2025 Real Growth Value
per Assessor</t>
  </si>
  <si>
    <t>2025-2026 ACTUAL Total Property Tax Request</t>
  </si>
  <si>
    <t>2023-2024 Actual Disbursements &amp; Transfers</t>
  </si>
  <si>
    <t>2024-2025 Actual/Estimated Disbursements &amp; Transfers</t>
  </si>
  <si>
    <t>2025-2026 Proposed Budget of Disbursements &amp; Transfers</t>
  </si>
  <si>
    <t>2025-2026 Necessary Cash Reserve</t>
  </si>
  <si>
    <t>2025-2026 Total Resources Available</t>
  </si>
  <si>
    <t>Total 2025-2026 Personal &amp; Real Property Tax Requirement</t>
  </si>
  <si>
    <t>The 2025-2026 property tax request be set at:</t>
  </si>
  <si>
    <t>A copy of this resolution be certified and forwarded to the County Clerk on or before October 15, 2025.</t>
  </si>
  <si>
    <t>Motion by ________________, seconded by _______________ to adopt Resolution #____________.</t>
  </si>
  <si>
    <t>Dated this ______ day of ___________, 2025</t>
  </si>
  <si>
    <t>REPORTING PERIOD JULY 1, 2024 THROUGH JUNE 30, 2025</t>
  </si>
  <si>
    <t>Cash Reserve = Line 26 divided by (Line 25 minus Lines 21, 22 &amp; Page 3 B22, C22)</t>
  </si>
  <si>
    <t xml:space="preserve">LB 34 (2024 Special Session) and LB 647 (2025 Regular Session) repealed the Lid on Restricted Funds for Municipalities and implemented the Property Tax Growth Limitation Act in §§ 13-3401 - 13-3408.  Therefore, the Lid Supporting Schedule and Lid Computation form have been removed from the forms and replaced with a new Property Tax Request Authority Computation Form and Property Tax Request Authority Supporting Schedules. See those forms for additional information and instructions. </t>
  </si>
  <si>
    <t>Page 8 (Property Tax Request Authority Computation Form):</t>
  </si>
  <si>
    <t>Page 9 (Property Tax Request Authority Supporting Schedules):</t>
  </si>
  <si>
    <t>Page 10 (Levy Limit Form):</t>
  </si>
  <si>
    <t>Page 11 (Allowable Growth Percentage Computation Form)</t>
  </si>
  <si>
    <t>Levy Limit Page 10</t>
  </si>
  <si>
    <t>Allowable Growth Percentage Computation Form Page 11</t>
  </si>
  <si>
    <t>Property Tax Request Authority Computation Form Page 9</t>
  </si>
  <si>
    <t>Property Tax Request Authority Supporting Schedules Page 10</t>
  </si>
  <si>
    <t>This form must include ALL agreements the Subdivision is a party to during the reporting period.</t>
  </si>
  <si>
    <t>2025-2026 PROPERTY TAX REQUEST AUTHORITY COMPUTATION FORM</t>
  </si>
  <si>
    <t>Calculation of Preliminary Property Tax Request Authority</t>
  </si>
  <si>
    <r>
      <t xml:space="preserve">2024-2025 Total Property Tax </t>
    </r>
    <r>
      <rPr>
        <b/>
        <u/>
        <sz val="10"/>
        <color theme="1"/>
        <rFont val="Arial"/>
        <family val="2"/>
      </rPr>
      <t xml:space="preserve">Request </t>
    </r>
  </si>
  <si>
    <t>(from prior year budget - Cover Page submitted to the State Auditor)</t>
  </si>
  <si>
    <t xml:space="preserve">Less: Prior Year Exceptions Utilized </t>
  </si>
  <si>
    <t>(Will all be zero for 2025-2026 budget because first year of new cap)</t>
  </si>
  <si>
    <r>
      <t>Approved Bonds</t>
    </r>
    <r>
      <rPr>
        <i/>
        <sz val="10"/>
        <color theme="1"/>
        <rFont val="Arial"/>
        <family val="2"/>
      </rPr>
      <t xml:space="preserve"> (prior year line 16)</t>
    </r>
  </si>
  <si>
    <r>
      <t xml:space="preserve">Emergency Response </t>
    </r>
    <r>
      <rPr>
        <i/>
        <sz val="10"/>
        <color theme="1"/>
        <rFont val="Arial"/>
        <family val="2"/>
      </rPr>
      <t>(prior year line 17)</t>
    </r>
  </si>
  <si>
    <r>
      <t xml:space="preserve">Public Safety Services </t>
    </r>
    <r>
      <rPr>
        <i/>
        <sz val="10"/>
        <color theme="1"/>
        <rFont val="Arial"/>
        <family val="2"/>
      </rPr>
      <t>(prior year line 18)</t>
    </r>
  </si>
  <si>
    <r>
      <t>County Attorneys</t>
    </r>
    <r>
      <rPr>
        <i/>
        <sz val="10"/>
        <color theme="1"/>
        <rFont val="Arial"/>
        <family val="2"/>
      </rPr>
      <t xml:space="preserve"> (prior year line 19)</t>
    </r>
  </si>
  <si>
    <r>
      <t xml:space="preserve">County Public Defenders </t>
    </r>
    <r>
      <rPr>
        <i/>
        <sz val="10"/>
        <color theme="1"/>
        <rFont val="Arial"/>
        <family val="2"/>
      </rPr>
      <t xml:space="preserve"> (prior year line 20)</t>
    </r>
  </si>
  <si>
    <r>
      <t xml:space="preserve">Response to Public Safety Threat  </t>
    </r>
    <r>
      <rPr>
        <i/>
        <sz val="10"/>
        <color theme="1"/>
        <rFont val="Arial"/>
        <family val="2"/>
      </rPr>
      <t>(prior year line 21)</t>
    </r>
  </si>
  <si>
    <r>
      <t xml:space="preserve">Public Safety Interlocal Agreements </t>
    </r>
    <r>
      <rPr>
        <i/>
        <sz val="10"/>
        <color theme="1"/>
        <rFont val="Arial"/>
        <family val="2"/>
      </rPr>
      <t xml:space="preserve"> (prior year line 22)</t>
    </r>
  </si>
  <si>
    <r>
      <t xml:space="preserve">Voter Approved Increase  </t>
    </r>
    <r>
      <rPr>
        <i/>
        <sz val="10"/>
        <color theme="1"/>
        <rFont val="Arial"/>
        <family val="2"/>
      </rPr>
      <t>(prior year line 23</t>
    </r>
    <r>
      <rPr>
        <sz val="10"/>
        <color theme="1"/>
        <rFont val="Arial"/>
        <family val="2"/>
      </rPr>
      <t>)</t>
    </r>
  </si>
  <si>
    <r>
      <t xml:space="preserve">Unused authority used in the prior year  </t>
    </r>
    <r>
      <rPr>
        <i/>
        <sz val="10"/>
        <color theme="1"/>
        <rFont val="Arial"/>
        <family val="2"/>
      </rPr>
      <t>(prior year line 24)</t>
    </r>
  </si>
  <si>
    <t>TOTAL Prior Year Exceptions Utilized (total line 2 thru 10)</t>
  </si>
  <si>
    <t>Preliminary Property Tax Request Authority (line 1 - line 11)</t>
  </si>
  <si>
    <t>Allowed Increases to Preliminary Property Tax Request Authority</t>
  </si>
  <si>
    <r>
      <t xml:space="preserve">2024 Property Taxes </t>
    </r>
    <r>
      <rPr>
        <b/>
        <u/>
        <sz val="10"/>
        <rFont val="Arial"/>
        <family val="2"/>
      </rPr>
      <t>Levied</t>
    </r>
    <r>
      <rPr>
        <b/>
        <sz val="10"/>
        <rFont val="Arial"/>
        <family val="2"/>
      </rPr>
      <t xml:space="preserve"> (per Taxes Levied Reports from Department of Revenue)</t>
    </r>
  </si>
  <si>
    <t>See instructions below for where to find this amount</t>
  </si>
  <si>
    <t>Growth Percentage per County Assessor</t>
  </si>
  <si>
    <t>2025 Growth Value</t>
  </si>
  <si>
    <t>2024 Total Valuation</t>
  </si>
  <si>
    <t>(14a)</t>
  </si>
  <si>
    <t>(Line 14 equals Line 13 minus line 2 &amp; 3, multiplied by line 14a)</t>
  </si>
  <si>
    <t>Increase due to Growth 
(14)</t>
  </si>
  <si>
    <t>Inflation Percentage</t>
  </si>
  <si>
    <t>(Line 15 equals Line 13 minus line 2 &amp; 3, multiplied by line 15a)</t>
  </si>
  <si>
    <t>(15a)</t>
  </si>
  <si>
    <t>Increase due to Inflation
(15)</t>
  </si>
  <si>
    <t>Allowable Exceptions Utilized (§ 13-3404)</t>
  </si>
  <si>
    <r>
      <t xml:space="preserve">2025-2026 </t>
    </r>
    <r>
      <rPr>
        <b/>
        <i/>
        <u/>
        <sz val="10"/>
        <color theme="1"/>
        <rFont val="Arial"/>
        <family val="2"/>
      </rPr>
      <t xml:space="preserve">Property Taxes </t>
    </r>
    <r>
      <rPr>
        <b/>
        <i/>
        <sz val="10"/>
        <color theme="1"/>
        <rFont val="Arial"/>
        <family val="2"/>
      </rPr>
      <t xml:space="preserve">Budgeted For: </t>
    </r>
  </si>
  <si>
    <t>Approved Bonds</t>
  </si>
  <si>
    <t>(Cannot exceed property tax request for principal &amp; interest on bonds on cover page (page 1)</t>
  </si>
  <si>
    <r>
      <t xml:space="preserve">Response to a declared emergency in the prior year &amp; certified to the Auditor </t>
    </r>
    <r>
      <rPr>
        <i/>
        <sz val="10"/>
        <color theme="1"/>
        <rFont val="Arial"/>
        <family val="2"/>
      </rPr>
      <t>(Must agree to total on Schedule 2)</t>
    </r>
  </si>
  <si>
    <r>
      <t xml:space="preserve">Public Safety Services, as defined in §13-320 
</t>
    </r>
    <r>
      <rPr>
        <i/>
        <sz val="10"/>
        <color theme="1"/>
        <rFont val="Arial"/>
        <family val="2"/>
      </rPr>
      <t>(Must agree to total on Schedule 3)</t>
    </r>
  </si>
  <si>
    <t>(18)</t>
  </si>
  <si>
    <t>County Attorneys</t>
  </si>
  <si>
    <t>County Public Defenders</t>
  </si>
  <si>
    <t>Support of service relating to an imminent &amp; significant threat to public safety that was not previously provided by the political subdivision &amp; is the subject of an agreement or modification of an existing agreement executed after 8/21/2024</t>
  </si>
  <si>
    <t>Support of an interlocal agreement relating to public safety</t>
  </si>
  <si>
    <t>(22)</t>
  </si>
  <si>
    <t>Voter approved increase pursuant to § 13-3405</t>
  </si>
  <si>
    <t>(23)</t>
  </si>
  <si>
    <t>(MUST attach sample ballot language and certified election results)</t>
  </si>
  <si>
    <t>Prior Year's Unused Property Tax Request Authority used this year</t>
  </si>
  <si>
    <t>(24)</t>
  </si>
  <si>
    <t>(Cannot exceed amount on Supporting Schedule 1, line 1)</t>
  </si>
  <si>
    <r>
      <t xml:space="preserve">Total Exceptions Utilized </t>
    </r>
    <r>
      <rPr>
        <i/>
        <sz val="10"/>
        <color theme="1"/>
        <rFont val="Arial"/>
        <family val="2"/>
      </rPr>
      <t>(Total lines 16 thru 24)</t>
    </r>
  </si>
  <si>
    <t>(25)</t>
  </si>
  <si>
    <r>
      <t>2025-2026 Total Property Tax Request Authority</t>
    </r>
    <r>
      <rPr>
        <i/>
        <sz val="10"/>
        <color theme="1"/>
        <rFont val="Arial"/>
        <family val="2"/>
      </rPr>
      <t xml:space="preserve"> (Total lines 12, 14, 15, 25)</t>
    </r>
  </si>
  <si>
    <t>(26)</t>
  </si>
  <si>
    <r>
      <t xml:space="preserve">2025-2026 ACTUAL Property Tax Request </t>
    </r>
    <r>
      <rPr>
        <i/>
        <sz val="10"/>
        <color theme="1"/>
        <rFont val="Arial"/>
        <family val="2"/>
      </rPr>
      <t>(from Cover Page - Page 1)</t>
    </r>
  </si>
  <si>
    <t>(27)</t>
  </si>
  <si>
    <r>
      <t xml:space="preserve">Unused Property Tax Request Authority Created for Future Years </t>
    </r>
    <r>
      <rPr>
        <i/>
        <sz val="10"/>
        <color theme="1"/>
        <rFont val="Arial"/>
        <family val="2"/>
      </rPr>
      <t>(To Schedule 1, line 3)</t>
    </r>
  </si>
  <si>
    <t>(28)</t>
  </si>
  <si>
    <t xml:space="preserve">(Line 26 - Line 27, MUST be greater than or equal to $0.00) </t>
  </si>
  <si>
    <t>Line by Line Instructions</t>
  </si>
  <si>
    <r>
      <rPr>
        <b/>
        <sz val="10"/>
        <color theme="1"/>
        <rFont val="Arial"/>
        <family val="2"/>
      </rPr>
      <t xml:space="preserve">Line 1 </t>
    </r>
    <r>
      <rPr>
        <sz val="10"/>
        <color theme="1"/>
        <rFont val="Arial"/>
        <family val="2"/>
      </rPr>
      <t xml:space="preserve">- This will populate the prior year total property tax request based on the amount entered on the "Basic Data Input" tab. </t>
    </r>
  </si>
  <si>
    <r>
      <rPr>
        <b/>
        <sz val="10"/>
        <color theme="1"/>
        <rFont val="Arial"/>
        <family val="2"/>
      </rPr>
      <t>Lines 2-10</t>
    </r>
    <r>
      <rPr>
        <sz val="10"/>
        <color theme="1"/>
        <rFont val="Arial"/>
        <family val="2"/>
      </rPr>
      <t xml:space="preserve"> - Enter prior year exceptions utilized from last year's Property Tax Request Authority Computation Form and the line numbers noted above. </t>
    </r>
  </si>
  <si>
    <t xml:space="preserve">§13-3403(1) requires total exceptions utilized in the prior year pursuant to §13-3404 be subtracted from the prior year's property tax request when calculating each subdivision's preliminary property tax request authority. </t>
  </si>
  <si>
    <t>Because 2025-2026 is the first year this limit is in effect, lines 2-10 will all be zero for 2025-2026 budget only</t>
  </si>
  <si>
    <r>
      <rPr>
        <b/>
        <sz val="10"/>
        <color theme="1"/>
        <rFont val="Arial"/>
        <family val="2"/>
      </rPr>
      <t>Lines 11-12</t>
    </r>
    <r>
      <rPr>
        <sz val="10"/>
        <color theme="1"/>
        <rFont val="Arial"/>
        <family val="2"/>
      </rPr>
      <t xml:space="preserve"> - Form will calculate based on information entered previously</t>
    </r>
  </si>
  <si>
    <r>
      <rPr>
        <b/>
        <sz val="10"/>
        <color theme="1"/>
        <rFont val="Arial"/>
        <family val="2"/>
      </rPr>
      <t>Line 13</t>
    </r>
    <r>
      <rPr>
        <sz val="10"/>
        <color theme="1"/>
        <rFont val="Arial"/>
        <family val="2"/>
      </rPr>
      <t xml:space="preserve">: Enter the amount of property taxes </t>
    </r>
    <r>
      <rPr>
        <b/>
        <sz val="10"/>
        <color theme="1"/>
        <rFont val="Arial"/>
        <family val="2"/>
      </rPr>
      <t>levied</t>
    </r>
    <r>
      <rPr>
        <sz val="10"/>
        <color theme="1"/>
        <rFont val="Arial"/>
        <family val="2"/>
      </rPr>
      <t xml:space="preserve"> for your political subdivision in the prior year. Taxes levied information according to reports filed with the Department of Revenue can be found using this link: </t>
    </r>
  </si>
  <si>
    <t>You will use the amount in the "2024 Taxes Levied per Department of Revenue" column for your political subdivision</t>
  </si>
  <si>
    <r>
      <rPr>
        <b/>
        <sz val="10"/>
        <color theme="1"/>
        <rFont val="Arial"/>
        <family val="2"/>
      </rPr>
      <t>Line 14</t>
    </r>
    <r>
      <rPr>
        <sz val="10"/>
        <color theme="1"/>
        <rFont val="Arial"/>
        <family val="2"/>
      </rPr>
      <t xml:space="preserve"> - Enter the Growth Value from this year's Valuation Certification report received from the County Assessor.  The prior year total valuation will populate based on the amount entered on the "Basic Data Input" tab. </t>
    </r>
  </si>
  <si>
    <t xml:space="preserve">The form will then calculate the Growth Percentage on line 14a and calculate the allowed increase from Growth on Line 14.  This increase is calculated pursuant to Neb. Rev. Stat. §13-3403(2)(a), which states the growth percentage is multiplied by the amount of property taxes levied in the prior year, less exceptions utilized in the prior year for bonds, and to respond to an emergency. Please note, this section of the law refers to "property taxes levied" rather than "property taxes requested" which is why this portion of the calculation is using the final property taxes levied amounts according to reports from the Department of Revenue, rather than the property taxes requested on the budget forms. </t>
  </si>
  <si>
    <r>
      <rPr>
        <b/>
        <sz val="10"/>
        <rFont val="Arial"/>
        <family val="2"/>
      </rPr>
      <t xml:space="preserve">Line 15 </t>
    </r>
    <r>
      <rPr>
        <sz val="10"/>
        <color theme="1"/>
        <rFont val="Arial"/>
        <family val="2"/>
      </rPr>
      <t xml:space="preserve">- the form will calculate the allowed increase from inflation automatically. For 2025-2026 budgets, the inflation percentage is 5.17% (pursuant to Neb. Rev. Stat. §§ 13-3402(6) and 13-3403(2)(b). </t>
    </r>
  </si>
  <si>
    <r>
      <rPr>
        <b/>
        <sz val="10"/>
        <color theme="1"/>
        <rFont val="Arial"/>
        <family val="2"/>
      </rPr>
      <t>Lines 16-24</t>
    </r>
    <r>
      <rPr>
        <sz val="10"/>
        <color theme="1"/>
        <rFont val="Arial"/>
        <family val="2"/>
      </rPr>
      <t xml:space="preserve"> - these lines are for "exceptions utilized". In other words, property taxes budgeted for, and needed to pay for costs related to these specific items can be used as an "exception" and used to increase the total Property Tax Request Authority.  You are NOT required to utilize exceptions if not necessary to provide sufficient Property Tax Request Authority to cover the  property tax request necessary to operate your political subdivision. </t>
    </r>
  </si>
  <si>
    <r>
      <rPr>
        <b/>
        <sz val="10"/>
        <color theme="1"/>
        <rFont val="Arial"/>
        <family val="2"/>
      </rPr>
      <t>Line 16</t>
    </r>
    <r>
      <rPr>
        <sz val="10"/>
        <color theme="1"/>
        <rFont val="Arial"/>
        <family val="2"/>
      </rPr>
      <t xml:space="preserve"> - the amount of property taxes necessary to pay for approved bonds.  This amount cannot exceed the property tax request for principal and interest on bonds as noted on the cover page (page 1) of the budget. </t>
    </r>
  </si>
  <si>
    <r>
      <rPr>
        <b/>
        <sz val="10"/>
        <color theme="1"/>
        <rFont val="Arial"/>
        <family val="2"/>
      </rPr>
      <t>Line 17</t>
    </r>
    <r>
      <rPr>
        <sz val="10"/>
        <color theme="1"/>
        <rFont val="Arial"/>
        <family val="2"/>
      </rPr>
      <t xml:space="preserve"> - the amount of property taxes necessary to respond to a declared emergency in the prior year &amp; certified to the auditor.  The amount entered here must be explained on, and agree to the total on Supporting Schedule 2. </t>
    </r>
  </si>
  <si>
    <r>
      <rPr>
        <b/>
        <sz val="10"/>
        <color theme="1"/>
        <rFont val="Arial"/>
        <family val="2"/>
      </rPr>
      <t>Line 18</t>
    </r>
    <r>
      <rPr>
        <sz val="10"/>
        <color theme="1"/>
        <rFont val="Arial"/>
        <family val="2"/>
      </rPr>
      <t xml:space="preserve"> - the amount of property taxes necessary to provide public safety services, as defined in §13-320. The amount entered here must be explained on, and agree to the total on Supporting Schedule 3. </t>
    </r>
  </si>
  <si>
    <r>
      <rPr>
        <b/>
        <sz val="10"/>
        <color theme="1"/>
        <rFont val="Arial"/>
        <family val="2"/>
      </rPr>
      <t xml:space="preserve">Line 23 </t>
    </r>
    <r>
      <rPr>
        <sz val="10"/>
        <color theme="1"/>
        <rFont val="Arial"/>
        <family val="2"/>
      </rPr>
      <t xml:space="preserve">- Enter the amount of additional Property Tax Request Authority obtained from the voters at an election pursuant to §13-3405. A copy of the ballot language and certified election results must be included in your budget submission to the State Auditor. </t>
    </r>
  </si>
  <si>
    <r>
      <rPr>
        <b/>
        <sz val="10"/>
        <color theme="1"/>
        <rFont val="Arial"/>
        <family val="2"/>
      </rPr>
      <t>Line 24</t>
    </r>
    <r>
      <rPr>
        <sz val="10"/>
        <color theme="1"/>
        <rFont val="Arial"/>
        <family val="2"/>
      </rPr>
      <t xml:space="preserve"> - Unused authority from prior years is able to be utilized in the current year to increase the current year's Property Tax Request Authority. The amount utilized cannot exceed the amount of unused authority according to Supporting Schedule 1, line 1. </t>
    </r>
  </si>
  <si>
    <r>
      <rPr>
        <b/>
        <sz val="10"/>
        <color theme="1"/>
        <rFont val="Arial"/>
        <family val="2"/>
      </rPr>
      <t>Line 25</t>
    </r>
    <r>
      <rPr>
        <sz val="10"/>
        <color theme="1"/>
        <rFont val="Arial"/>
        <family val="2"/>
      </rPr>
      <t xml:space="preserve"> - The form will calculate this amount by adding lines 16-25</t>
    </r>
  </si>
  <si>
    <r>
      <rPr>
        <b/>
        <sz val="10"/>
        <color theme="1"/>
        <rFont val="Arial"/>
        <family val="2"/>
      </rPr>
      <t>Line 27</t>
    </r>
    <r>
      <rPr>
        <sz val="10"/>
        <color theme="1"/>
        <rFont val="Arial"/>
        <family val="2"/>
      </rPr>
      <t xml:space="preserve"> - The form will bring in the actual total property tax request for the current year from the Cover Page - Page 1. </t>
    </r>
  </si>
  <si>
    <r>
      <rPr>
        <b/>
        <sz val="10"/>
        <color theme="1"/>
        <rFont val="Arial"/>
        <family val="2"/>
      </rPr>
      <t>Line 28</t>
    </r>
    <r>
      <rPr>
        <sz val="10"/>
        <color theme="1"/>
        <rFont val="Arial"/>
        <family val="2"/>
      </rPr>
      <t xml:space="preserve"> - The form will calculate the Unused Property Tax Request Authority created in the current year by subtracting line 27 from line 26.  This amount will carry forward to Supporting Schedule 1, line 3 and must be greater than or equal to $0.00 to be in compliance with the Property Tax Cap. If line 27 is greater than line 26, the property taxes requested and included in the budget exceed the Property Tax Request Authority.  The property tax request must be reduced, or additional exceptions must be utilized in order to be within your Property Tax Request Authority. </t>
    </r>
  </si>
  <si>
    <t>2025-2026 PROPERTY TAX REQUEST AUTHORITY SUPPORTING SCHEDULES</t>
  </si>
  <si>
    <t>Schedule 1 Information</t>
  </si>
  <si>
    <t>Neb. Rev. Stat. §13-3406 states Unused Property Tax Request Authority is limited to a maximum of 5% of the total property tax request authority from the prior year. Because 2025-2026 is the first year the limits in the Property Tax Growth Limitation Act are in effect, there is no prior year property tax request authority. Therefore, the 5% carryover limit will not apply this year, but will be effective beginning with 2026-2027 budgets.</t>
  </si>
  <si>
    <t xml:space="preserve">Schedule 1 - Calculation of Unused Property Tax Request Authority Carryforward </t>
  </si>
  <si>
    <t xml:space="preserve">Line No. </t>
  </si>
  <si>
    <r>
      <t xml:space="preserve">Converted 2024-2025 Unused Restricted Funds Authority
          </t>
    </r>
    <r>
      <rPr>
        <i/>
        <sz val="10"/>
        <color theme="1"/>
        <rFont val="Arial"/>
        <family val="2"/>
      </rPr>
      <t xml:space="preserve"> (See instructions below for how to determine this amount)</t>
    </r>
  </si>
  <si>
    <r>
      <t>Less: Amount used this year</t>
    </r>
    <r>
      <rPr>
        <sz val="9"/>
        <color theme="1"/>
        <rFont val="Arial"/>
        <family val="2"/>
      </rPr>
      <t xml:space="preserve"> </t>
    </r>
    <r>
      <rPr>
        <i/>
        <sz val="9"/>
        <color theme="1"/>
        <rFont val="Arial"/>
        <family val="2"/>
      </rPr>
      <t>(from Computation Form, line 24) (cannot exceed line 1)</t>
    </r>
  </si>
  <si>
    <r>
      <t>Add: Unused Authority created this year</t>
    </r>
    <r>
      <rPr>
        <i/>
        <sz val="10"/>
        <color theme="1"/>
        <rFont val="Arial"/>
        <family val="2"/>
      </rPr>
      <t xml:space="preserve"> (from Computation Form, line 28)</t>
    </r>
  </si>
  <si>
    <r>
      <t xml:space="preserve">Total Unused Property Tax Request Authority available for future years 
  </t>
    </r>
    <r>
      <rPr>
        <b/>
        <i/>
        <sz val="10"/>
        <color theme="1"/>
        <rFont val="Arial"/>
        <family val="2"/>
      </rPr>
      <t>(cannot be less than $0.00)</t>
    </r>
  </si>
  <si>
    <t>Schedule 2 - DECLARED EMERGENCY EXCEPTION CERTIFICATION</t>
  </si>
  <si>
    <t>Schedule 2 Information</t>
  </si>
  <si>
    <t xml:space="preserve">If using a declared emergency response exception on the Property Tax Request Authority Computation Form, line 17, the following must be completed.  Additionally, supporting documentation for the emergency declaration must be attached to the budget submission if the emergency was declared by the principal executive of the local government. </t>
  </si>
  <si>
    <r>
      <t xml:space="preserve">Neb. Rev. Stat. §13-3404 states, "A political subdivision may increase its property tax request authority over the amount determined under section 13-3403 by: . . . (2) The amount of property taxes needed to respond to an emergency declared in the preceding year, as certified to the auditor..." 
Any emergency being used for this exception must meet the definition of emergency in Neb. Rev. Stat. § 13-3402(3) which states: </t>
    </r>
    <r>
      <rPr>
        <i/>
        <sz val="10"/>
        <color theme="1"/>
        <rFont val="Arial"/>
        <family val="2"/>
      </rPr>
      <t xml:space="preserve">Emergency means an emergency, as defined in section 81-829.39, for which a state of emergency proclamation or local state of emergency proclamation has been issued under the Emergency Management Act
</t>
    </r>
    <r>
      <rPr>
        <sz val="10"/>
        <color theme="1"/>
        <rFont val="Arial"/>
        <family val="2"/>
      </rPr>
      <t xml:space="preserve">
Section 81-829.39 defines emergency as: </t>
    </r>
    <r>
      <rPr>
        <i/>
        <sz val="10"/>
        <color theme="1"/>
        <rFont val="Arial"/>
        <family val="2"/>
      </rPr>
      <t>Emergency means any event or the imminent threat thereof causing serious damage, injury, or loss of life or property resulting from any natural or manmade cause which, in the determination of the Governor or the principal executive officer of a local government, requires immediate action to accomplish the purposes of the Emergency Management Act and to effectively respond to the event or threat of the event</t>
    </r>
  </si>
  <si>
    <t>Description of Emergency
(Column A)</t>
  </si>
  <si>
    <t>Date of Emergency Declaration
(Column B)</t>
  </si>
  <si>
    <t>Emergency Declared by Who? 
(Column C)</t>
  </si>
  <si>
    <t>Amount Used as Exception
(Column D)</t>
  </si>
  <si>
    <r>
      <t xml:space="preserve">Total Emergency Response Exception </t>
    </r>
    <r>
      <rPr>
        <b/>
        <i/>
        <sz val="10"/>
        <color theme="1"/>
        <rFont val="Arial"/>
        <family val="2"/>
      </rPr>
      <t>(must agree to Computation Form, line 17)</t>
    </r>
  </si>
  <si>
    <t>Schedule 3 - DESCRIPTION OF PUBLIC SAFETY SERVICES EXCEPTION</t>
  </si>
  <si>
    <t>Schedule 3 Information</t>
  </si>
  <si>
    <t xml:space="preserve">If using a public safety services exception on the Property Tax Request Authority Computation Form, line 18, the following must be completed: </t>
  </si>
  <si>
    <r>
      <t xml:space="preserve">Neb. Rev. Stat. § 13-320 defines public safety services as: </t>
    </r>
    <r>
      <rPr>
        <i/>
        <sz val="10"/>
        <color theme="1"/>
        <rFont val="Arial"/>
        <family val="2"/>
      </rPr>
      <t>crime prevention, offender detention, and firefighter, police, medical, ambulance, or other emergency services</t>
    </r>
  </si>
  <si>
    <t>Description of Public Safety Services Exception
(Column A)</t>
  </si>
  <si>
    <t>Amount Used as Exception
(Column B)</t>
  </si>
  <si>
    <r>
      <t xml:space="preserve">Total Public Safety Exception </t>
    </r>
    <r>
      <rPr>
        <b/>
        <i/>
        <sz val="10"/>
        <color theme="1"/>
        <rFont val="Arial"/>
        <family val="2"/>
      </rPr>
      <t>(must agree to Computation Form, line 18)</t>
    </r>
  </si>
  <si>
    <t>Line-by-Line Instructions</t>
  </si>
  <si>
    <t>Schedule 1</t>
  </si>
  <si>
    <r>
      <rPr>
        <b/>
        <sz val="10"/>
        <color theme="1"/>
        <rFont val="Arial"/>
        <family val="2"/>
      </rPr>
      <t>Line 1</t>
    </r>
    <r>
      <rPr>
        <sz val="10"/>
        <color theme="1"/>
        <rFont val="Arial"/>
        <family val="2"/>
      </rPr>
      <t xml:space="preserve"> - LB 647 allows Counties, Cities, and Villages to choose to convert accumulated unused restricted funds authority from 2024-2025 to unused property tax request authority available to use on 2025-2026 budget. The amount converted cannot exceed 5% of the total property taxes </t>
    </r>
    <r>
      <rPr>
        <b/>
        <sz val="10"/>
        <color theme="1"/>
        <rFont val="Arial"/>
        <family val="2"/>
      </rPr>
      <t>levied</t>
    </r>
    <r>
      <rPr>
        <sz val="10"/>
        <color theme="1"/>
        <rFont val="Arial"/>
        <family val="2"/>
      </rPr>
      <t xml:space="preserve"> for the political subdivision in 2024. The APA has calculated the maximum conversion for each entity based on the unused restricted funds authority noted on 2024-2025 budgets filed with our office, and based on taxes levied reports from the Department of Revenue. This information can be found at the following link on our website. The "Maximum Allowed Conversion" column will be used for this purpose. </t>
    </r>
  </si>
  <si>
    <r>
      <t xml:space="preserve">The amount entered on Line 1 cannot exceed the maximum allowed conversion amount noted on this file.  You may choose not to convert the maximum amount.  If you think there is an error in this calculation for your political subdivision, please contact the State Auditor's office. Please note, the legislation states the 5% limitation is applied to 2024 taxes </t>
    </r>
    <r>
      <rPr>
        <b/>
        <sz val="10"/>
        <color theme="1"/>
        <rFont val="Arial"/>
        <family val="2"/>
      </rPr>
      <t>levied</t>
    </r>
    <r>
      <rPr>
        <sz val="10"/>
        <color theme="1"/>
        <rFont val="Arial"/>
        <family val="2"/>
      </rPr>
      <t xml:space="preserve">, not taxes requested on the budget. Therefore, there may be differences between the tax request on the 2024-2025 budget, and the 2024 final taxes levied per the Department of Revenue. </t>
    </r>
  </si>
  <si>
    <r>
      <rPr>
        <b/>
        <sz val="10"/>
        <color theme="1"/>
        <rFont val="Arial"/>
        <family val="2"/>
      </rPr>
      <t>Line 2</t>
    </r>
    <r>
      <rPr>
        <sz val="10"/>
        <color theme="1"/>
        <rFont val="Arial"/>
        <family val="2"/>
      </rPr>
      <t xml:space="preserve"> - the amount of prior year's unused property tax request authority that was used during the current year must be subtracted.  This amount must agree to Computation Form, Line 24. </t>
    </r>
  </si>
  <si>
    <r>
      <rPr>
        <b/>
        <sz val="10"/>
        <color theme="1"/>
        <rFont val="Arial"/>
        <family val="2"/>
      </rPr>
      <t xml:space="preserve">Line 3 </t>
    </r>
    <r>
      <rPr>
        <sz val="10"/>
        <color theme="1"/>
        <rFont val="Arial"/>
        <family val="2"/>
      </rPr>
      <t xml:space="preserve">- Unused Property Tax Request Authority created on the current year's budget will be added to the accumulated Unused Property Tax Request Authority. This amount must agree to Computation Form, Line 28. </t>
    </r>
  </si>
  <si>
    <r>
      <rPr>
        <b/>
        <sz val="10"/>
        <color theme="1"/>
        <rFont val="Arial"/>
        <family val="2"/>
      </rPr>
      <t>Line 4</t>
    </r>
    <r>
      <rPr>
        <sz val="10"/>
        <color theme="1"/>
        <rFont val="Arial"/>
        <family val="2"/>
      </rPr>
      <t xml:space="preserve"> - This is the total Unused Property Tax Request Authority that will carry forward to next year's budget. This carryforward is limited to a maximum of 5% of the total property tax request authority from the prior year. Because 2025-2026 is the first year the limits in the Property Tax Growth Limitation Act are in effect, there is no prior year property tax request authority. Therefore, the 5% carryover limit will not apply this year, but will be effective beginning with 2026-2027 budgets. </t>
    </r>
  </si>
  <si>
    <t>Schedule 2</t>
  </si>
  <si>
    <t xml:space="preserve">If using an Emergency Response exception on the Computation Form, Line 17, you must complete Schedule 2. </t>
  </si>
  <si>
    <r>
      <rPr>
        <b/>
        <sz val="10"/>
        <color theme="1"/>
        <rFont val="Arial"/>
        <family val="2"/>
      </rPr>
      <t>Column A</t>
    </r>
    <r>
      <rPr>
        <sz val="10"/>
        <color theme="1"/>
        <rFont val="Arial"/>
        <family val="2"/>
      </rPr>
      <t xml:space="preserve"> - Provide brief description of emergency</t>
    </r>
  </si>
  <si>
    <r>
      <rPr>
        <b/>
        <sz val="10"/>
        <color theme="1"/>
        <rFont val="Arial"/>
        <family val="2"/>
      </rPr>
      <t>Column B</t>
    </r>
    <r>
      <rPr>
        <sz val="10"/>
        <color theme="1"/>
        <rFont val="Arial"/>
        <family val="2"/>
      </rPr>
      <t xml:space="preserve"> - Provide the date the emergency was declared by the Governor, or principal executive officer of the local government</t>
    </r>
  </si>
  <si>
    <r>
      <rPr>
        <b/>
        <sz val="10"/>
        <color theme="1"/>
        <rFont val="Arial"/>
        <family val="2"/>
      </rPr>
      <t>Column C</t>
    </r>
    <r>
      <rPr>
        <sz val="10"/>
        <color theme="1"/>
        <rFont val="Arial"/>
        <family val="2"/>
      </rPr>
      <t xml:space="preserve"> - Document who declared the emergency (Governor or principal executive officer of the local government)</t>
    </r>
  </si>
  <si>
    <r>
      <rPr>
        <b/>
        <sz val="10"/>
        <color theme="1"/>
        <rFont val="Arial"/>
        <family val="2"/>
      </rPr>
      <t>Column D</t>
    </r>
    <r>
      <rPr>
        <sz val="10"/>
        <color theme="1"/>
        <rFont val="Arial"/>
        <family val="2"/>
      </rPr>
      <t xml:space="preserve"> - Document the amount of the current year property tax request that is needed to respond to an emergency declared in the prior year and is being used as an exception. The local government must be able to provide supporting documentation for how this amount was determined upon request by the State Auditor. </t>
    </r>
  </si>
  <si>
    <t xml:space="preserve">This exception can only be used to respond to previously declared emergencies. It CANNOT be used to accumulate funds as a contingency in preparation of possible future emergencies. Supporting documentation for the emergency declaration must be attached to the budget submission if the emergency was declared by the principal executive of the local government. </t>
  </si>
  <si>
    <t>Schedule 3</t>
  </si>
  <si>
    <t>If using a Public Safety exception on the Computation Form, Line 18, you must complete Schedule 3</t>
  </si>
  <si>
    <r>
      <rPr>
        <b/>
        <sz val="10"/>
        <color theme="1"/>
        <rFont val="Arial"/>
        <family val="2"/>
      </rPr>
      <t>Column A</t>
    </r>
    <r>
      <rPr>
        <sz val="10"/>
        <color theme="1"/>
        <rFont val="Arial"/>
        <family val="2"/>
      </rPr>
      <t xml:space="preserve"> - Provide brief description of the public safety service that property taxes are budgeted for and that is being used as an exception. The local government must be able to provide a detailed legal analysis supporting how the public safety exception utilized fits within the legal definition of public safety found in Neb. Rev. Stat. § 13-320.</t>
    </r>
  </si>
  <si>
    <r>
      <rPr>
        <b/>
        <sz val="10"/>
        <color theme="1"/>
        <rFont val="Arial"/>
        <family val="2"/>
      </rPr>
      <t>Column B</t>
    </r>
    <r>
      <rPr>
        <sz val="10"/>
        <color theme="1"/>
        <rFont val="Arial"/>
        <family val="2"/>
      </rPr>
      <t xml:space="preserve"> - Document the amount of the current year property tax request that is needed to fund public safety related services and is being used as an exception. The local government must be able to provide supporting documentation for how this amount was determined upon request by the State Auditor. </t>
    </r>
  </si>
  <si>
    <t>LB 647 (2025 Regular Session) - modifications to LB 34 provisions</t>
  </si>
  <si>
    <t xml:space="preserve">Line 1 - Prior year total property tax request agrees to prior year budget, total taxes requested on cover page </t>
  </si>
  <si>
    <t>Line 13 - Prior Year Property Taxes Levied amount completed based on report available on APA website (see instructions on Computation Form)</t>
  </si>
  <si>
    <t>Line 14 - Current Year Growth Value per County Assessor completed based on Certification of Taxable Value report from County Assessor</t>
  </si>
  <si>
    <t>Line 16 - Exception for approved bonds is less than or equal to property tax request for principal and interest on bonds per cover page</t>
  </si>
  <si>
    <t>Line 17 - Exception for emergency response agrees to total on Supporting Schedule 2</t>
  </si>
  <si>
    <t>Line 18 - Exception for Public Safety Services agrees to total on Supporting Schedule 3</t>
  </si>
  <si>
    <t>Line 23 - If exception for voter approved increase is used, sample ballot language and certified election results included in budget submission</t>
  </si>
  <si>
    <t>Line 28 - Unused Property Tax Request Authority is greater than or equal to $0.00</t>
  </si>
  <si>
    <t>Schedule 1, line 1 - Converted 2024 2025 Unused Restricted Funds Authority is less than or equal to the "Maximum Allowed Conversion" amount noted the the file available on our website here:</t>
  </si>
  <si>
    <t>Schedule 1, Line 2 is less than or equal to Schedule 1, Line 1</t>
  </si>
  <si>
    <t>Schedule 1, Line 2 agrees to Computation Form, Line 24</t>
  </si>
  <si>
    <t>Schedule 1, Line 3 agrees to Computation Form, Line 28</t>
  </si>
  <si>
    <t>Schedule 1, Line 4 is greater than or equal to $0.00</t>
  </si>
  <si>
    <t>If emergency response exception is utilized on Computation Form, line 17 - Schedule 2 is completed and total amount agrees to Computation Form, Line 17</t>
  </si>
  <si>
    <t>If public safety services exception is utilized on Computation Form, line 18 - Schedule 3 is completed and total amount agrees to Computation Form, Line 18</t>
  </si>
  <si>
    <t xml:space="preserve">https://auditors.nebraska.gov/Budget_Info/B2025-2026/Unused_Budget_Authority_Conversion_Maximums_Municipality.pdf  </t>
  </si>
  <si>
    <t>See form for step by step instructions</t>
  </si>
  <si>
    <t xml:space="preserve">https://auditors.nebraska.gov/Budget_Info/B2025-2026/Unused_Budget_Authority_Conversion_Maximums_Municipality.pdf </t>
  </si>
  <si>
    <r>
      <rPr>
        <b/>
        <sz val="10"/>
        <color theme="1"/>
        <rFont val="Arial"/>
        <family val="2"/>
      </rPr>
      <t>Line 26</t>
    </r>
    <r>
      <rPr>
        <sz val="10"/>
        <color theme="1"/>
        <rFont val="Arial"/>
        <family val="2"/>
      </rPr>
      <t xml:space="preserve"> - The form will calculate Total Property Tax Request Authority by adding lines 12, 14, 15, and 25. This amount represents the maximum amount of property taxes that can be requested and included in this year's budget. </t>
    </r>
  </si>
  <si>
    <t xml:space="preserve">APA has provided a recorded presentation regarding these changes that is available for viewing on our website at any time using the following link: </t>
  </si>
  <si>
    <t xml:space="preserve">https://auditors.nebraska.gov/Budget_Info/B2025-2026/2025_Budget_Updates.mp4 </t>
  </si>
  <si>
    <t>Cash balances reported must reconcile to bank balances.  Such reconciliation must be provided to the APA upon request</t>
  </si>
  <si>
    <r>
      <t xml:space="preserve">TOTAL  PROPERTY TAX REQUEST </t>
    </r>
    <r>
      <rPr>
        <b/>
        <sz val="10"/>
        <rFont val="Arial"/>
        <family val="2"/>
      </rPr>
      <t>(Line 1 + Line 5)</t>
    </r>
  </si>
  <si>
    <t>(Without needing to attend Joint Public Hearing, or be included on postcard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</si>
</sst>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00000_);_(* \(#,##0.000000\);_(* &quot;-&quot;??????_);_(@_)"/>
    <numFmt numFmtId="165" formatCode="&quot;$&quot;#,##0.00;\(&quot;$&quot;#,##0.00\)"/>
    <numFmt numFmtId="166" formatCode="#,##0.000000_);\(#,##0.000000\)"/>
    <numFmt numFmtId="167" formatCode="_(* #,##0.000000_);_(* \(#,##0.000000\);_(* &quot;-&quot;??_);_(@_)"/>
    <numFmt numFmtId="168" formatCode="0.000000_);\(0.000000\)"/>
    <numFmt numFmtId="169" formatCode="0.000000"/>
  </numFmts>
  <fonts count="103" x14ac:knownFonts="1">
    <font>
      <sz val="10"/>
      <name val="Arial"/>
    </font>
    <font>
      <sz val="10"/>
      <color theme="1"/>
      <name val="Times New Roman"/>
      <family val="2"/>
    </font>
    <font>
      <sz val="11"/>
      <color theme="1"/>
      <name val="Calibri"/>
      <family val="2"/>
      <scheme val="minor"/>
    </font>
    <font>
      <sz val="10"/>
      <name val="Arial"/>
      <family val="2"/>
    </font>
    <font>
      <sz val="10"/>
      <name val="Helv"/>
    </font>
    <font>
      <b/>
      <sz val="14"/>
      <name val="Arial"/>
      <family val="2"/>
    </font>
    <font>
      <sz val="10"/>
      <name val="Arial"/>
      <family val="2"/>
    </font>
    <font>
      <sz val="14"/>
      <name val="Arial"/>
      <family val="2"/>
    </font>
    <font>
      <sz val="12"/>
      <name val="Arial"/>
      <family val="2"/>
    </font>
    <font>
      <b/>
      <sz val="10"/>
      <name val="Arial"/>
      <family val="2"/>
    </font>
    <font>
      <b/>
      <sz val="8"/>
      <name val="Arial"/>
      <family val="2"/>
    </font>
    <font>
      <b/>
      <sz val="12"/>
      <name val="Arial"/>
      <family val="2"/>
    </font>
    <font>
      <b/>
      <sz val="11"/>
      <name val="Arial"/>
      <family val="2"/>
    </font>
    <font>
      <sz val="9"/>
      <name val="Arial"/>
      <family val="2"/>
    </font>
    <font>
      <sz val="8"/>
      <name val="Arial"/>
      <family val="2"/>
    </font>
    <font>
      <sz val="11"/>
      <name val="Arial"/>
      <family val="2"/>
    </font>
    <font>
      <b/>
      <sz val="9"/>
      <name val="Arial"/>
      <family val="2"/>
    </font>
    <font>
      <b/>
      <i/>
      <sz val="10"/>
      <name val="Arial"/>
      <family val="2"/>
    </font>
    <font>
      <b/>
      <sz val="22"/>
      <name val="Arial"/>
      <family val="2"/>
    </font>
    <font>
      <i/>
      <sz val="10"/>
      <name val="Arial"/>
      <family val="2"/>
    </font>
    <font>
      <b/>
      <u/>
      <sz val="14"/>
      <name val="Arial"/>
      <family val="2"/>
    </font>
    <font>
      <sz val="9"/>
      <name val="Comic Sans MS"/>
      <family val="4"/>
    </font>
    <font>
      <b/>
      <sz val="8"/>
      <color indexed="8"/>
      <name val="Arial"/>
      <family val="2"/>
    </font>
    <font>
      <i/>
      <u/>
      <sz val="10"/>
      <name val="Arial"/>
      <family val="2"/>
    </font>
    <font>
      <b/>
      <u/>
      <sz val="10"/>
      <name val="Arial"/>
      <family val="2"/>
    </font>
    <font>
      <u/>
      <sz val="11"/>
      <name val="Arial"/>
      <family val="2"/>
    </font>
    <font>
      <b/>
      <sz val="12"/>
      <color indexed="9"/>
      <name val="Garamond"/>
      <family val="1"/>
    </font>
    <font>
      <b/>
      <sz val="10"/>
      <color indexed="10"/>
      <name val="Arial"/>
      <family val="2"/>
    </font>
    <font>
      <i/>
      <sz val="9"/>
      <name val="Arial"/>
      <family val="2"/>
    </font>
    <font>
      <b/>
      <i/>
      <sz val="9"/>
      <name val="Arial"/>
      <family val="2"/>
    </font>
    <font>
      <b/>
      <sz val="16"/>
      <name val="Arial"/>
      <family val="2"/>
    </font>
    <font>
      <b/>
      <sz val="12"/>
      <color indexed="9"/>
      <name val="Arial"/>
      <family val="2"/>
    </font>
    <font>
      <b/>
      <sz val="7"/>
      <name val="Arial"/>
      <family val="2"/>
    </font>
    <font>
      <b/>
      <sz val="18"/>
      <name val="Arial"/>
      <family val="2"/>
    </font>
    <font>
      <u/>
      <sz val="10"/>
      <color indexed="12"/>
      <name val="Arial"/>
      <family val="2"/>
    </font>
    <font>
      <sz val="11"/>
      <color indexed="8"/>
      <name val="Arial"/>
      <family val="2"/>
    </font>
    <font>
      <sz val="10"/>
      <color indexed="8"/>
      <name val="Arial"/>
      <family val="2"/>
    </font>
    <font>
      <sz val="11"/>
      <color indexed="8"/>
      <name val="Arial"/>
      <family val="2"/>
    </font>
    <font>
      <sz val="10"/>
      <color indexed="8"/>
      <name val="Arial"/>
      <family val="2"/>
    </font>
    <font>
      <sz val="8"/>
      <color indexed="81"/>
      <name val="Tahoma"/>
      <family val="2"/>
    </font>
    <font>
      <b/>
      <sz val="8"/>
      <color indexed="81"/>
      <name val="Tahoma"/>
      <family val="2"/>
    </font>
    <font>
      <sz val="11"/>
      <name val="Times New Roman"/>
      <family val="1"/>
    </font>
    <font>
      <b/>
      <sz val="11"/>
      <name val="Times New Roman"/>
      <family val="1"/>
    </font>
    <font>
      <u/>
      <sz val="11"/>
      <name val="Times New Roman"/>
      <family val="1"/>
    </font>
    <font>
      <b/>
      <i/>
      <sz val="11"/>
      <name val="Times New Roman"/>
      <family val="1"/>
    </font>
    <font>
      <b/>
      <i/>
      <sz val="11"/>
      <name val="Arial"/>
      <family val="2"/>
    </font>
    <font>
      <b/>
      <sz val="10"/>
      <color rgb="FFFF0000"/>
      <name val="Arial"/>
      <family val="2"/>
    </font>
    <font>
      <sz val="10"/>
      <name val="Arial"/>
      <family val="2"/>
    </font>
    <font>
      <b/>
      <sz val="24"/>
      <name val="Arial"/>
      <family val="2"/>
    </font>
    <font>
      <b/>
      <u/>
      <sz val="10"/>
      <color rgb="FF000000"/>
      <name val="Arial"/>
      <family val="2"/>
    </font>
    <font>
      <b/>
      <sz val="13"/>
      <name val="Arial"/>
      <family val="2"/>
    </font>
    <font>
      <sz val="13"/>
      <color indexed="8"/>
      <name val="Arial"/>
      <family val="2"/>
    </font>
    <font>
      <sz val="14"/>
      <color indexed="10"/>
      <name val="Arial"/>
      <family val="2"/>
    </font>
    <font>
      <b/>
      <sz val="11"/>
      <color rgb="FFFF0000"/>
      <name val="Arial"/>
      <family val="2"/>
    </font>
    <font>
      <b/>
      <sz val="10"/>
      <name val="Calibri"/>
      <family val="2"/>
      <scheme val="minor"/>
    </font>
    <font>
      <sz val="10"/>
      <name val="Calibri"/>
      <family val="2"/>
      <scheme val="minor"/>
    </font>
    <font>
      <i/>
      <sz val="10"/>
      <name val="Calibri"/>
      <family val="2"/>
      <scheme val="minor"/>
    </font>
    <font>
      <u/>
      <sz val="10"/>
      <name val="Calibri"/>
      <family val="2"/>
      <scheme val="minor"/>
    </font>
    <font>
      <b/>
      <u/>
      <sz val="10"/>
      <color rgb="FFFF0000"/>
      <name val="Calibri"/>
      <family val="2"/>
      <scheme val="minor"/>
    </font>
    <font>
      <b/>
      <u/>
      <sz val="12"/>
      <name val="Calibri"/>
      <family val="2"/>
      <scheme val="minor"/>
    </font>
    <font>
      <sz val="12"/>
      <name val="Calibri"/>
      <family val="2"/>
      <scheme val="minor"/>
    </font>
    <font>
      <b/>
      <sz val="12"/>
      <color rgb="FFFF0000"/>
      <name val="Calibri"/>
      <family val="2"/>
      <scheme val="minor"/>
    </font>
    <font>
      <b/>
      <u/>
      <sz val="11"/>
      <name val="Arial"/>
      <family val="2"/>
    </font>
    <font>
      <u/>
      <sz val="14"/>
      <color indexed="12"/>
      <name val="Arial"/>
      <family val="2"/>
    </font>
    <font>
      <b/>
      <u/>
      <sz val="14"/>
      <color rgb="FF0000FF"/>
      <name val="Arial"/>
      <family val="2"/>
    </font>
    <font>
      <b/>
      <sz val="14"/>
      <color indexed="8"/>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sz val="10"/>
      <name val="Wingdings"/>
      <charset val="2"/>
    </font>
    <font>
      <b/>
      <u/>
      <sz val="12"/>
      <name val="Arial"/>
      <family val="2"/>
    </font>
    <font>
      <sz val="10"/>
      <color theme="1"/>
      <name val="Arial"/>
      <family val="2"/>
    </font>
    <font>
      <sz val="11"/>
      <color theme="1"/>
      <name val="Arial"/>
      <family val="2"/>
    </font>
    <font>
      <b/>
      <sz val="18"/>
      <color theme="1"/>
      <name val="Arial"/>
      <family val="2"/>
    </font>
    <font>
      <b/>
      <sz val="12"/>
      <color theme="1"/>
      <name val="Arial"/>
      <family val="2"/>
    </font>
    <font>
      <i/>
      <sz val="11"/>
      <color theme="1"/>
      <name val="Arial"/>
      <family val="2"/>
    </font>
    <font>
      <b/>
      <sz val="11"/>
      <color theme="1"/>
      <name val="Arial"/>
      <family val="2"/>
    </font>
    <font>
      <b/>
      <sz val="12"/>
      <name val="Times New Roman"/>
      <family val="1"/>
    </font>
    <font>
      <u/>
      <sz val="12"/>
      <name val="Calibri"/>
      <family val="2"/>
      <scheme val="minor"/>
    </font>
    <font>
      <b/>
      <u/>
      <sz val="12"/>
      <color rgb="FFFF0000"/>
      <name val="Calibri"/>
      <family val="2"/>
      <scheme val="minor"/>
    </font>
    <font>
      <sz val="10"/>
      <color rgb="FFFF0000"/>
      <name val="Calibri"/>
      <family val="2"/>
      <scheme val="minor"/>
    </font>
    <font>
      <b/>
      <u/>
      <sz val="10"/>
      <color theme="1"/>
      <name val="Calibri"/>
      <family val="2"/>
      <scheme val="minor"/>
    </font>
    <font>
      <sz val="14"/>
      <color theme="1"/>
      <name val="Arial"/>
      <family val="2"/>
    </font>
    <font>
      <sz val="12"/>
      <color theme="1"/>
      <name val="Arial"/>
      <family val="2"/>
    </font>
    <font>
      <b/>
      <sz val="10"/>
      <color theme="1"/>
      <name val="Arial"/>
      <family val="2"/>
    </font>
    <font>
      <b/>
      <u/>
      <sz val="10"/>
      <color theme="1"/>
      <name val="Arial"/>
      <family val="2"/>
    </font>
    <font>
      <i/>
      <sz val="10"/>
      <color theme="1"/>
      <name val="Arial"/>
      <family val="2"/>
    </font>
    <font>
      <b/>
      <i/>
      <sz val="11"/>
      <color rgb="FFFF0000"/>
      <name val="Arial"/>
      <family val="2"/>
    </font>
    <font>
      <sz val="10"/>
      <color rgb="FFFF0000"/>
      <name val="Arial"/>
      <family val="2"/>
    </font>
    <font>
      <i/>
      <sz val="9"/>
      <color theme="1"/>
      <name val="Arial"/>
      <family val="2"/>
    </font>
    <font>
      <sz val="8"/>
      <color theme="1"/>
      <name val="Arial"/>
      <family val="2"/>
    </font>
    <font>
      <sz val="9"/>
      <color theme="1"/>
      <name val="Arial"/>
      <family val="2"/>
    </font>
    <font>
      <b/>
      <i/>
      <sz val="10"/>
      <color theme="1"/>
      <name val="Arial"/>
      <family val="2"/>
    </font>
    <font>
      <b/>
      <i/>
      <u/>
      <sz val="10"/>
      <color theme="1"/>
      <name val="Arial"/>
      <family val="2"/>
    </font>
    <font>
      <b/>
      <u/>
      <sz val="12"/>
      <color theme="1"/>
      <name val="Arial"/>
      <family val="2"/>
    </font>
    <font>
      <u/>
      <sz val="10"/>
      <color theme="10"/>
      <name val="Times New Roman"/>
      <family val="2"/>
    </font>
    <font>
      <b/>
      <sz val="12"/>
      <color rgb="FFFF0000"/>
      <name val="Arial"/>
      <family val="2"/>
    </font>
    <font>
      <b/>
      <u/>
      <sz val="11"/>
      <color theme="1"/>
      <name val="Arial"/>
      <family val="2"/>
    </font>
    <font>
      <u/>
      <sz val="9.3000000000000007"/>
      <color indexed="12"/>
      <name val="Arial"/>
      <family val="2"/>
    </font>
    <font>
      <b/>
      <sz val="10"/>
      <color theme="1"/>
      <name val="Calibri"/>
      <family val="2"/>
      <scheme val="minor"/>
    </font>
  </fonts>
  <fills count="18">
    <fill>
      <patternFill patternType="none"/>
    </fill>
    <fill>
      <patternFill patternType="gray125"/>
    </fill>
    <fill>
      <patternFill patternType="lightTrellis">
        <bgColor indexed="22"/>
      </patternFill>
    </fill>
    <fill>
      <patternFill patternType="solid">
        <fgColor indexed="8"/>
        <bgColor indexed="64"/>
      </patternFill>
    </fill>
    <fill>
      <patternFill patternType="solid">
        <fgColor indexed="22"/>
        <bgColor indexed="0"/>
      </patternFill>
    </fill>
    <fill>
      <patternFill patternType="solid">
        <fgColor indexed="43"/>
        <bgColor indexed="64"/>
      </patternFill>
    </fill>
    <fill>
      <patternFill patternType="solid">
        <fgColor indexed="18"/>
        <bgColor indexed="64"/>
      </patternFill>
    </fill>
    <fill>
      <patternFill patternType="solid">
        <fgColor theme="6" tint="0.39997558519241921"/>
        <bgColor indexed="64"/>
      </patternFill>
    </fill>
    <fill>
      <patternFill patternType="solid">
        <fgColor rgb="FFFFFF00"/>
        <bgColor indexed="64"/>
      </patternFill>
    </fill>
    <fill>
      <patternFill patternType="lightGray">
        <bgColor theme="0" tint="-0.14996795556505021"/>
      </patternFill>
    </fill>
    <fill>
      <patternFill patternType="solid">
        <fgColor theme="4" tint="0.79998168889431442"/>
        <bgColor indexed="64"/>
      </patternFill>
    </fill>
    <fill>
      <patternFill patternType="solid">
        <fgColor rgb="FFFFFF99"/>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indexed="34"/>
        <bgColor indexed="64"/>
      </patternFill>
    </fill>
    <fill>
      <patternFill patternType="solid">
        <fgColor theme="0" tint="-0.14999847407452621"/>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double">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ck">
        <color indexed="64"/>
      </left>
      <right/>
      <top/>
      <bottom style="thick">
        <color indexed="64"/>
      </bottom>
      <diagonal/>
    </border>
    <border>
      <left style="thick">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top style="thick">
        <color indexed="64"/>
      </top>
      <bottom/>
      <diagonal/>
    </border>
    <border>
      <left style="medium">
        <color indexed="64"/>
      </left>
      <right style="thin">
        <color indexed="64"/>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ck">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21">
    <xf numFmtId="0" fontId="0" fillId="0" borderId="0"/>
    <xf numFmtId="37" fontId="3" fillId="0" borderId="0" applyFont="0" applyFill="0" applyBorder="0" applyAlignment="0" applyProtection="0"/>
    <xf numFmtId="0" fontId="34" fillId="0" borderId="0" applyNumberFormat="0" applyFill="0" applyBorder="0" applyAlignment="0" applyProtection="0">
      <alignment vertical="top"/>
      <protection locked="0"/>
    </xf>
    <xf numFmtId="0" fontId="36" fillId="0" borderId="0"/>
    <xf numFmtId="0" fontId="38" fillId="0" borderId="0"/>
    <xf numFmtId="0" fontId="4"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44" fontId="47" fillId="0" borderId="0" applyFont="0" applyFill="0" applyBorder="0" applyAlignment="0" applyProtection="0"/>
    <xf numFmtId="0" fontId="2" fillId="0" borderId="0"/>
    <xf numFmtId="0" fontId="3" fillId="0" borderId="0"/>
    <xf numFmtId="0" fontId="66" fillId="0" borderId="0"/>
    <xf numFmtId="0" fontId="3"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98" fillId="0" borderId="0" applyNumberFormat="0" applyFill="0" applyBorder="0" applyAlignment="0" applyProtection="0"/>
    <xf numFmtId="43" fontId="1" fillId="0" borderId="0" applyFont="0" applyFill="0" applyBorder="0" applyAlignment="0" applyProtection="0"/>
    <xf numFmtId="0" fontId="101" fillId="0" borderId="0" applyNumberFormat="0" applyFill="0" applyBorder="0" applyAlignment="0" applyProtection="0">
      <alignment vertical="top"/>
      <protection locked="0"/>
    </xf>
    <xf numFmtId="0" fontId="3" fillId="0" borderId="0"/>
  </cellStyleXfs>
  <cellXfs count="685">
    <xf numFmtId="0" fontId="0" fillId="0" borderId="0" xfId="0"/>
    <xf numFmtId="0" fontId="6" fillId="0" borderId="3" xfId="0" applyFont="1" applyBorder="1" applyProtection="1">
      <protection hidden="1"/>
    </xf>
    <xf numFmtId="0" fontId="6" fillId="0" borderId="2" xfId="0" applyFont="1" applyBorder="1" applyProtection="1">
      <protection hidden="1"/>
    </xf>
    <xf numFmtId="0" fontId="6" fillId="0" borderId="0" xfId="0" applyFont="1" applyProtection="1">
      <protection hidden="1"/>
    </xf>
    <xf numFmtId="0" fontId="5" fillId="0" borderId="0" xfId="0" applyFont="1" applyAlignment="1" applyProtection="1">
      <alignment horizontal="centerContinuous" wrapText="1"/>
      <protection hidden="1"/>
    </xf>
    <xf numFmtId="0" fontId="6" fillId="0" borderId="0" xfId="0" applyFont="1" applyAlignment="1" applyProtection="1">
      <alignment horizontal="centerContinuous"/>
      <protection hidden="1"/>
    </xf>
    <xf numFmtId="0" fontId="8" fillId="0" borderId="0" xfId="0" applyFont="1" applyAlignment="1" applyProtection="1">
      <alignment horizontal="center"/>
      <protection hidden="1"/>
    </xf>
    <xf numFmtId="0" fontId="20" fillId="0" borderId="0" xfId="0" applyFont="1" applyAlignment="1" applyProtection="1">
      <alignment horizontal="centerContinuous" wrapText="1"/>
      <protection hidden="1"/>
    </xf>
    <xf numFmtId="0" fontId="10" fillId="0" borderId="0" xfId="0" applyFont="1" applyAlignment="1" applyProtection="1">
      <alignment horizontal="centerContinuous"/>
      <protection hidden="1"/>
    </xf>
    <xf numFmtId="0" fontId="9" fillId="0" borderId="0" xfId="0" applyFont="1" applyAlignment="1" applyProtection="1">
      <alignment horizontal="centerContinuous"/>
      <protection hidden="1"/>
    </xf>
    <xf numFmtId="0" fontId="6" fillId="0" borderId="0" xfId="0" applyFont="1" applyAlignment="1" applyProtection="1">
      <alignment horizontal="centerContinuous" wrapText="1"/>
      <protection hidden="1"/>
    </xf>
    <xf numFmtId="0" fontId="8" fillId="0" borderId="0" xfId="0" applyFont="1" applyAlignment="1" applyProtection="1">
      <alignment horizontal="centerContinuous" vertical="center"/>
      <protection hidden="1"/>
    </xf>
    <xf numFmtId="0" fontId="8" fillId="0" borderId="0" xfId="0" applyFont="1" applyAlignment="1" applyProtection="1">
      <alignment horizontal="centerContinuous"/>
      <protection hidden="1"/>
    </xf>
    <xf numFmtId="0" fontId="11" fillId="0" borderId="0" xfId="0" applyFont="1" applyAlignment="1" applyProtection="1">
      <alignment horizontal="centerContinuous"/>
      <protection hidden="1"/>
    </xf>
    <xf numFmtId="0" fontId="6" fillId="0" borderId="0" xfId="0" applyFont="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13" fillId="0" borderId="0" xfId="0" applyFont="1" applyAlignment="1" applyProtection="1">
      <alignment wrapText="1"/>
      <protection hidden="1"/>
    </xf>
    <xf numFmtId="0" fontId="14" fillId="0" borderId="0" xfId="0" applyFont="1" applyAlignment="1" applyProtection="1">
      <alignment horizontal="centerContinuous" vertical="top"/>
      <protection hidden="1"/>
    </xf>
    <xf numFmtId="0" fontId="6" fillId="0" borderId="0" xfId="0" applyFont="1" applyAlignment="1" applyProtection="1">
      <alignment horizontal="center"/>
      <protection hidden="1"/>
    </xf>
    <xf numFmtId="0" fontId="13" fillId="0" borderId="0" xfId="0" applyFont="1" applyProtection="1">
      <protection hidden="1"/>
    </xf>
    <xf numFmtId="0" fontId="13" fillId="0" borderId="0" xfId="0" applyFont="1" applyAlignment="1" applyProtection="1">
      <alignment horizontal="left"/>
      <protection hidden="1"/>
    </xf>
    <xf numFmtId="0" fontId="6" fillId="0" borderId="6" xfId="0" applyFont="1" applyBorder="1" applyAlignment="1" applyProtection="1">
      <alignment vertical="center"/>
      <protection hidden="1"/>
    </xf>
    <xf numFmtId="0" fontId="13" fillId="0" borderId="7" xfId="0" applyFont="1" applyBorder="1" applyAlignment="1" applyProtection="1">
      <alignment vertical="center"/>
      <protection hidden="1"/>
    </xf>
    <xf numFmtId="0" fontId="6" fillId="0" borderId="7" xfId="0" applyFont="1" applyBorder="1" applyAlignment="1" applyProtection="1">
      <alignment vertical="center"/>
      <protection hidden="1"/>
    </xf>
    <xf numFmtId="0" fontId="6" fillId="0" borderId="8" xfId="0" applyFont="1" applyBorder="1" applyAlignment="1" applyProtection="1">
      <alignment vertical="center"/>
      <protection hidden="1"/>
    </xf>
    <xf numFmtId="0" fontId="6" fillId="0" borderId="8" xfId="0" applyFont="1" applyBorder="1" applyProtection="1">
      <protection hidden="1"/>
    </xf>
    <xf numFmtId="0" fontId="6" fillId="0" borderId="9" xfId="0" applyFont="1" applyBorder="1" applyProtection="1">
      <protection hidden="1"/>
    </xf>
    <xf numFmtId="0" fontId="6" fillId="0" borderId="10" xfId="0" applyFont="1" applyBorder="1" applyProtection="1">
      <protection hidden="1"/>
    </xf>
    <xf numFmtId="0" fontId="6" fillId="0" borderId="9" xfId="0" applyFont="1" applyBorder="1" applyAlignment="1" applyProtection="1">
      <alignment horizontal="centerContinuous"/>
      <protection hidden="1"/>
    </xf>
    <xf numFmtId="0" fontId="6" fillId="0" borderId="0" xfId="0" applyFont="1" applyAlignment="1" applyProtection="1">
      <alignment horizontal="left" vertical="center"/>
      <protection hidden="1"/>
    </xf>
    <xf numFmtId="0" fontId="13" fillId="0" borderId="9" xfId="0" applyFont="1" applyBorder="1" applyAlignment="1" applyProtection="1">
      <alignment horizontal="center"/>
      <protection hidden="1"/>
    </xf>
    <xf numFmtId="0" fontId="6" fillId="0" borderId="0" xfId="0" applyFont="1" applyAlignment="1" applyProtection="1">
      <alignment vertical="center"/>
      <protection hidden="1"/>
    </xf>
    <xf numFmtId="0" fontId="13" fillId="0" borderId="0" xfId="0" applyFont="1" applyAlignment="1" applyProtection="1">
      <alignment horizontal="center"/>
      <protection hidden="1"/>
    </xf>
    <xf numFmtId="0" fontId="9" fillId="0" borderId="0" xfId="0" applyFont="1" applyAlignment="1" applyProtection="1">
      <alignment horizontal="left" vertical="center"/>
      <protection hidden="1"/>
    </xf>
    <xf numFmtId="44" fontId="6" fillId="0" borderId="9" xfId="0" applyNumberFormat="1" applyFont="1" applyBorder="1" applyAlignment="1" applyProtection="1">
      <alignment horizontal="center"/>
      <protection hidden="1"/>
    </xf>
    <xf numFmtId="44" fontId="6" fillId="0" borderId="0" xfId="0" applyNumberFormat="1" applyFont="1" applyAlignment="1" applyProtection="1">
      <alignment horizontal="center"/>
      <protection hidden="1"/>
    </xf>
    <xf numFmtId="0" fontId="6" fillId="0" borderId="11" xfId="0" applyFont="1" applyBorder="1" applyProtection="1">
      <protection hidden="1"/>
    </xf>
    <xf numFmtId="0" fontId="6" fillId="0" borderId="12" xfId="0" applyFont="1" applyBorder="1" applyProtection="1">
      <protection hidden="1"/>
    </xf>
    <xf numFmtId="0" fontId="6" fillId="0" borderId="13" xfId="0" applyFont="1" applyBorder="1" applyProtection="1">
      <protection hidden="1"/>
    </xf>
    <xf numFmtId="0" fontId="6" fillId="0" borderId="11"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22" fillId="0" borderId="12" xfId="0" applyFont="1" applyBorder="1" applyAlignment="1" applyProtection="1">
      <alignment horizontal="center" wrapText="1"/>
      <protection hidden="1"/>
    </xf>
    <xf numFmtId="0" fontId="9" fillId="0" borderId="0" xfId="0" applyFont="1" applyProtection="1">
      <protection hidden="1"/>
    </xf>
    <xf numFmtId="0" fontId="6" fillId="0" borderId="6" xfId="0" applyFont="1" applyBorder="1" applyProtection="1">
      <protection hidden="1"/>
    </xf>
    <xf numFmtId="0" fontId="6" fillId="0" borderId="0" xfId="0" applyFont="1" applyAlignment="1" applyProtection="1">
      <alignment horizontal="right"/>
      <protection hidden="1"/>
    </xf>
    <xf numFmtId="0" fontId="14" fillId="0" borderId="14" xfId="0" applyFont="1" applyBorder="1" applyAlignment="1" applyProtection="1">
      <alignment horizontal="center" wrapText="1"/>
      <protection hidden="1"/>
    </xf>
    <xf numFmtId="0" fontId="11" fillId="0" borderId="15" xfId="0" applyFont="1" applyBorder="1" applyAlignment="1" applyProtection="1">
      <alignment horizontal="center" vertical="center" wrapText="1"/>
      <protection hidden="1"/>
    </xf>
    <xf numFmtId="0" fontId="6" fillId="0" borderId="15" xfId="0" applyFont="1" applyBorder="1" applyAlignment="1" applyProtection="1">
      <alignment horizontal="center" wrapText="1"/>
      <protection hidden="1"/>
    </xf>
    <xf numFmtId="0" fontId="9" fillId="0" borderId="16" xfId="0" applyFont="1" applyBorder="1" applyAlignment="1" applyProtection="1">
      <alignment horizontal="center" wrapText="1"/>
      <protection hidden="1"/>
    </xf>
    <xf numFmtId="0" fontId="6" fillId="0" borderId="17" xfId="0" applyFont="1" applyBorder="1" applyAlignment="1" applyProtection="1">
      <alignment horizontal="center"/>
      <protection hidden="1"/>
    </xf>
    <xf numFmtId="0" fontId="6" fillId="0" borderId="3" xfId="0" applyFont="1" applyBorder="1" applyAlignment="1" applyProtection="1">
      <alignment horizontal="left"/>
      <protection hidden="1"/>
    </xf>
    <xf numFmtId="0" fontId="6" fillId="0" borderId="0" xfId="0" applyFont="1" applyAlignment="1" applyProtection="1">
      <alignment horizontal="left"/>
      <protection hidden="1"/>
    </xf>
    <xf numFmtId="0" fontId="9" fillId="0" borderId="12" xfId="0" applyFont="1" applyBorder="1" applyProtection="1">
      <protection hidden="1"/>
    </xf>
    <xf numFmtId="44" fontId="6" fillId="2" borderId="3" xfId="0" applyNumberFormat="1" applyFont="1" applyFill="1" applyBorder="1" applyProtection="1">
      <protection hidden="1"/>
    </xf>
    <xf numFmtId="44" fontId="6" fillId="2" borderId="4" xfId="0" applyNumberFormat="1" applyFont="1" applyFill="1" applyBorder="1" applyProtection="1">
      <protection hidden="1"/>
    </xf>
    <xf numFmtId="0" fontId="6" fillId="0" borderId="17" xfId="0" applyFont="1" applyBorder="1" applyAlignment="1" applyProtection="1">
      <alignment horizontal="center" vertical="center"/>
      <protection hidden="1"/>
    </xf>
    <xf numFmtId="0" fontId="6" fillId="0" borderId="21" xfId="0" applyFont="1" applyBorder="1" applyAlignment="1" applyProtection="1">
      <alignment horizontal="center"/>
      <protection hidden="1"/>
    </xf>
    <xf numFmtId="0" fontId="9" fillId="0" borderId="5" xfId="0" applyFont="1" applyBorder="1" applyAlignment="1" applyProtection="1">
      <alignment horizontal="left"/>
      <protection hidden="1"/>
    </xf>
    <xf numFmtId="0" fontId="11" fillId="0" borderId="7" xfId="0" applyFont="1" applyBorder="1" applyProtection="1">
      <protection hidden="1"/>
    </xf>
    <xf numFmtId="0" fontId="6" fillId="0" borderId="7" xfId="0" applyFont="1" applyBorder="1" applyProtection="1">
      <protection hidden="1"/>
    </xf>
    <xf numFmtId="0" fontId="8" fillId="0" borderId="7" xfId="0" applyFont="1" applyBorder="1" applyAlignment="1" applyProtection="1">
      <alignment horizontal="right"/>
      <protection hidden="1"/>
    </xf>
    <xf numFmtId="0" fontId="0" fillId="0" borderId="0" xfId="0" applyProtection="1">
      <protection hidden="1"/>
    </xf>
    <xf numFmtId="0" fontId="5" fillId="0" borderId="0" xfId="0" applyFont="1" applyAlignment="1" applyProtection="1">
      <alignment horizontal="centerContinuous" vertical="center" wrapText="1"/>
      <protection hidden="1"/>
    </xf>
    <xf numFmtId="0" fontId="9" fillId="0" borderId="0" xfId="0" applyFont="1" applyAlignment="1" applyProtection="1">
      <alignment horizontal="centerContinuous" wrapText="1"/>
      <protection hidden="1"/>
    </xf>
    <xf numFmtId="0" fontId="8" fillId="0" borderId="0" xfId="0" applyFont="1" applyProtection="1">
      <protection hidden="1"/>
    </xf>
    <xf numFmtId="0" fontId="6" fillId="0" borderId="0" xfId="0" applyFont="1" applyAlignment="1" applyProtection="1">
      <alignment horizontal="left" vertical="center" wrapText="1"/>
      <protection hidden="1"/>
    </xf>
    <xf numFmtId="44" fontId="6" fillId="0" borderId="2" xfId="0" applyNumberFormat="1" applyFont="1" applyBorder="1" applyProtection="1">
      <protection hidden="1"/>
    </xf>
    <xf numFmtId="0" fontId="12" fillId="0" borderId="0" xfId="0" applyFont="1" applyProtection="1">
      <protection hidden="1"/>
    </xf>
    <xf numFmtId="0" fontId="6" fillId="0" borderId="0" xfId="0" applyFont="1" applyAlignment="1" applyProtection="1">
      <alignment horizontal="center" wrapText="1"/>
      <protection hidden="1"/>
    </xf>
    <xf numFmtId="44" fontId="14" fillId="0" borderId="0" xfId="0" applyNumberFormat="1" applyFont="1" applyProtection="1">
      <protection hidden="1"/>
    </xf>
    <xf numFmtId="44" fontId="6" fillId="0" borderId="22" xfId="0" applyNumberFormat="1" applyFont="1" applyBorder="1" applyProtection="1">
      <protection hidden="1"/>
    </xf>
    <xf numFmtId="0" fontId="28" fillId="0" borderId="9" xfId="0" applyFont="1" applyBorder="1" applyAlignment="1" applyProtection="1">
      <alignment horizontal="centerContinuous" vertical="top"/>
      <protection hidden="1"/>
    </xf>
    <xf numFmtId="0" fontId="6" fillId="0" borderId="0" xfId="0" applyFont="1"/>
    <xf numFmtId="0" fontId="16" fillId="0" borderId="0" xfId="0" applyFont="1" applyAlignment="1" applyProtection="1">
      <alignment horizontal="left"/>
      <protection hidden="1"/>
    </xf>
    <xf numFmtId="0" fontId="6" fillId="0" borderId="31" xfId="0" applyFont="1" applyBorder="1" applyProtection="1">
      <protection hidden="1"/>
    </xf>
    <xf numFmtId="0" fontId="6" fillId="0" borderId="0" xfId="0" applyFont="1" applyAlignment="1">
      <alignment horizontal="centerContinuous"/>
    </xf>
    <xf numFmtId="0" fontId="6" fillId="0" borderId="0" xfId="0" applyFont="1" applyAlignment="1">
      <alignment horizontal="right"/>
    </xf>
    <xf numFmtId="0" fontId="6" fillId="0" borderId="0" xfId="0" applyFont="1" applyAlignment="1">
      <alignment horizontal="left"/>
    </xf>
    <xf numFmtId="0" fontId="6" fillId="0" borderId="0" xfId="0" applyFont="1" applyAlignment="1">
      <alignment horizontal="center" wrapText="1"/>
    </xf>
    <xf numFmtId="0" fontId="6" fillId="0" borderId="0" xfId="0" applyFont="1" applyAlignment="1">
      <alignment horizontal="center"/>
    </xf>
    <xf numFmtId="44" fontId="14" fillId="0" borderId="0" xfId="0" applyNumberFormat="1" applyFont="1" applyProtection="1">
      <protection locked="0"/>
    </xf>
    <xf numFmtId="0" fontId="15" fillId="0" borderId="0" xfId="0" applyFont="1" applyAlignment="1">
      <alignment horizontal="center"/>
    </xf>
    <xf numFmtId="0" fontId="6" fillId="0" borderId="0" xfId="0" applyFont="1" applyProtection="1">
      <protection locked="0"/>
    </xf>
    <xf numFmtId="44" fontId="6" fillId="0" borderId="0" xfId="0" applyNumberFormat="1" applyFont="1"/>
    <xf numFmtId="0" fontId="15" fillId="0" borderId="0" xfId="0" applyFont="1" applyAlignment="1">
      <alignment horizontal="left"/>
    </xf>
    <xf numFmtId="0" fontId="15" fillId="0" borderId="0" xfId="0" applyFont="1" applyAlignment="1">
      <alignment horizontal="centerContinuous"/>
    </xf>
    <xf numFmtId="0" fontId="25" fillId="0" borderId="0" xfId="0" applyFont="1" applyAlignment="1">
      <alignment horizontal="left"/>
    </xf>
    <xf numFmtId="0" fontId="12" fillId="0" borderId="0" xfId="0" applyFont="1" applyAlignment="1">
      <alignment horizontal="left"/>
    </xf>
    <xf numFmtId="0" fontId="15" fillId="0" borderId="0" xfId="0" applyFont="1"/>
    <xf numFmtId="0" fontId="9" fillId="0" borderId="0" xfId="0" applyFont="1" applyAlignment="1" applyProtection="1">
      <alignment horizontal="center" vertical="center"/>
      <protection hidden="1"/>
    </xf>
    <xf numFmtId="0" fontId="6" fillId="0" borderId="0" xfId="0" applyFont="1" applyAlignment="1" applyProtection="1">
      <alignment horizontal="left" vertical="top"/>
      <protection hidden="1"/>
    </xf>
    <xf numFmtId="0" fontId="15" fillId="0" borderId="0" xfId="0" applyFont="1" applyAlignment="1" applyProtection="1">
      <alignment horizontal="left" vertical="center"/>
      <protection hidden="1"/>
    </xf>
    <xf numFmtId="0" fontId="15" fillId="0" borderId="12" xfId="0" applyFont="1" applyBorder="1" applyAlignment="1" applyProtection="1">
      <alignment horizontal="left" vertical="center"/>
      <protection hidden="1"/>
    </xf>
    <xf numFmtId="0" fontId="6" fillId="0" borderId="12" xfId="0" applyFont="1" applyBorder="1" applyAlignment="1" applyProtection="1">
      <alignment horizontal="centerContinuous" wrapText="1"/>
      <protection hidden="1"/>
    </xf>
    <xf numFmtId="0" fontId="31" fillId="3" borderId="0" xfId="0" applyFont="1" applyFill="1" applyAlignment="1" applyProtection="1">
      <alignment horizontal="centerContinuous"/>
      <protection hidden="1"/>
    </xf>
    <xf numFmtId="0" fontId="31" fillId="0" borderId="0" xfId="0" applyFont="1" applyAlignment="1" applyProtection="1">
      <alignment horizontal="centerContinuous"/>
      <protection hidden="1"/>
    </xf>
    <xf numFmtId="0" fontId="15" fillId="0" borderId="3" xfId="0" applyFont="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15" fillId="0" borderId="3"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8" fillId="0" borderId="0" xfId="0" applyFont="1" applyAlignment="1" applyProtection="1">
      <alignment vertical="center"/>
      <protection hidden="1"/>
    </xf>
    <xf numFmtId="44" fontId="8" fillId="0" borderId="0" xfId="0" applyNumberFormat="1" applyFont="1" applyAlignment="1" applyProtection="1">
      <alignment vertical="center"/>
      <protection hidden="1"/>
    </xf>
    <xf numFmtId="44" fontId="14" fillId="0" borderId="0" xfId="0" applyNumberFormat="1" applyFont="1" applyAlignment="1" applyProtection="1">
      <alignment horizontal="center" vertical="center"/>
      <protection hidden="1"/>
    </xf>
    <xf numFmtId="0" fontId="14" fillId="0" borderId="0" xfId="0" applyFont="1" applyAlignment="1" applyProtection="1">
      <alignment vertical="center"/>
      <protection hidden="1"/>
    </xf>
    <xf numFmtId="44" fontId="6" fillId="0" borderId="0" xfId="0" applyNumberFormat="1" applyFont="1" applyAlignment="1" applyProtection="1">
      <alignment horizontal="center" vertical="center"/>
      <protection hidden="1"/>
    </xf>
    <xf numFmtId="0" fontId="6" fillId="0" borderId="2" xfId="0" applyFont="1" applyBorder="1" applyAlignment="1" applyProtection="1">
      <alignment vertical="center"/>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right"/>
      <protection hidden="1"/>
    </xf>
    <xf numFmtId="0" fontId="6" fillId="0" borderId="2" xfId="0" applyFont="1" applyBorder="1" applyProtection="1">
      <protection locked="0"/>
    </xf>
    <xf numFmtId="44" fontId="6" fillId="0" borderId="22" xfId="0" applyNumberFormat="1" applyFont="1" applyBorder="1" applyProtection="1">
      <protection locked="0"/>
    </xf>
    <xf numFmtId="44" fontId="6" fillId="0" borderId="12" xfId="0" applyNumberFormat="1" applyFont="1" applyBorder="1" applyProtection="1">
      <protection hidden="1"/>
    </xf>
    <xf numFmtId="0" fontId="3" fillId="0" borderId="3" xfId="0" applyFont="1" applyBorder="1" applyProtection="1">
      <protection hidden="1"/>
    </xf>
    <xf numFmtId="0" fontId="3" fillId="0" borderId="0" xfId="0" applyFont="1" applyProtection="1">
      <protection hidden="1"/>
    </xf>
    <xf numFmtId="44" fontId="0" fillId="0" borderId="0" xfId="0" applyNumberFormat="1" applyProtection="1">
      <protection hidden="1"/>
    </xf>
    <xf numFmtId="0" fontId="0" fillId="7" borderId="0" xfId="0" applyFill="1" applyProtection="1">
      <protection hidden="1"/>
    </xf>
    <xf numFmtId="0" fontId="35" fillId="4" borderId="34" xfId="3" applyFont="1" applyFill="1" applyBorder="1" applyAlignment="1" applyProtection="1">
      <alignment horizontal="center"/>
      <protection hidden="1"/>
    </xf>
    <xf numFmtId="0" fontId="37" fillId="4" borderId="34" xfId="4" applyFont="1" applyFill="1" applyBorder="1" applyAlignment="1" applyProtection="1">
      <alignment horizontal="center"/>
      <protection hidden="1"/>
    </xf>
    <xf numFmtId="0" fontId="38" fillId="0" borderId="0" xfId="4" applyProtection="1">
      <protection hidden="1"/>
    </xf>
    <xf numFmtId="4" fontId="35" fillId="0" borderId="1" xfId="3" applyNumberFormat="1" applyFont="1" applyBorder="1" applyAlignment="1" applyProtection="1">
      <alignment horizontal="right" wrapText="1"/>
      <protection hidden="1"/>
    </xf>
    <xf numFmtId="4" fontId="37" fillId="0" borderId="1" xfId="4" applyNumberFormat="1" applyFont="1" applyBorder="1" applyAlignment="1" applyProtection="1">
      <alignment horizontal="right" wrapText="1"/>
      <protection hidden="1"/>
    </xf>
    <xf numFmtId="165" fontId="37" fillId="0" borderId="1" xfId="4" applyNumberFormat="1" applyFont="1" applyBorder="1" applyAlignment="1" applyProtection="1">
      <alignment horizontal="right" wrapText="1"/>
      <protection hidden="1"/>
    </xf>
    <xf numFmtId="2" fontId="37" fillId="0" borderId="1" xfId="4" applyNumberFormat="1" applyFont="1" applyBorder="1" applyAlignment="1" applyProtection="1">
      <alignment horizontal="right" wrapText="1"/>
      <protection hidden="1"/>
    </xf>
    <xf numFmtId="0" fontId="35" fillId="4" borderId="34" xfId="3" applyFont="1" applyFill="1" applyBorder="1" applyAlignment="1">
      <alignment horizontal="center"/>
    </xf>
    <xf numFmtId="0" fontId="21" fillId="0" borderId="7" xfId="0" applyFont="1" applyBorder="1" applyAlignment="1" applyProtection="1">
      <alignment wrapText="1"/>
      <protection hidden="1"/>
    </xf>
    <xf numFmtId="0" fontId="3" fillId="0" borderId="15" xfId="0" applyFont="1" applyBorder="1" applyAlignment="1" applyProtection="1">
      <alignment horizontal="center" wrapText="1"/>
      <protection hidden="1"/>
    </xf>
    <xf numFmtId="0" fontId="3" fillId="0" borderId="0" xfId="0" applyFont="1" applyAlignment="1" applyProtection="1">
      <alignment horizontal="center" wrapText="1"/>
      <protection hidden="1"/>
    </xf>
    <xf numFmtId="0" fontId="41" fillId="0" borderId="0" xfId="0" applyFont="1" applyAlignment="1" applyProtection="1">
      <alignment horizontal="justify"/>
      <protection hidden="1"/>
    </xf>
    <xf numFmtId="0" fontId="42" fillId="0" borderId="0" xfId="0" applyFont="1" applyAlignment="1">
      <alignment horizontal="justify"/>
    </xf>
    <xf numFmtId="0" fontId="41" fillId="0" borderId="0" xfId="0" applyFont="1" applyAlignment="1" applyProtection="1">
      <alignment wrapText="1"/>
      <protection hidden="1"/>
    </xf>
    <xf numFmtId="0" fontId="43" fillId="0" borderId="0" xfId="0" applyFont="1" applyAlignment="1">
      <alignment horizontal="justify"/>
    </xf>
    <xf numFmtId="0" fontId="41" fillId="0" borderId="0" xfId="0" applyFont="1" applyAlignment="1">
      <alignment horizontal="justify"/>
    </xf>
    <xf numFmtId="0" fontId="41" fillId="0" borderId="0" xfId="0" applyFont="1" applyAlignment="1" applyProtection="1">
      <alignment horizontal="justify" wrapText="1"/>
      <protection hidden="1"/>
    </xf>
    <xf numFmtId="0" fontId="0" fillId="0" borderId="0" xfId="0" applyAlignment="1" applyProtection="1">
      <alignment wrapText="1"/>
      <protection hidden="1"/>
    </xf>
    <xf numFmtId="0" fontId="11" fillId="0" borderId="28" xfId="0" applyFont="1" applyBorder="1" applyAlignment="1" applyProtection="1">
      <alignment horizontal="center" vertical="center"/>
      <protection locked="0"/>
    </xf>
    <xf numFmtId="0" fontId="3" fillId="0" borderId="2" xfId="0" applyFont="1" applyBorder="1" applyProtection="1">
      <protection locked="0"/>
    </xf>
    <xf numFmtId="0" fontId="3" fillId="13" borderId="9" xfId="0" applyFont="1" applyFill="1" applyBorder="1" applyProtection="1">
      <protection hidden="1"/>
    </xf>
    <xf numFmtId="44" fontId="3" fillId="13" borderId="0" xfId="0" applyNumberFormat="1" applyFont="1" applyFill="1" applyAlignment="1" applyProtection="1">
      <alignment horizontal="left"/>
      <protection hidden="1"/>
    </xf>
    <xf numFmtId="0" fontId="33" fillId="13" borderId="28" xfId="0" applyFont="1" applyFill="1" applyBorder="1" applyAlignment="1" applyProtection="1">
      <alignment horizontal="center" vertical="center"/>
      <protection locked="0"/>
    </xf>
    <xf numFmtId="44" fontId="3" fillId="13" borderId="0" xfId="0" applyNumberFormat="1" applyFont="1" applyFill="1" applyAlignment="1" applyProtection="1">
      <alignment horizontal="left" vertical="center"/>
      <protection hidden="1"/>
    </xf>
    <xf numFmtId="0" fontId="3" fillId="13" borderId="10" xfId="0" applyFont="1" applyFill="1" applyBorder="1" applyProtection="1">
      <protection hidden="1"/>
    </xf>
    <xf numFmtId="0" fontId="3" fillId="0" borderId="0" xfId="0" applyFont="1" applyAlignment="1" applyProtection="1">
      <alignment horizontal="left" vertical="center"/>
      <protection hidden="1"/>
    </xf>
    <xf numFmtId="0" fontId="14" fillId="14" borderId="9" xfId="0" applyFont="1" applyFill="1" applyBorder="1" applyAlignment="1" applyProtection="1">
      <alignment horizontal="center"/>
      <protection hidden="1"/>
    </xf>
    <xf numFmtId="0" fontId="33" fillId="14" borderId="28" xfId="0" applyFont="1" applyFill="1" applyBorder="1" applyAlignment="1" applyProtection="1">
      <alignment horizontal="center" vertical="center"/>
      <protection locked="0"/>
    </xf>
    <xf numFmtId="44" fontId="3" fillId="14" borderId="0" xfId="0" applyNumberFormat="1" applyFont="1" applyFill="1" applyAlignment="1" applyProtection="1">
      <alignment horizontal="left"/>
      <protection hidden="1"/>
    </xf>
    <xf numFmtId="44" fontId="3" fillId="14" borderId="0" xfId="0" applyNumberFormat="1" applyFont="1" applyFill="1" applyAlignment="1" applyProtection="1">
      <alignment horizontal="left" vertical="center"/>
      <protection hidden="1"/>
    </xf>
    <xf numFmtId="0" fontId="6" fillId="14" borderId="10" xfId="0" applyFont="1" applyFill="1" applyBorder="1" applyProtection="1">
      <protection hidden="1"/>
    </xf>
    <xf numFmtId="0" fontId="6" fillId="0" borderId="45" xfId="0" applyFont="1" applyBorder="1" applyAlignment="1" applyProtection="1">
      <alignment horizontal="center"/>
      <protection hidden="1"/>
    </xf>
    <xf numFmtId="0" fontId="9" fillId="0" borderId="18" xfId="0" applyFont="1" applyBorder="1" applyProtection="1">
      <protection hidden="1"/>
    </xf>
    <xf numFmtId="0" fontId="6" fillId="0" borderId="3" xfId="0" applyFont="1" applyBorder="1" applyAlignment="1" applyProtection="1">
      <alignment vertical="center"/>
      <protection hidden="1"/>
    </xf>
    <xf numFmtId="0" fontId="3" fillId="0" borderId="3" xfId="0" applyFont="1" applyBorder="1" applyAlignment="1" applyProtection="1">
      <alignment vertical="center"/>
      <protection hidden="1"/>
    </xf>
    <xf numFmtId="0" fontId="3" fillId="0" borderId="0" xfId="7"/>
    <xf numFmtId="0" fontId="3" fillId="0" borderId="0" xfId="7" applyAlignment="1">
      <alignment vertical="top" wrapText="1"/>
    </xf>
    <xf numFmtId="0" fontId="3" fillId="0" borderId="0" xfId="7" applyAlignment="1">
      <alignment horizontal="left" vertical="top" wrapText="1"/>
    </xf>
    <xf numFmtId="0" fontId="3" fillId="0" borderId="0" xfId="7" applyAlignment="1" applyProtection="1">
      <alignment horizontal="justify"/>
      <protection hidden="1"/>
    </xf>
    <xf numFmtId="0" fontId="3" fillId="0" borderId="0" xfId="7" applyAlignment="1">
      <alignment wrapText="1"/>
    </xf>
    <xf numFmtId="0" fontId="3" fillId="0" borderId="0" xfId="7" applyAlignment="1">
      <alignment horizontal="center" vertical="top"/>
    </xf>
    <xf numFmtId="0" fontId="9" fillId="0" borderId="0" xfId="0" applyFont="1" applyAlignment="1" applyProtection="1">
      <alignment horizontal="left" wrapText="1"/>
      <protection hidden="1"/>
    </xf>
    <xf numFmtId="0" fontId="30" fillId="0" borderId="0" xfId="0" applyFont="1" applyAlignment="1" applyProtection="1">
      <alignment horizontal="center"/>
      <protection hidden="1"/>
    </xf>
    <xf numFmtId="0" fontId="6" fillId="0" borderId="0" xfId="0" applyFont="1" applyAlignment="1" applyProtection="1">
      <alignment horizontal="center"/>
      <protection locked="0"/>
    </xf>
    <xf numFmtId="0" fontId="3" fillId="0" borderId="0" xfId="0" applyFont="1" applyProtection="1">
      <protection locked="0"/>
    </xf>
    <xf numFmtId="0" fontId="6" fillId="0" borderId="22" xfId="0" applyFont="1" applyBorder="1" applyProtection="1">
      <protection locked="0"/>
    </xf>
    <xf numFmtId="44" fontId="6" fillId="0" borderId="2" xfId="9" applyFont="1" applyBorder="1" applyProtection="1">
      <protection locked="0"/>
    </xf>
    <xf numFmtId="0" fontId="3" fillId="0" borderId="0" xfId="0" applyFont="1" applyAlignment="1" applyProtection="1">
      <alignment horizontal="right"/>
      <protection hidden="1"/>
    </xf>
    <xf numFmtId="0" fontId="9" fillId="0" borderId="0" xfId="0" applyFont="1" applyAlignment="1" applyProtection="1">
      <alignment vertical="center"/>
      <protection hidden="1"/>
    </xf>
    <xf numFmtId="0" fontId="28" fillId="0" borderId="0" xfId="0" applyFont="1" applyAlignment="1" applyProtection="1">
      <alignment vertical="top"/>
      <protection hidden="1"/>
    </xf>
    <xf numFmtId="44" fontId="6" fillId="0" borderId="0" xfId="9" applyFont="1" applyProtection="1"/>
    <xf numFmtId="9" fontId="6" fillId="0" borderId="0" xfId="6" applyFont="1" applyProtection="1"/>
    <xf numFmtId="0" fontId="12" fillId="0" borderId="28" xfId="0" applyFont="1" applyBorder="1" applyAlignment="1" applyProtection="1">
      <alignment horizontal="center" vertical="center"/>
      <protection locked="0"/>
    </xf>
    <xf numFmtId="9" fontId="6" fillId="0" borderId="3" xfId="6" applyFont="1" applyBorder="1" applyAlignment="1" applyProtection="1">
      <alignment horizontal="right"/>
      <protection hidden="1"/>
    </xf>
    <xf numFmtId="0" fontId="15" fillId="0" borderId="35" xfId="0" applyFont="1" applyBorder="1" applyAlignment="1" applyProtection="1">
      <alignment horizontal="left"/>
      <protection hidden="1"/>
    </xf>
    <xf numFmtId="0" fontId="3" fillId="0" borderId="43" xfId="0" applyFont="1" applyBorder="1" applyProtection="1">
      <protection hidden="1"/>
    </xf>
    <xf numFmtId="0" fontId="3" fillId="0" borderId="43" xfId="0" applyFont="1" applyBorder="1" applyAlignment="1" applyProtection="1">
      <alignment horizontal="center"/>
      <protection hidden="1"/>
    </xf>
    <xf numFmtId="0" fontId="3" fillId="0" borderId="52" xfId="0" applyFont="1" applyBorder="1" applyProtection="1">
      <protection hidden="1"/>
    </xf>
    <xf numFmtId="0" fontId="3" fillId="0" borderId="0" xfId="7" applyAlignment="1">
      <alignment vertical="top"/>
    </xf>
    <xf numFmtId="0" fontId="3" fillId="0" borderId="0" xfId="0" applyFont="1" applyAlignment="1">
      <alignment horizontal="justify"/>
    </xf>
    <xf numFmtId="0" fontId="9" fillId="0" borderId="0" xfId="0" applyFont="1" applyAlignment="1">
      <alignment horizontal="justify"/>
    </xf>
    <xf numFmtId="0" fontId="11" fillId="0" borderId="0" xfId="7" applyFont="1" applyAlignment="1">
      <alignment horizontal="center"/>
    </xf>
    <xf numFmtId="0" fontId="3" fillId="0" borderId="0" xfId="0" applyFont="1"/>
    <xf numFmtId="0" fontId="9" fillId="0" borderId="0" xfId="0" applyFont="1" applyProtection="1">
      <protection locked="0"/>
    </xf>
    <xf numFmtId="0" fontId="23" fillId="0" borderId="0" xfId="0" applyFont="1" applyAlignment="1" applyProtection="1">
      <alignment horizontal="left"/>
      <protection locked="0"/>
    </xf>
    <xf numFmtId="0" fontId="23" fillId="0" borderId="0" xfId="0" applyFont="1" applyProtection="1">
      <protection locked="0"/>
    </xf>
    <xf numFmtId="0" fontId="6" fillId="0" borderId="56" xfId="0" applyFont="1" applyBorder="1" applyAlignment="1" applyProtection="1">
      <alignment horizontal="center"/>
      <protection hidden="1"/>
    </xf>
    <xf numFmtId="0" fontId="3" fillId="0" borderId="29" xfId="0" applyFont="1" applyBorder="1" applyProtection="1">
      <protection hidden="1"/>
    </xf>
    <xf numFmtId="0" fontId="9" fillId="0" borderId="5" xfId="0" applyFont="1" applyBorder="1" applyProtection="1">
      <protection hidden="1"/>
    </xf>
    <xf numFmtId="0" fontId="9" fillId="0" borderId="29" xfId="0" applyFont="1" applyBorder="1" applyProtection="1">
      <protection hidden="1"/>
    </xf>
    <xf numFmtId="0" fontId="3" fillId="0" borderId="0" xfId="0" applyFont="1" applyAlignment="1" applyProtection="1">
      <alignment horizontal="justify"/>
      <protection hidden="1"/>
    </xf>
    <xf numFmtId="0" fontId="13" fillId="0" borderId="0" xfId="11" applyFont="1" applyProtection="1">
      <protection locked="0"/>
    </xf>
    <xf numFmtId="0" fontId="15" fillId="0" borderId="0" xfId="11" applyFont="1" applyAlignment="1" applyProtection="1">
      <alignment horizontal="center"/>
      <protection locked="0"/>
    </xf>
    <xf numFmtId="0" fontId="13" fillId="0" borderId="3" xfId="11" applyFont="1" applyBorder="1" applyAlignment="1" applyProtection="1">
      <alignment horizontal="left" vertical="top" wrapText="1"/>
      <protection locked="0"/>
    </xf>
    <xf numFmtId="0" fontId="11" fillId="0" borderId="0" xfId="11" applyFont="1" applyProtection="1">
      <protection locked="0"/>
    </xf>
    <xf numFmtId="0" fontId="13" fillId="0" borderId="0" xfId="11" applyFont="1" applyAlignment="1" applyProtection="1">
      <alignment horizontal="center" wrapText="1"/>
      <protection locked="0"/>
    </xf>
    <xf numFmtId="0" fontId="13" fillId="0" borderId="3" xfId="11" applyFont="1" applyBorder="1" applyProtection="1">
      <protection locked="0"/>
    </xf>
    <xf numFmtId="44" fontId="13" fillId="0" borderId="3" xfId="8" applyFont="1" applyBorder="1" applyProtection="1">
      <protection locked="0"/>
    </xf>
    <xf numFmtId="0" fontId="13" fillId="0" borderId="0" xfId="7" applyFont="1" applyProtection="1">
      <protection locked="0"/>
    </xf>
    <xf numFmtId="0" fontId="15" fillId="0" borderId="0" xfId="7" applyFont="1" applyAlignment="1" applyProtection="1">
      <alignment horizontal="center"/>
      <protection locked="0"/>
    </xf>
    <xf numFmtId="0" fontId="53" fillId="0" borderId="0" xfId="7" applyFont="1" applyProtection="1">
      <protection locked="0"/>
    </xf>
    <xf numFmtId="0" fontId="11" fillId="0" borderId="0" xfId="11" applyFont="1" applyAlignment="1" applyProtection="1">
      <alignment vertical="top"/>
      <protection locked="0"/>
    </xf>
    <xf numFmtId="0" fontId="11" fillId="0" borderId="0" xfId="0" applyFont="1" applyAlignment="1" applyProtection="1">
      <alignment horizontal="center" vertical="center"/>
      <protection locked="0"/>
    </xf>
    <xf numFmtId="0" fontId="19" fillId="0" borderId="0" xfId="0" applyFont="1" applyAlignment="1" applyProtection="1">
      <alignment horizontal="left" vertical="top" wrapText="1"/>
      <protection hidden="1"/>
    </xf>
    <xf numFmtId="0" fontId="19" fillId="0" borderId="0" xfId="0" applyFont="1" applyAlignment="1" applyProtection="1">
      <alignment horizontal="left" vertical="top" wrapText="1"/>
      <protection locked="0"/>
    </xf>
    <xf numFmtId="0" fontId="9" fillId="0" borderId="0" xfId="0" applyFont="1" applyAlignment="1" applyProtection="1">
      <alignment horizontal="right" vertical="top"/>
      <protection hidden="1"/>
    </xf>
    <xf numFmtId="0" fontId="9" fillId="0" borderId="0" xfId="0" applyFont="1" applyAlignment="1" applyProtection="1">
      <alignment vertical="top"/>
      <protection hidden="1"/>
    </xf>
    <xf numFmtId="0" fontId="13" fillId="0" borderId="2" xfId="0" applyFont="1" applyBorder="1" applyAlignment="1" applyProtection="1">
      <alignment horizontal="center"/>
      <protection hidden="1"/>
    </xf>
    <xf numFmtId="44" fontId="13" fillId="0" borderId="2" xfId="0" applyNumberFormat="1" applyFont="1" applyBorder="1" applyAlignment="1" applyProtection="1">
      <alignment horizontal="center"/>
      <protection hidden="1"/>
    </xf>
    <xf numFmtId="43" fontId="6" fillId="0" borderId="22" xfId="0" applyNumberFormat="1" applyFont="1" applyBorder="1" applyProtection="1">
      <protection locked="0"/>
    </xf>
    <xf numFmtId="164" fontId="6" fillId="0" borderId="22" xfId="0" applyNumberFormat="1" applyFont="1" applyBorder="1" applyProtection="1">
      <protection locked="0"/>
    </xf>
    <xf numFmtId="164" fontId="6" fillId="0" borderId="2" xfId="0" applyNumberFormat="1" applyFont="1" applyBorder="1" applyProtection="1">
      <protection locked="0"/>
    </xf>
    <xf numFmtId="37" fontId="3" fillId="0" borderId="0" xfId="0" applyNumberFormat="1" applyFont="1" applyProtection="1">
      <protection hidden="1"/>
    </xf>
    <xf numFmtId="37" fontId="3" fillId="0" borderId="22" xfId="0" applyNumberFormat="1" applyFont="1" applyBorder="1" applyProtection="1">
      <protection hidden="1"/>
    </xf>
    <xf numFmtId="0" fontId="11" fillId="0" borderId="0" xfId="11" applyFont="1" applyAlignment="1" applyProtection="1">
      <alignment horizontal="left" vertical="top" wrapText="1"/>
      <protection locked="0"/>
    </xf>
    <xf numFmtId="0" fontId="50" fillId="0" borderId="0" xfId="11" applyFont="1" applyAlignment="1" applyProtection="1">
      <alignment horizontal="center"/>
      <protection locked="0"/>
    </xf>
    <xf numFmtId="0" fontId="50" fillId="0" borderId="0" xfId="7" applyFont="1" applyAlignment="1" applyProtection="1">
      <alignment horizontal="center"/>
      <protection locked="0"/>
    </xf>
    <xf numFmtId="0" fontId="5" fillId="0" borderId="0" xfId="11" applyFont="1" applyAlignment="1">
      <alignment horizontal="center"/>
    </xf>
    <xf numFmtId="0" fontId="13" fillId="0" borderId="0" xfId="11" applyFont="1"/>
    <xf numFmtId="0" fontId="3" fillId="0" borderId="7" xfId="11" applyBorder="1" applyAlignment="1">
      <alignment horizontal="center"/>
    </xf>
    <xf numFmtId="0" fontId="13" fillId="0" borderId="12" xfId="11" applyFont="1" applyBorder="1" applyAlignment="1">
      <alignment horizontal="center" wrapText="1"/>
    </xf>
    <xf numFmtId="0" fontId="52" fillId="0" borderId="0" xfId="7" applyFont="1" applyAlignment="1">
      <alignment horizontal="center"/>
    </xf>
    <xf numFmtId="0" fontId="5" fillId="0" borderId="0" xfId="7" applyFont="1" applyAlignment="1">
      <alignment horizontal="center"/>
    </xf>
    <xf numFmtId="0" fontId="3" fillId="0" borderId="7" xfId="7" applyBorder="1" applyAlignment="1">
      <alignment horizontal="center"/>
    </xf>
    <xf numFmtId="0" fontId="13" fillId="0" borderId="0" xfId="7" applyFont="1"/>
    <xf numFmtId="0" fontId="55" fillId="0" borderId="0" xfId="0" applyFont="1" applyProtection="1">
      <protection locked="0"/>
    </xf>
    <xf numFmtId="0" fontId="55" fillId="0" borderId="0" xfId="0" applyFont="1"/>
    <xf numFmtId="0" fontId="54" fillId="0" borderId="0" xfId="0" applyFont="1" applyAlignment="1">
      <alignment horizontal="centerContinuous"/>
    </xf>
    <xf numFmtId="0" fontId="61" fillId="0" borderId="0" xfId="0" applyFont="1" applyAlignment="1">
      <alignment horizontal="centerContinuous"/>
    </xf>
    <xf numFmtId="0" fontId="55" fillId="0" borderId="3" xfId="0" applyFont="1" applyBorder="1" applyProtection="1">
      <protection locked="0"/>
    </xf>
    <xf numFmtId="0" fontId="56" fillId="0" borderId="0" xfId="0" applyFont="1"/>
    <xf numFmtId="49" fontId="55" fillId="0" borderId="3" xfId="0" applyNumberFormat="1" applyFont="1" applyBorder="1" applyProtection="1">
      <protection locked="0"/>
    </xf>
    <xf numFmtId="37" fontId="55" fillId="0" borderId="3" xfId="1" applyFont="1" applyFill="1" applyBorder="1" applyProtection="1">
      <protection locked="0"/>
    </xf>
    <xf numFmtId="0" fontId="55" fillId="0" borderId="59" xfId="0" applyFont="1" applyBorder="1"/>
    <xf numFmtId="39" fontId="55" fillId="0" borderId="3" xfId="1" applyNumberFormat="1" applyFont="1" applyFill="1" applyBorder="1" applyProtection="1">
      <protection locked="0"/>
    </xf>
    <xf numFmtId="0" fontId="55" fillId="0" borderId="36" xfId="0" applyFont="1" applyBorder="1"/>
    <xf numFmtId="0" fontId="55" fillId="0" borderId="35" xfId="0" applyFont="1" applyBorder="1"/>
    <xf numFmtId="166" fontId="55" fillId="0" borderId="3" xfId="1" applyNumberFormat="1" applyFont="1" applyFill="1" applyBorder="1" applyProtection="1">
      <protection locked="0"/>
    </xf>
    <xf numFmtId="0" fontId="55" fillId="0" borderId="44" xfId="0" applyFont="1" applyBorder="1"/>
    <xf numFmtId="0" fontId="55" fillId="0" borderId="0" xfId="0" applyFont="1" applyAlignment="1">
      <alignment horizontal="left" vertical="center"/>
    </xf>
    <xf numFmtId="0" fontId="55" fillId="0" borderId="0" xfId="0" applyFont="1" applyAlignment="1">
      <alignment horizontal="right"/>
    </xf>
    <xf numFmtId="0" fontId="3" fillId="0" borderId="0" xfId="0" applyFont="1" applyAlignment="1" applyProtection="1">
      <alignment horizontal="left" vertical="top" wrapText="1"/>
      <protection locked="0"/>
    </xf>
    <xf numFmtId="0" fontId="3" fillId="0" borderId="0" xfId="0" applyFont="1" applyAlignment="1" applyProtection="1">
      <alignment horizontal="left" wrapText="1"/>
      <protection locked="0"/>
    </xf>
    <xf numFmtId="0" fontId="3" fillId="0" borderId="0" xfId="0" applyFont="1" applyAlignment="1" applyProtection="1">
      <alignment horizontal="centerContinuous"/>
      <protection locked="0"/>
    </xf>
    <xf numFmtId="0" fontId="3" fillId="0" borderId="0" xfId="0" applyFont="1" applyAlignment="1">
      <alignment horizontal="left"/>
    </xf>
    <xf numFmtId="0" fontId="3" fillId="0" borderId="0" xfId="0" quotePrefix="1" applyFont="1" applyAlignment="1">
      <alignment horizontal="center"/>
    </xf>
    <xf numFmtId="4" fontId="3" fillId="0" borderId="0" xfId="0" applyNumberFormat="1" applyFont="1" applyAlignment="1">
      <alignment horizontal="right"/>
    </xf>
    <xf numFmtId="0" fontId="3" fillId="0" borderId="0" xfId="0" applyFont="1" applyAlignment="1" applyProtection="1">
      <alignment horizontal="center"/>
      <protection locked="0"/>
    </xf>
    <xf numFmtId="4" fontId="3" fillId="0" borderId="0" xfId="0" applyNumberFormat="1" applyFont="1" applyAlignment="1" applyProtection="1">
      <alignment horizontal="right"/>
      <protection locked="0"/>
    </xf>
    <xf numFmtId="0" fontId="3" fillId="0" borderId="0" xfId="0" applyFont="1" applyAlignment="1" applyProtection="1">
      <alignment horizontal="left"/>
      <protection locked="0"/>
    </xf>
    <xf numFmtId="4" fontId="3" fillId="0" borderId="2" xfId="0" applyNumberFormat="1" applyFont="1" applyBorder="1" applyAlignment="1" applyProtection="1">
      <alignment horizontal="right"/>
      <protection locked="0"/>
    </xf>
    <xf numFmtId="4" fontId="3" fillId="0" borderId="2" xfId="1" applyNumberFormat="1" applyFont="1" applyBorder="1" applyAlignment="1" applyProtection="1">
      <alignment horizontal="right"/>
    </xf>
    <xf numFmtId="3" fontId="3" fillId="0" borderId="2" xfId="0" applyNumberFormat="1" applyFont="1" applyBorder="1" applyAlignment="1">
      <alignment horizontal="right"/>
    </xf>
    <xf numFmtId="169" fontId="3" fillId="0" borderId="0" xfId="0" applyNumberFormat="1" applyFont="1" applyAlignment="1">
      <alignment horizontal="right"/>
    </xf>
    <xf numFmtId="0" fontId="3" fillId="0" borderId="0" xfId="0" applyFont="1" applyAlignment="1">
      <alignment horizontal="center"/>
    </xf>
    <xf numFmtId="0" fontId="3" fillId="0" borderId="0" xfId="0" applyFont="1" applyAlignment="1" applyProtection="1">
      <alignment vertical="center"/>
      <protection locked="0"/>
    </xf>
    <xf numFmtId="168" fontId="3" fillId="0" borderId="0" xfId="0" applyNumberFormat="1" applyFont="1" applyAlignment="1" applyProtection="1">
      <alignment horizontal="right"/>
      <protection locked="0"/>
    </xf>
    <xf numFmtId="43" fontId="3" fillId="0" borderId="0" xfId="0" applyNumberFormat="1" applyFont="1" applyAlignment="1" applyProtection="1">
      <alignment vertical="center"/>
      <protection locked="0"/>
    </xf>
    <xf numFmtId="168" fontId="3" fillId="0" borderId="0" xfId="0" applyNumberFormat="1" applyFont="1" applyAlignment="1">
      <alignment horizontal="right"/>
    </xf>
    <xf numFmtId="168" fontId="3" fillId="0" borderId="3" xfId="0" applyNumberFormat="1" applyFont="1" applyBorder="1" applyAlignment="1" applyProtection="1">
      <alignment horizontal="right"/>
      <protection locked="0"/>
    </xf>
    <xf numFmtId="43" fontId="3" fillId="0" borderId="0" xfId="0" applyNumberFormat="1" applyFont="1"/>
    <xf numFmtId="167" fontId="3" fillId="0" borderId="55" xfId="0" applyNumberFormat="1" applyFont="1" applyBorder="1" applyAlignment="1">
      <alignment horizontal="right"/>
    </xf>
    <xf numFmtId="43" fontId="3" fillId="0" borderId="0" xfId="0" applyNumberFormat="1" applyFont="1" applyAlignment="1">
      <alignment vertical="center"/>
    </xf>
    <xf numFmtId="0" fontId="3" fillId="0" borderId="0" xfId="0" applyFont="1" applyAlignment="1">
      <alignment vertical="center"/>
    </xf>
    <xf numFmtId="167" fontId="3" fillId="0" borderId="0" xfId="0" applyNumberFormat="1" applyFont="1" applyAlignment="1">
      <alignment vertical="center"/>
    </xf>
    <xf numFmtId="167" fontId="3" fillId="0" borderId="55" xfId="0" applyNumberFormat="1" applyFont="1" applyBorder="1" applyAlignment="1">
      <alignment vertical="center"/>
    </xf>
    <xf numFmtId="167" fontId="3" fillId="0" borderId="0" xfId="0" applyNumberFormat="1" applyFont="1" applyAlignment="1" applyProtection="1">
      <alignment vertical="center"/>
      <protection locked="0"/>
    </xf>
    <xf numFmtId="0" fontId="9" fillId="0" borderId="0" xfId="0" applyFont="1" applyAlignment="1">
      <alignment vertical="top"/>
    </xf>
    <xf numFmtId="0" fontId="3" fillId="0" borderId="0" xfId="0" applyFont="1" applyAlignment="1" applyProtection="1">
      <alignment horizontal="left" vertical="center" wrapText="1"/>
      <protection locked="0"/>
    </xf>
    <xf numFmtId="164" fontId="3" fillId="0" borderId="0" xfId="0" applyNumberFormat="1" applyFont="1" applyAlignment="1" applyProtection="1">
      <alignment horizontal="center"/>
      <protection locked="0"/>
    </xf>
    <xf numFmtId="0" fontId="3" fillId="0" borderId="0" xfId="0" applyFont="1" applyAlignment="1" applyProtection="1">
      <alignment horizontal="justify"/>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horizontal="center"/>
      <protection locked="0"/>
    </xf>
    <xf numFmtId="0" fontId="9" fillId="0" borderId="0" xfId="0" applyFont="1" applyAlignment="1" applyProtection="1">
      <alignment horizontal="center" vertical="center"/>
      <protection locked="0"/>
    </xf>
    <xf numFmtId="0" fontId="9" fillId="0" borderId="0" xfId="0" applyFont="1" applyAlignment="1">
      <alignment horizontal="left"/>
    </xf>
    <xf numFmtId="0" fontId="3" fillId="0" borderId="0" xfId="0" applyFont="1" applyAlignment="1">
      <alignment horizontal="left" wrapText="1"/>
    </xf>
    <xf numFmtId="43" fontId="3" fillId="0" borderId="0" xfId="0" applyNumberFormat="1" applyFont="1" applyAlignment="1">
      <alignment horizontal="left"/>
    </xf>
    <xf numFmtId="0" fontId="9" fillId="0" borderId="0" xfId="0" applyFont="1" applyAlignment="1">
      <alignment vertical="center"/>
    </xf>
    <xf numFmtId="0" fontId="9" fillId="0" borderId="0" xfId="0" applyFont="1" applyAlignment="1" applyProtection="1">
      <alignment vertical="center"/>
      <protection locked="0"/>
    </xf>
    <xf numFmtId="43" fontId="9" fillId="0" borderId="0" xfId="0" applyNumberFormat="1" applyFont="1" applyAlignment="1" applyProtection="1">
      <alignment vertical="center"/>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top" wrapText="1"/>
      <protection locked="0"/>
    </xf>
    <xf numFmtId="0" fontId="3" fillId="0" borderId="0" xfId="0" applyFont="1" applyAlignment="1" applyProtection="1">
      <alignment horizontal="center" vertical="top"/>
      <protection locked="0"/>
    </xf>
    <xf numFmtId="44" fontId="3" fillId="0" borderId="2" xfId="9" applyFont="1" applyBorder="1" applyProtection="1">
      <protection locked="0"/>
    </xf>
    <xf numFmtId="44" fontId="6" fillId="2" borderId="61" xfId="0" applyNumberFormat="1" applyFont="1" applyFill="1" applyBorder="1" applyProtection="1">
      <protection hidden="1"/>
    </xf>
    <xf numFmtId="0" fontId="3" fillId="0" borderId="60" xfId="0" applyFont="1" applyBorder="1" applyAlignment="1" applyProtection="1">
      <alignment horizontal="center" wrapText="1"/>
      <protection hidden="1"/>
    </xf>
    <xf numFmtId="0" fontId="3" fillId="0" borderId="0" xfId="0" quotePrefix="1" applyFont="1" applyProtection="1">
      <protection locked="0"/>
    </xf>
    <xf numFmtId="0" fontId="3" fillId="0" borderId="0" xfId="0" applyFont="1" applyAlignment="1" applyProtection="1">
      <alignment horizontal="center"/>
      <protection hidden="1"/>
    </xf>
    <xf numFmtId="0" fontId="3" fillId="0" borderId="0" xfId="0" applyFont="1" applyAlignment="1" applyProtection="1">
      <alignment horizontal="center" vertical="top" wrapText="1"/>
      <protection hidden="1"/>
    </xf>
    <xf numFmtId="0" fontId="3" fillId="0" borderId="0" xfId="0" applyFont="1" applyAlignment="1" applyProtection="1">
      <alignment horizontal="center" vertical="top"/>
      <protection hidden="1"/>
    </xf>
    <xf numFmtId="0" fontId="3" fillId="0" borderId="2" xfId="0" applyFont="1" applyBorder="1" applyAlignment="1" applyProtection="1">
      <alignment horizontal="center"/>
      <protection locked="0"/>
    </xf>
    <xf numFmtId="39" fontId="3" fillId="0" borderId="3" xfId="1" applyNumberFormat="1" applyFont="1" applyBorder="1" applyAlignment="1" applyProtection="1">
      <alignment vertical="center"/>
      <protection locked="0"/>
    </xf>
    <xf numFmtId="0" fontId="3" fillId="0" borderId="0" xfId="0" quotePrefix="1" applyFont="1" applyAlignment="1" applyProtection="1">
      <alignment vertical="center"/>
      <protection locked="0"/>
    </xf>
    <xf numFmtId="43" fontId="46" fillId="0" borderId="0" xfId="0" applyNumberFormat="1" applyFont="1" applyAlignment="1" applyProtection="1">
      <alignment vertical="center"/>
      <protection locked="0"/>
    </xf>
    <xf numFmtId="43" fontId="46" fillId="0" borderId="0" xfId="0" applyNumberFormat="1" applyFont="1" applyAlignment="1">
      <alignment horizontal="center"/>
    </xf>
    <xf numFmtId="168" fontId="3" fillId="0" borderId="0" xfId="0" applyNumberFormat="1" applyFont="1" applyAlignment="1" applyProtection="1">
      <alignment vertical="center"/>
      <protection hidden="1"/>
    </xf>
    <xf numFmtId="0" fontId="3" fillId="0" borderId="0" xfId="0" applyFont="1" applyAlignment="1" applyProtection="1">
      <alignment horizontal="right" vertical="center"/>
      <protection locked="0"/>
    </xf>
    <xf numFmtId="0" fontId="66" fillId="0" borderId="0" xfId="12"/>
    <xf numFmtId="0" fontId="68" fillId="0" borderId="0" xfId="12" applyFont="1"/>
    <xf numFmtId="0" fontId="66" fillId="0" borderId="0" xfId="12" applyAlignment="1">
      <alignment vertical="top" wrapText="1"/>
    </xf>
    <xf numFmtId="0" fontId="66" fillId="0" borderId="0" xfId="12" quotePrefix="1" applyAlignment="1">
      <alignment horizontal="right"/>
    </xf>
    <xf numFmtId="0" fontId="66" fillId="0" borderId="0" xfId="12" applyAlignment="1" applyProtection="1">
      <alignment vertical="top"/>
      <protection locked="0"/>
    </xf>
    <xf numFmtId="0" fontId="66" fillId="0" borderId="0" xfId="12" applyAlignment="1" applyProtection="1">
      <alignment horizontal="right" vertical="top"/>
      <protection locked="0"/>
    </xf>
    <xf numFmtId="44" fontId="66" fillId="0" borderId="0" xfId="8" applyFont="1" applyAlignment="1" applyProtection="1">
      <alignment vertical="top"/>
      <protection locked="0"/>
    </xf>
    <xf numFmtId="0" fontId="66" fillId="0" borderId="0" xfId="12" applyAlignment="1" applyProtection="1">
      <alignment horizontal="right" vertical="top" wrapText="1"/>
      <protection locked="0"/>
    </xf>
    <xf numFmtId="0" fontId="66" fillId="0" borderId="0" xfId="12" applyAlignment="1">
      <alignment horizontal="right"/>
    </xf>
    <xf numFmtId="0" fontId="69" fillId="0" borderId="0" xfId="7" applyFont="1"/>
    <xf numFmtId="0" fontId="66" fillId="0" borderId="0" xfId="12" quotePrefix="1" applyAlignment="1">
      <alignment horizontal="right" vertical="top"/>
    </xf>
    <xf numFmtId="0" fontId="66" fillId="0" borderId="0" xfId="12" applyAlignment="1" applyProtection="1">
      <alignment horizontal="left"/>
      <protection locked="0"/>
    </xf>
    <xf numFmtId="0" fontId="66" fillId="0" borderId="0" xfId="12" applyProtection="1">
      <protection locked="0"/>
    </xf>
    <xf numFmtId="0" fontId="66" fillId="0" borderId="0" xfId="12" applyAlignment="1" applyProtection="1">
      <alignment horizontal="right"/>
      <protection locked="0"/>
    </xf>
    <xf numFmtId="9" fontId="3" fillId="0" borderId="22" xfId="6" applyFont="1" applyFill="1" applyBorder="1" applyProtection="1"/>
    <xf numFmtId="164" fontId="3" fillId="0" borderId="2" xfId="0" applyNumberFormat="1" applyFont="1" applyBorder="1" applyProtection="1">
      <protection locked="0"/>
    </xf>
    <xf numFmtId="0" fontId="13" fillId="0" borderId="22" xfId="0" applyFont="1" applyBorder="1" applyAlignment="1" applyProtection="1">
      <alignment horizontal="left" vertical="top" wrapText="1"/>
      <protection locked="0"/>
    </xf>
    <xf numFmtId="0" fontId="3" fillId="0" borderId="0" xfId="7" applyAlignment="1" applyProtection="1">
      <alignment horizontal="left" indent="1"/>
      <protection hidden="1"/>
    </xf>
    <xf numFmtId="0" fontId="3" fillId="0" borderId="0" xfId="0" applyFont="1" applyAlignment="1">
      <alignment horizontal="center" vertical="top"/>
    </xf>
    <xf numFmtId="0" fontId="3" fillId="0" borderId="0" xfId="0" applyFont="1" applyAlignment="1">
      <alignment horizontal="center" wrapText="1"/>
    </xf>
    <xf numFmtId="0" fontId="8"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73" fillId="0" borderId="0" xfId="0" applyFont="1"/>
    <xf numFmtId="0" fontId="75" fillId="0" borderId="0" xfId="10" applyFont="1" applyProtection="1">
      <protection locked="0"/>
    </xf>
    <xf numFmtId="0" fontId="76" fillId="0" borderId="0" xfId="10" applyFont="1" applyAlignment="1" applyProtection="1">
      <alignment horizontal="center"/>
      <protection locked="0"/>
    </xf>
    <xf numFmtId="0" fontId="76" fillId="0" borderId="0" xfId="10" applyFont="1" applyAlignment="1">
      <alignment horizontal="center"/>
    </xf>
    <xf numFmtId="0" fontId="78" fillId="0" borderId="0" xfId="10" applyFont="1" applyAlignment="1">
      <alignment horizontal="center"/>
    </xf>
    <xf numFmtId="0" fontId="75" fillId="0" borderId="0" xfId="10" applyFont="1"/>
    <xf numFmtId="0" fontId="76" fillId="0" borderId="2" xfId="10" applyFont="1" applyBorder="1" applyAlignment="1" applyProtection="1">
      <alignment horizontal="center"/>
      <protection locked="0"/>
    </xf>
    <xf numFmtId="0" fontId="76" fillId="0" borderId="22" xfId="10" applyFont="1" applyBorder="1" applyAlignment="1" applyProtection="1">
      <alignment horizontal="center"/>
      <protection locked="0"/>
    </xf>
    <xf numFmtId="0" fontId="75" fillId="0" borderId="2" xfId="10" applyFont="1" applyBorder="1" applyProtection="1">
      <protection locked="0"/>
    </xf>
    <xf numFmtId="0" fontId="75" fillId="0" borderId="28" xfId="10" applyFont="1" applyBorder="1" applyAlignment="1" applyProtection="1">
      <alignment horizontal="center"/>
      <protection locked="0"/>
    </xf>
    <xf numFmtId="0" fontId="79" fillId="0" borderId="0" xfId="10" applyFont="1" applyAlignment="1" applyProtection="1">
      <alignment horizontal="center"/>
      <protection locked="0"/>
    </xf>
    <xf numFmtId="0" fontId="74" fillId="0" borderId="0" xfId="10" applyFont="1" applyAlignment="1" applyProtection="1">
      <alignment horizontal="center"/>
      <protection locked="0"/>
    </xf>
    <xf numFmtId="0" fontId="74" fillId="0" borderId="12" xfId="10" applyFont="1" applyBorder="1" applyAlignment="1">
      <alignment horizontal="center"/>
    </xf>
    <xf numFmtId="0" fontId="74" fillId="0" borderId="0" xfId="10" applyFont="1"/>
    <xf numFmtId="0" fontId="9" fillId="0" borderId="0" xfId="0" applyFont="1" applyAlignment="1" applyProtection="1">
      <alignment horizontal="center"/>
      <protection hidden="1"/>
    </xf>
    <xf numFmtId="0" fontId="11" fillId="0" borderId="0" xfId="0" applyFont="1" applyAlignment="1" applyProtection="1">
      <alignment horizontal="center" vertical="center"/>
      <protection hidden="1"/>
    </xf>
    <xf numFmtId="0" fontId="3" fillId="0" borderId="0" xfId="13" applyAlignment="1">
      <alignment horizontal="left" vertical="top"/>
    </xf>
    <xf numFmtId="0" fontId="11" fillId="0" borderId="3" xfId="0" applyFont="1" applyBorder="1" applyAlignment="1" applyProtection="1">
      <alignment horizontal="center" vertical="center"/>
      <protection locked="0" hidden="1"/>
    </xf>
    <xf numFmtId="0" fontId="12" fillId="0" borderId="0" xfId="0" applyFont="1" applyAlignment="1" applyProtection="1">
      <alignment vertical="center"/>
      <protection hidden="1"/>
    </xf>
    <xf numFmtId="0" fontId="3" fillId="0" borderId="0" xfId="0" quotePrefix="1" applyFont="1" applyProtection="1">
      <protection hidden="1"/>
    </xf>
    <xf numFmtId="0" fontId="19" fillId="0" borderId="0" xfId="0" applyFont="1" applyProtection="1">
      <protection hidden="1"/>
    </xf>
    <xf numFmtId="39" fontId="3" fillId="0" borderId="2" xfId="1" applyNumberFormat="1" applyFont="1" applyBorder="1" applyProtection="1">
      <protection hidden="1"/>
    </xf>
    <xf numFmtId="39" fontId="3" fillId="0" borderId="0" xfId="1" applyNumberFormat="1" applyFont="1" applyBorder="1" applyProtection="1">
      <protection hidden="1"/>
    </xf>
    <xf numFmtId="39" fontId="3" fillId="0" borderId="2" xfId="1" applyNumberFormat="1" applyFont="1" applyBorder="1" applyAlignment="1" applyProtection="1">
      <alignment horizontal="center"/>
      <protection locked="0" hidden="1"/>
    </xf>
    <xf numFmtId="39" fontId="3" fillId="0" borderId="2" xfId="0" applyNumberFormat="1" applyFont="1" applyBorder="1" applyAlignment="1" applyProtection="1">
      <alignment horizontal="center"/>
      <protection locked="0" hidden="1"/>
    </xf>
    <xf numFmtId="0" fontId="3" fillId="0" borderId="0" xfId="0" quotePrefix="1" applyFont="1" applyAlignment="1" applyProtection="1">
      <alignment horizontal="center" vertical="top"/>
      <protection hidden="1"/>
    </xf>
    <xf numFmtId="0" fontId="3" fillId="0" borderId="0" xfId="0" applyFont="1" applyAlignment="1" applyProtection="1">
      <alignment horizontal="center" vertical="center" wrapText="1"/>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0" borderId="0" xfId="0" quotePrefix="1" applyFont="1" applyAlignment="1" applyProtection="1">
      <alignment horizontal="center" vertical="center"/>
      <protection hidden="1"/>
    </xf>
    <xf numFmtId="0" fontId="62" fillId="0" borderId="0" xfId="13" applyFont="1" applyAlignment="1">
      <alignment horizontal="left"/>
    </xf>
    <xf numFmtId="0" fontId="12" fillId="0" borderId="0" xfId="13" applyFont="1" applyAlignment="1">
      <alignment horizontal="left"/>
    </xf>
    <xf numFmtId="0" fontId="15" fillId="0" borderId="0" xfId="13" applyFont="1" applyAlignment="1">
      <alignment horizontal="centerContinuous"/>
    </xf>
    <xf numFmtId="0" fontId="3" fillId="0" borderId="0" xfId="13" applyAlignment="1">
      <alignment horizontal="centerContinuous"/>
    </xf>
    <xf numFmtId="0" fontId="3" fillId="0" borderId="0" xfId="13" applyAlignment="1">
      <alignment vertical="top" wrapText="1"/>
    </xf>
    <xf numFmtId="0" fontId="27" fillId="0" borderId="0" xfId="7" applyFont="1" applyAlignment="1">
      <alignment vertical="top"/>
    </xf>
    <xf numFmtId="0" fontId="72" fillId="0" borderId="0" xfId="7" applyFont="1" applyAlignment="1">
      <alignment horizontal="center" vertical="top"/>
    </xf>
    <xf numFmtId="0" fontId="46" fillId="0" borderId="0" xfId="7" applyFont="1" applyAlignment="1">
      <alignment horizontal="left" vertical="top"/>
    </xf>
    <xf numFmtId="0" fontId="46" fillId="0" borderId="0" xfId="0" applyFont="1" applyAlignment="1">
      <alignment horizontal="left" vertical="top"/>
    </xf>
    <xf numFmtId="0" fontId="46" fillId="0" borderId="0" xfId="7" applyFont="1" applyAlignment="1">
      <alignment vertical="top"/>
    </xf>
    <xf numFmtId="0" fontId="9" fillId="0" borderId="0" xfId="7" applyFont="1" applyAlignment="1">
      <alignment vertical="top"/>
    </xf>
    <xf numFmtId="0" fontId="24" fillId="0" borderId="0" xfId="7" applyFont="1" applyAlignment="1">
      <alignment vertical="top"/>
    </xf>
    <xf numFmtId="0" fontId="81" fillId="8" borderId="0" xfId="0" applyFont="1" applyFill="1" applyAlignment="1">
      <alignment horizontal="left" vertical="top" wrapText="1"/>
    </xf>
    <xf numFmtId="0" fontId="82" fillId="8" borderId="0" xfId="0" applyFont="1" applyFill="1" applyAlignment="1">
      <alignment horizontal="left" vertical="top" wrapText="1"/>
    </xf>
    <xf numFmtId="0" fontId="6" fillId="0" borderId="3" xfId="0" applyFont="1" applyBorder="1"/>
    <xf numFmtId="0" fontId="3" fillId="0" borderId="17" xfId="0" applyFont="1" applyBorder="1" applyAlignment="1" applyProtection="1">
      <alignment horizontal="center"/>
      <protection hidden="1"/>
    </xf>
    <xf numFmtId="0" fontId="60" fillId="0" borderId="0" xfId="0" applyFont="1"/>
    <xf numFmtId="167" fontId="46" fillId="0" borderId="0" xfId="0" applyNumberFormat="1" applyFont="1" applyAlignment="1" applyProtection="1">
      <alignment horizontal="right" vertical="center"/>
      <protection hidden="1"/>
    </xf>
    <xf numFmtId="0" fontId="11" fillId="0" borderId="0" xfId="11" applyFont="1" applyAlignment="1" applyProtection="1">
      <alignment vertical="top" wrapText="1"/>
      <protection locked="0"/>
    </xf>
    <xf numFmtId="0" fontId="74" fillId="0" borderId="0" xfId="14" applyFont="1"/>
    <xf numFmtId="0" fontId="87" fillId="0" borderId="0" xfId="14" applyFont="1" applyAlignment="1">
      <alignment vertical="top"/>
    </xf>
    <xf numFmtId="0" fontId="74" fillId="0" borderId="0" xfId="14" quotePrefix="1" applyFont="1" applyAlignment="1">
      <alignment horizontal="center" vertical="top"/>
    </xf>
    <xf numFmtId="44" fontId="87" fillId="0" borderId="2" xfId="15" applyFont="1" applyFill="1" applyBorder="1" applyAlignment="1" applyProtection="1">
      <alignment vertical="top"/>
    </xf>
    <xf numFmtId="0" fontId="89" fillId="0" borderId="0" xfId="14" applyFont="1" applyAlignment="1">
      <alignment vertical="top"/>
    </xf>
    <xf numFmtId="0" fontId="89" fillId="0" borderId="0" xfId="14" applyFont="1" applyAlignment="1">
      <alignment horizontal="center" vertical="top"/>
    </xf>
    <xf numFmtId="44" fontId="89" fillId="0" borderId="0" xfId="14" applyNumberFormat="1" applyFont="1" applyAlignment="1">
      <alignment vertical="top"/>
    </xf>
    <xf numFmtId="44" fontId="74" fillId="0" borderId="0" xfId="14" applyNumberFormat="1" applyFont="1"/>
    <xf numFmtId="0" fontId="74" fillId="0" borderId="0" xfId="14" applyFont="1" applyAlignment="1">
      <alignment vertical="top"/>
    </xf>
    <xf numFmtId="0" fontId="74" fillId="0" borderId="0" xfId="14" applyFont="1" applyAlignment="1">
      <alignment horizontal="center" vertical="top"/>
    </xf>
    <xf numFmtId="44" fontId="74" fillId="0" borderId="0" xfId="14" applyNumberFormat="1" applyFont="1" applyAlignment="1">
      <alignment vertical="top"/>
    </xf>
    <xf numFmtId="0" fontId="89" fillId="0" borderId="0" xfId="14" applyFont="1" applyAlignment="1">
      <alignment horizontal="left" vertical="top" indent="2"/>
    </xf>
    <xf numFmtId="0" fontId="74" fillId="0" borderId="0" xfId="14" applyFont="1" applyAlignment="1">
      <alignment horizontal="left" vertical="top" indent="1"/>
    </xf>
    <xf numFmtId="43" fontId="74" fillId="0" borderId="2" xfId="15" applyNumberFormat="1" applyFont="1" applyBorder="1" applyAlignment="1" applyProtection="1">
      <alignment vertical="top"/>
    </xf>
    <xf numFmtId="43" fontId="74" fillId="0" borderId="22" xfId="15" applyNumberFormat="1" applyFont="1" applyBorder="1" applyAlignment="1" applyProtection="1">
      <alignment vertical="top"/>
    </xf>
    <xf numFmtId="0" fontId="74" fillId="0" borderId="0" xfId="14" quotePrefix="1" applyFont="1" applyAlignment="1">
      <alignment horizontal="center"/>
    </xf>
    <xf numFmtId="43" fontId="74" fillId="0" borderId="22" xfId="15" applyNumberFormat="1" applyFont="1" applyBorder="1" applyAlignment="1" applyProtection="1"/>
    <xf numFmtId="0" fontId="74" fillId="0" borderId="0" xfId="14" applyFont="1" applyAlignment="1">
      <alignment horizontal="left" vertical="top" indent="2"/>
    </xf>
    <xf numFmtId="0" fontId="74" fillId="0" borderId="0" xfId="14" applyFont="1" applyAlignment="1">
      <alignment horizontal="left" indent="1"/>
    </xf>
    <xf numFmtId="44" fontId="74" fillId="0" borderId="0" xfId="15" applyFont="1" applyBorder="1" applyAlignment="1" applyProtection="1">
      <alignment vertical="top"/>
    </xf>
    <xf numFmtId="0" fontId="87" fillId="0" borderId="0" xfId="14" applyFont="1" applyAlignment="1">
      <alignment horizontal="left" vertical="top"/>
    </xf>
    <xf numFmtId="0" fontId="87" fillId="0" borderId="0" xfId="14" quotePrefix="1" applyFont="1" applyAlignment="1">
      <alignment horizontal="center" vertical="top"/>
    </xf>
    <xf numFmtId="43" fontId="87" fillId="0" borderId="2" xfId="14" applyNumberFormat="1" applyFont="1" applyBorder="1" applyAlignment="1">
      <alignment vertical="top"/>
    </xf>
    <xf numFmtId="0" fontId="11" fillId="0" borderId="0" xfId="14" applyFont="1" applyAlignment="1">
      <alignment horizontal="center"/>
    </xf>
    <xf numFmtId="0" fontId="9" fillId="0" borderId="0" xfId="14" applyFont="1" applyAlignment="1">
      <alignment horizontal="left"/>
    </xf>
    <xf numFmtId="43" fontId="74" fillId="0" borderId="2" xfId="15" applyNumberFormat="1" applyFont="1" applyFill="1" applyBorder="1" applyAlignment="1" applyProtection="1">
      <protection locked="0"/>
    </xf>
    <xf numFmtId="0" fontId="90" fillId="0" borderId="0" xfId="14" applyFont="1" applyAlignment="1">
      <alignment horizontal="left" vertical="top"/>
    </xf>
    <xf numFmtId="0" fontId="3" fillId="0" borderId="0" xfId="14" quotePrefix="1" applyFont="1" applyAlignment="1">
      <alignment horizontal="center"/>
    </xf>
    <xf numFmtId="0" fontId="87" fillId="0" borderId="0" xfId="14" applyFont="1" applyAlignment="1">
      <alignment horizontal="center"/>
    </xf>
    <xf numFmtId="0" fontId="88" fillId="0" borderId="0" xfId="14" applyFont="1"/>
    <xf numFmtId="0" fontId="74" fillId="0" borderId="0" xfId="14" quotePrefix="1" applyFont="1"/>
    <xf numFmtId="43" fontId="74" fillId="0" borderId="2" xfId="15" applyNumberFormat="1" applyFont="1" applyBorder="1" applyAlignment="1" applyProtection="1">
      <alignment horizontal="center"/>
      <protection locked="0"/>
    </xf>
    <xf numFmtId="49" fontId="74" fillId="0" borderId="0" xfId="14" quotePrefix="1" applyNumberFormat="1" applyFont="1" applyAlignment="1">
      <alignment horizontal="center"/>
    </xf>
    <xf numFmtId="43" fontId="74" fillId="0" borderId="2" xfId="15" applyNumberFormat="1" applyFont="1" applyBorder="1" applyAlignment="1" applyProtection="1">
      <alignment horizontal="center"/>
    </xf>
    <xf numFmtId="10" fontId="74" fillId="0" borderId="2" xfId="16" applyNumberFormat="1" applyFont="1" applyBorder="1" applyAlignment="1" applyProtection="1">
      <alignment horizontal="center"/>
    </xf>
    <xf numFmtId="0" fontId="91" fillId="0" borderId="0" xfId="14" applyFont="1"/>
    <xf numFmtId="0" fontId="74" fillId="0" borderId="0" xfId="14" applyFont="1" applyAlignment="1">
      <alignment horizontal="center" vertical="top" wrapText="1"/>
    </xf>
    <xf numFmtId="43" fontId="74" fillId="0" borderId="2" xfId="15" applyNumberFormat="1" applyFont="1" applyBorder="1" applyAlignment="1" applyProtection="1">
      <alignment horizontal="right"/>
    </xf>
    <xf numFmtId="0" fontId="92" fillId="0" borderId="0" xfId="14" applyFont="1" applyAlignment="1">
      <alignment vertical="top"/>
    </xf>
    <xf numFmtId="0" fontId="93" fillId="0" borderId="0" xfId="14" applyFont="1" applyAlignment="1">
      <alignment horizontal="center" wrapText="1"/>
    </xf>
    <xf numFmtId="0" fontId="87" fillId="0" borderId="0" xfId="14" applyFont="1"/>
    <xf numFmtId="10" fontId="74" fillId="0" borderId="2" xfId="16" applyNumberFormat="1" applyFont="1" applyFill="1" applyBorder="1" applyAlignment="1" applyProtection="1">
      <alignment horizontal="center"/>
    </xf>
    <xf numFmtId="0" fontId="94" fillId="0" borderId="0" xfId="14" applyFont="1" applyAlignment="1">
      <alignment horizontal="center" vertical="top" wrapText="1"/>
    </xf>
    <xf numFmtId="43" fontId="74" fillId="0" borderId="2" xfId="15" applyNumberFormat="1" applyFont="1" applyBorder="1" applyProtection="1"/>
    <xf numFmtId="0" fontId="92" fillId="0" borderId="0" xfId="14" applyFont="1" applyAlignment="1">
      <alignment vertical="top" wrapText="1"/>
    </xf>
    <xf numFmtId="0" fontId="93" fillId="0" borderId="0" xfId="14" applyFont="1" applyAlignment="1">
      <alignment horizontal="center" vertical="top" wrapText="1"/>
    </xf>
    <xf numFmtId="0" fontId="95" fillId="0" borderId="0" xfId="14" applyFont="1"/>
    <xf numFmtId="0" fontId="74" fillId="0" borderId="0" xfId="14" applyFont="1" applyAlignment="1">
      <alignment horizontal="left" wrapText="1" indent="1"/>
    </xf>
    <xf numFmtId="0" fontId="74" fillId="0" borderId="0" xfId="14" quotePrefix="1" applyFont="1" applyAlignment="1">
      <alignment wrapText="1"/>
    </xf>
    <xf numFmtId="43" fontId="74" fillId="0" borderId="2" xfId="15" applyNumberFormat="1" applyFont="1" applyFill="1" applyBorder="1" applyProtection="1">
      <protection locked="0"/>
    </xf>
    <xf numFmtId="0" fontId="74" fillId="0" borderId="0" xfId="14" applyFont="1" applyAlignment="1">
      <alignment wrapText="1"/>
    </xf>
    <xf numFmtId="44" fontId="74" fillId="0" borderId="0" xfId="15" applyFont="1" applyBorder="1" applyProtection="1"/>
    <xf numFmtId="0" fontId="46" fillId="0" borderId="0" xfId="14" applyFont="1"/>
    <xf numFmtId="0" fontId="92" fillId="0" borderId="0" xfId="14" applyFont="1" applyAlignment="1">
      <alignment horizontal="left" indent="3"/>
    </xf>
    <xf numFmtId="43" fontId="74" fillId="0" borderId="0" xfId="15" applyNumberFormat="1" applyFont="1" applyFill="1" applyBorder="1" applyProtection="1"/>
    <xf numFmtId="43" fontId="74" fillId="0" borderId="0" xfId="14" applyNumberFormat="1" applyFont="1"/>
    <xf numFmtId="0" fontId="89" fillId="0" borderId="0" xfId="14" applyFont="1" applyAlignment="1">
      <alignment horizontal="left" indent="2"/>
    </xf>
    <xf numFmtId="43" fontId="74" fillId="0" borderId="0" xfId="15" applyNumberFormat="1" applyFont="1" applyBorder="1" applyProtection="1"/>
    <xf numFmtId="43" fontId="74" fillId="0" borderId="2" xfId="15" applyNumberFormat="1" applyFont="1" applyBorder="1" applyProtection="1">
      <protection locked="0"/>
    </xf>
    <xf numFmtId="43" fontId="87" fillId="0" borderId="2" xfId="14" applyNumberFormat="1" applyFont="1" applyBorder="1"/>
    <xf numFmtId="43" fontId="87" fillId="0" borderId="2" xfId="15" applyNumberFormat="1" applyFont="1" applyBorder="1" applyProtection="1"/>
    <xf numFmtId="0" fontId="89" fillId="0" borderId="0" xfId="14" applyFont="1"/>
    <xf numFmtId="0" fontId="74" fillId="0" borderId="0" xfId="14" applyFont="1" applyAlignment="1">
      <alignment horizontal="left" vertical="top" wrapText="1"/>
    </xf>
    <xf numFmtId="0" fontId="93" fillId="0" borderId="63" xfId="14" applyFont="1" applyBorder="1" applyAlignment="1">
      <alignment horizontal="center" wrapText="1"/>
    </xf>
    <xf numFmtId="0" fontId="74" fillId="0" borderId="0" xfId="14" applyFont="1" applyAlignment="1">
      <alignment horizontal="left" wrapText="1"/>
    </xf>
    <xf numFmtId="44" fontId="74" fillId="0" borderId="2" xfId="15" applyFont="1" applyBorder="1" applyProtection="1">
      <protection locked="0"/>
    </xf>
    <xf numFmtId="0" fontId="74" fillId="0" borderId="0" xfId="14" applyFont="1" applyAlignment="1">
      <alignment vertical="top" wrapText="1"/>
    </xf>
    <xf numFmtId="43" fontId="74" fillId="0" borderId="0" xfId="18" applyFont="1" applyProtection="1"/>
    <xf numFmtId="0" fontId="87" fillId="17" borderId="3" xfId="14" applyFont="1" applyFill="1" applyBorder="1" applyAlignment="1">
      <alignment horizontal="center" wrapText="1"/>
    </xf>
    <xf numFmtId="14" fontId="74" fillId="0" borderId="3" xfId="14" applyNumberFormat="1" applyFont="1" applyBorder="1" applyAlignment="1" applyProtection="1">
      <alignment horizontal="center" vertical="top" wrapText="1"/>
      <protection locked="0"/>
    </xf>
    <xf numFmtId="44" fontId="74" fillId="0" borderId="3" xfId="15" applyFont="1" applyBorder="1" applyAlignment="1" applyProtection="1">
      <alignment horizontal="center" vertical="top"/>
      <protection locked="0"/>
    </xf>
    <xf numFmtId="43" fontId="74" fillId="0" borderId="3" xfId="15" applyNumberFormat="1" applyFont="1" applyBorder="1" applyAlignment="1" applyProtection="1">
      <alignment horizontal="center" vertical="top"/>
      <protection locked="0"/>
    </xf>
    <xf numFmtId="43" fontId="87" fillId="8" borderId="3" xfId="14" applyNumberFormat="1" applyFont="1" applyFill="1" applyBorder="1"/>
    <xf numFmtId="0" fontId="99" fillId="0" borderId="0" xfId="14" applyFont="1"/>
    <xf numFmtId="44" fontId="74" fillId="0" borderId="3" xfId="15" applyFont="1" applyBorder="1" applyAlignment="1" applyProtection="1">
      <alignment vertical="top"/>
      <protection locked="0"/>
    </xf>
    <xf numFmtId="43" fontId="74" fillId="0" borderId="3" xfId="15" applyNumberFormat="1" applyFont="1" applyBorder="1" applyAlignment="1" applyProtection="1">
      <alignment vertical="top"/>
      <protection locked="0"/>
    </xf>
    <xf numFmtId="43" fontId="87" fillId="8" borderId="3" xfId="15" applyNumberFormat="1" applyFont="1" applyFill="1" applyBorder="1" applyAlignment="1" applyProtection="1">
      <alignment vertical="top"/>
    </xf>
    <xf numFmtId="0" fontId="100" fillId="0" borderId="0" xfId="14" applyFont="1"/>
    <xf numFmtId="0" fontId="15" fillId="0" borderId="28" xfId="20" applyFont="1" applyBorder="1" applyAlignment="1" applyProtection="1">
      <alignment horizontal="center" vertical="center"/>
      <protection locked="0"/>
    </xf>
    <xf numFmtId="0" fontId="3" fillId="0" borderId="0" xfId="20" applyAlignment="1" applyProtection="1">
      <alignment horizontal="justify" vertical="center" wrapText="1"/>
      <protection hidden="1"/>
    </xf>
    <xf numFmtId="0" fontId="3" fillId="0" borderId="0" xfId="20" applyAlignment="1">
      <alignment vertical="center"/>
    </xf>
    <xf numFmtId="0" fontId="3" fillId="0" borderId="0" xfId="20" applyAlignment="1" applyProtection="1">
      <alignment horizontal="justify" vertical="center"/>
      <protection hidden="1"/>
    </xf>
    <xf numFmtId="0" fontId="3" fillId="0" borderId="0" xfId="20" applyAlignment="1" applyProtection="1">
      <alignment horizontal="justify" wrapText="1"/>
      <protection hidden="1"/>
    </xf>
    <xf numFmtId="0" fontId="15" fillId="0" borderId="33" xfId="20" applyFont="1" applyBorder="1" applyAlignment="1" applyProtection="1">
      <alignment horizontal="center" vertical="center"/>
      <protection locked="0"/>
    </xf>
    <xf numFmtId="0" fontId="3" fillId="0" borderId="0" xfId="20" applyAlignment="1" applyProtection="1">
      <alignment horizontal="justify"/>
      <protection hidden="1"/>
    </xf>
    <xf numFmtId="0" fontId="34" fillId="0" borderId="0" xfId="2" applyFill="1" applyBorder="1" applyAlignment="1" applyProtection="1">
      <alignment horizontal="left"/>
      <protection hidden="1"/>
    </xf>
    <xf numFmtId="0" fontId="34" fillId="0" borderId="0" xfId="2" applyFill="1" applyBorder="1" applyAlignment="1" applyProtection="1">
      <alignment horizontal="left" vertical="top"/>
    </xf>
    <xf numFmtId="43" fontId="6" fillId="0" borderId="3" xfId="0" applyNumberFormat="1" applyFont="1" applyBorder="1" applyAlignment="1" applyProtection="1">
      <alignment horizontal="left" vertical="center"/>
      <protection hidden="1"/>
    </xf>
    <xf numFmtId="43" fontId="6" fillId="0" borderId="3" xfId="0" applyNumberFormat="1" applyFont="1" applyBorder="1" applyAlignment="1" applyProtection="1">
      <alignment horizontal="left" vertical="center"/>
      <protection locked="0" hidden="1"/>
    </xf>
    <xf numFmtId="43" fontId="6" fillId="0" borderId="3" xfId="0" applyNumberFormat="1" applyFont="1" applyBorder="1" applyAlignment="1" applyProtection="1">
      <alignment horizontal="centerContinuous" vertical="center"/>
      <protection locked="0"/>
    </xf>
    <xf numFmtId="43" fontId="6" fillId="0" borderId="3" xfId="0" applyNumberFormat="1" applyFont="1" applyBorder="1" applyAlignment="1" applyProtection="1">
      <alignment horizontal="center" vertical="center"/>
      <protection locked="0"/>
    </xf>
    <xf numFmtId="43" fontId="6" fillId="0" borderId="3" xfId="0" applyNumberFormat="1" applyFont="1" applyBorder="1" applyAlignment="1" applyProtection="1">
      <alignment horizontal="center" vertical="center"/>
      <protection hidden="1"/>
    </xf>
    <xf numFmtId="43" fontId="3" fillId="0" borderId="3" xfId="0" applyNumberFormat="1" applyFont="1" applyBorder="1" applyAlignment="1" applyProtection="1">
      <alignment horizontal="center" vertical="center"/>
      <protection locked="0"/>
    </xf>
    <xf numFmtId="43" fontId="6" fillId="0" borderId="3" xfId="0" applyNumberFormat="1" applyFont="1" applyBorder="1" applyProtection="1">
      <protection locked="0"/>
    </xf>
    <xf numFmtId="43" fontId="6" fillId="0" borderId="4" xfId="0" applyNumberFormat="1" applyFont="1" applyBorder="1" applyProtection="1">
      <protection locked="0"/>
    </xf>
    <xf numFmtId="43" fontId="6" fillId="0" borderId="4" xfId="0" applyNumberFormat="1" applyFont="1" applyBorder="1" applyProtection="1">
      <protection hidden="1"/>
    </xf>
    <xf numFmtId="43" fontId="9" fillId="0" borderId="5" xfId="0" applyNumberFormat="1" applyFont="1" applyBorder="1" applyProtection="1">
      <protection hidden="1"/>
    </xf>
    <xf numFmtId="43" fontId="9" fillId="0" borderId="20" xfId="0" applyNumberFormat="1" applyFont="1" applyBorder="1" applyProtection="1">
      <protection hidden="1"/>
    </xf>
    <xf numFmtId="43" fontId="6" fillId="0" borderId="29" xfId="0" applyNumberFormat="1" applyFont="1" applyBorder="1" applyProtection="1">
      <protection locked="0"/>
    </xf>
    <xf numFmtId="43" fontId="6" fillId="0" borderId="30" xfId="0" applyNumberFormat="1" applyFont="1" applyBorder="1" applyProtection="1">
      <protection locked="0"/>
    </xf>
    <xf numFmtId="43" fontId="6" fillId="0" borderId="3" xfId="0" applyNumberFormat="1" applyFont="1" applyBorder="1"/>
    <xf numFmtId="43" fontId="6" fillId="0" borderId="4" xfId="0" applyNumberFormat="1" applyFont="1" applyBorder="1"/>
    <xf numFmtId="43" fontId="6" fillId="9" borderId="4" xfId="0" applyNumberFormat="1" applyFont="1" applyFill="1" applyBorder="1" applyProtection="1">
      <protection hidden="1"/>
    </xf>
    <xf numFmtId="43" fontId="9" fillId="0" borderId="57" xfId="0" applyNumberFormat="1" applyFont="1" applyBorder="1" applyProtection="1">
      <protection hidden="1"/>
    </xf>
    <xf numFmtId="43" fontId="9" fillId="0" borderId="58" xfId="0" applyNumberFormat="1" applyFont="1" applyBorder="1" applyProtection="1">
      <protection hidden="1"/>
    </xf>
    <xf numFmtId="43" fontId="9" fillId="0" borderId="18" xfId="0" applyNumberFormat="1" applyFont="1" applyBorder="1" applyProtection="1">
      <protection hidden="1"/>
    </xf>
    <xf numFmtId="43" fontId="9" fillId="0" borderId="19" xfId="0" applyNumberFormat="1" applyFont="1" applyBorder="1" applyProtection="1">
      <protection hidden="1"/>
    </xf>
    <xf numFmtId="43" fontId="6" fillId="0" borderId="30" xfId="0" applyNumberFormat="1" applyFont="1" applyBorder="1" applyProtection="1">
      <protection hidden="1"/>
    </xf>
    <xf numFmtId="43" fontId="6" fillId="0" borderId="20" xfId="0" applyNumberFormat="1" applyFont="1" applyBorder="1" applyProtection="1">
      <protection hidden="1"/>
    </xf>
    <xf numFmtId="43" fontId="6" fillId="0" borderId="61" xfId="0" applyNumberFormat="1" applyFont="1" applyBorder="1" applyProtection="1">
      <protection locked="0"/>
    </xf>
    <xf numFmtId="43" fontId="6" fillId="2" borderId="3" xfId="0" applyNumberFormat="1" applyFont="1" applyFill="1" applyBorder="1" applyProtection="1">
      <protection hidden="1"/>
    </xf>
    <xf numFmtId="43" fontId="6" fillId="2" borderId="61" xfId="0" applyNumberFormat="1" applyFont="1" applyFill="1" applyBorder="1" applyProtection="1">
      <protection hidden="1"/>
    </xf>
    <xf numFmtId="43" fontId="6" fillId="2" borderId="4" xfId="0" applyNumberFormat="1" applyFont="1" applyFill="1" applyBorder="1" applyProtection="1">
      <protection hidden="1"/>
    </xf>
    <xf numFmtId="43" fontId="6" fillId="0" borderId="18" xfId="0" applyNumberFormat="1" applyFont="1" applyBorder="1" applyProtection="1">
      <protection hidden="1"/>
    </xf>
    <xf numFmtId="43" fontId="6" fillId="0" borderId="19" xfId="0" applyNumberFormat="1" applyFont="1" applyBorder="1" applyProtection="1">
      <protection hidden="1"/>
    </xf>
    <xf numFmtId="43" fontId="6" fillId="0" borderId="5" xfId="0" applyNumberFormat="1" applyFont="1" applyBorder="1" applyProtection="1">
      <protection hidden="1"/>
    </xf>
    <xf numFmtId="43" fontId="6" fillId="0" borderId="18" xfId="0" applyNumberFormat="1" applyFont="1" applyBorder="1" applyProtection="1">
      <protection locked="0"/>
    </xf>
    <xf numFmtId="43" fontId="6" fillId="0" borderId="2" xfId="0" applyNumberFormat="1" applyFont="1" applyBorder="1" applyAlignment="1" applyProtection="1">
      <alignment vertical="center"/>
      <protection locked="0"/>
    </xf>
    <xf numFmtId="43" fontId="6" fillId="0" borderId="0" xfId="0" applyNumberFormat="1" applyFont="1" applyAlignment="1" applyProtection="1">
      <alignment vertical="center"/>
      <protection hidden="1"/>
    </xf>
    <xf numFmtId="43" fontId="6" fillId="0" borderId="2" xfId="0" applyNumberFormat="1" applyFont="1" applyBorder="1" applyAlignment="1" applyProtection="1">
      <alignment vertical="center"/>
      <protection hidden="1"/>
    </xf>
    <xf numFmtId="43" fontId="6" fillId="0" borderId="32" xfId="0" applyNumberFormat="1" applyFont="1" applyBorder="1" applyAlignment="1" applyProtection="1">
      <alignment vertical="center"/>
      <protection hidden="1"/>
    </xf>
    <xf numFmtId="43" fontId="3" fillId="0" borderId="2" xfId="9" applyNumberFormat="1" applyFont="1" applyBorder="1" applyProtection="1">
      <protection hidden="1"/>
    </xf>
    <xf numFmtId="43" fontId="3" fillId="0" borderId="2" xfId="9" applyNumberFormat="1" applyFont="1" applyBorder="1" applyAlignment="1" applyProtection="1">
      <alignment horizontal="center" vertical="top"/>
      <protection hidden="1"/>
    </xf>
    <xf numFmtId="43" fontId="9" fillId="0" borderId="2" xfId="0" applyNumberFormat="1" applyFont="1" applyBorder="1" applyAlignment="1" applyProtection="1">
      <alignment horizontal="center" vertical="top"/>
      <protection hidden="1"/>
    </xf>
    <xf numFmtId="43" fontId="3" fillId="0" borderId="2" xfId="0" applyNumberFormat="1" applyFont="1" applyBorder="1" applyAlignment="1" applyProtection="1">
      <alignment horizontal="center" vertical="center"/>
      <protection hidden="1"/>
    </xf>
    <xf numFmtId="0" fontId="34" fillId="0" borderId="0" xfId="2" applyFill="1" applyAlignment="1" applyProtection="1">
      <alignment horizontal="left" vertical="top"/>
    </xf>
    <xf numFmtId="0" fontId="84" fillId="0" borderId="0" xfId="0" applyFont="1" applyAlignment="1">
      <alignment horizontal="left" vertical="top" wrapText="1"/>
    </xf>
    <xf numFmtId="0" fontId="82" fillId="0" borderId="0" xfId="0" applyFont="1" applyAlignment="1">
      <alignment horizontal="left" vertical="top" wrapText="1"/>
    </xf>
    <xf numFmtId="0" fontId="81" fillId="0" borderId="0" xfId="0" applyFont="1" applyAlignment="1">
      <alignment horizontal="left" vertical="top" wrapText="1"/>
    </xf>
    <xf numFmtId="0" fontId="30" fillId="0" borderId="43" xfId="0" applyFont="1" applyBorder="1" applyAlignment="1" applyProtection="1">
      <alignment horizontal="center"/>
      <protection hidden="1"/>
    </xf>
    <xf numFmtId="0" fontId="26" fillId="6" borderId="0" xfId="7" applyFont="1" applyFill="1" applyAlignment="1">
      <alignment horizontal="center"/>
    </xf>
    <xf numFmtId="0" fontId="49" fillId="0" borderId="0" xfId="0" applyFont="1" applyAlignment="1">
      <alignment horizontal="left" vertical="top" wrapText="1"/>
    </xf>
    <xf numFmtId="0" fontId="59" fillId="0" borderId="12" xfId="0" applyFont="1" applyBorder="1" applyAlignment="1">
      <alignment horizontal="center"/>
    </xf>
    <xf numFmtId="0" fontId="57" fillId="0" borderId="0" xfId="0" applyFont="1" applyAlignment="1">
      <alignment horizontal="left" wrapText="1"/>
    </xf>
    <xf numFmtId="0" fontId="56" fillId="0" borderId="0" xfId="0" applyFont="1" applyAlignment="1">
      <alignment horizontal="left" vertical="top" wrapText="1"/>
    </xf>
    <xf numFmtId="0" fontId="55" fillId="0" borderId="0" xfId="0" applyFont="1" applyAlignment="1">
      <alignment horizontal="left" vertical="top" wrapText="1"/>
    </xf>
    <xf numFmtId="0" fontId="102" fillId="0" borderId="0" xfId="0" applyFont="1" applyAlignment="1">
      <alignment horizontal="left" vertical="top" wrapText="1"/>
    </xf>
    <xf numFmtId="0" fontId="3" fillId="0" borderId="0" xfId="0" applyFont="1" applyAlignment="1" applyProtection="1">
      <alignment horizontal="left" vertical="top" wrapText="1"/>
      <protection hidden="1"/>
    </xf>
    <xf numFmtId="0" fontId="63" fillId="0" borderId="36" xfId="2" applyFont="1" applyBorder="1" applyAlignment="1" applyProtection="1">
      <alignment horizontal="center"/>
      <protection hidden="1"/>
    </xf>
    <xf numFmtId="0" fontId="63" fillId="0" borderId="0" xfId="2" applyFont="1" applyBorder="1" applyAlignment="1" applyProtection="1">
      <alignment horizontal="center"/>
      <protection hidden="1"/>
    </xf>
    <xf numFmtId="0" fontId="63" fillId="0" borderId="49" xfId="2" applyFont="1" applyBorder="1" applyAlignment="1" applyProtection="1">
      <alignment horizontal="center"/>
      <protection hidden="1"/>
    </xf>
    <xf numFmtId="0" fontId="15" fillId="0" borderId="36" xfId="0" applyFont="1" applyBorder="1" applyAlignment="1" applyProtection="1">
      <alignment horizontal="left" wrapText="1"/>
      <protection hidden="1"/>
    </xf>
    <xf numFmtId="0" fontId="15" fillId="0" borderId="0" xfId="0" applyFont="1" applyAlignment="1" applyProtection="1">
      <alignment horizontal="left"/>
      <protection hidden="1"/>
    </xf>
    <xf numFmtId="0" fontId="15" fillId="0" borderId="49" xfId="0" applyFont="1" applyBorder="1" applyAlignment="1" applyProtection="1">
      <alignment horizontal="left"/>
      <protection hidden="1"/>
    </xf>
    <xf numFmtId="0" fontId="63" fillId="0" borderId="35" xfId="2" applyFont="1" applyBorder="1" applyAlignment="1" applyProtection="1">
      <alignment horizontal="center"/>
      <protection hidden="1"/>
    </xf>
    <xf numFmtId="0" fontId="63" fillId="0" borderId="43" xfId="2" applyFont="1" applyBorder="1" applyAlignment="1" applyProtection="1">
      <alignment horizontal="center"/>
      <protection hidden="1"/>
    </xf>
    <xf numFmtId="0" fontId="63" fillId="0" borderId="52" xfId="2" applyFont="1" applyBorder="1" applyAlignment="1" applyProtection="1">
      <alignment horizontal="center"/>
      <protection hidden="1"/>
    </xf>
    <xf numFmtId="0" fontId="12" fillId="12" borderId="46" xfId="0" applyFont="1" applyFill="1" applyBorder="1" applyAlignment="1" applyProtection="1">
      <alignment horizontal="center"/>
      <protection hidden="1"/>
    </xf>
    <xf numFmtId="0" fontId="12" fillId="12" borderId="47" xfId="0" applyFont="1" applyFill="1" applyBorder="1" applyAlignment="1" applyProtection="1">
      <alignment horizontal="center"/>
      <protection hidden="1"/>
    </xf>
    <xf numFmtId="0" fontId="12" fillId="12" borderId="48" xfId="0" applyFont="1" applyFill="1" applyBorder="1" applyAlignment="1" applyProtection="1">
      <alignment horizontal="center"/>
      <protection hidden="1"/>
    </xf>
    <xf numFmtId="0" fontId="12" fillId="11" borderId="23" xfId="0" applyFont="1" applyFill="1" applyBorder="1" applyAlignment="1" applyProtection="1">
      <alignment horizontal="center"/>
      <protection hidden="1"/>
    </xf>
    <xf numFmtId="0" fontId="12" fillId="11" borderId="24" xfId="0" applyFont="1" applyFill="1" applyBorder="1" applyAlignment="1" applyProtection="1">
      <alignment horizontal="center"/>
      <protection hidden="1"/>
    </xf>
    <xf numFmtId="0" fontId="12" fillId="11" borderId="25" xfId="0" applyFont="1" applyFill="1" applyBorder="1" applyAlignment="1" applyProtection="1">
      <alignment horizontal="center"/>
      <protection hidden="1"/>
    </xf>
    <xf numFmtId="0" fontId="15" fillId="0" borderId="36" xfId="0" applyFont="1" applyBorder="1" applyAlignment="1" applyProtection="1">
      <alignment horizontal="center" wrapText="1"/>
      <protection hidden="1"/>
    </xf>
    <xf numFmtId="0" fontId="15" fillId="0" borderId="0" xfId="0" applyFont="1" applyAlignment="1" applyProtection="1">
      <alignment horizontal="center" wrapText="1"/>
      <protection hidden="1"/>
    </xf>
    <xf numFmtId="0" fontId="15" fillId="0" borderId="49" xfId="0" applyFont="1" applyBorder="1" applyAlignment="1" applyProtection="1">
      <alignment horizontal="center" wrapText="1"/>
      <protection hidden="1"/>
    </xf>
    <xf numFmtId="0" fontId="48" fillId="0" borderId="23" xfId="0" applyFont="1" applyBorder="1" applyAlignment="1" applyProtection="1">
      <alignment horizontal="center" vertical="center"/>
      <protection hidden="1"/>
    </xf>
    <xf numFmtId="0" fontId="48" fillId="0" borderId="24" xfId="0" applyFont="1" applyBorder="1" applyAlignment="1" applyProtection="1">
      <alignment horizontal="center" vertical="center"/>
      <protection hidden="1"/>
    </xf>
    <xf numFmtId="0" fontId="48" fillId="0" borderId="25" xfId="0" applyFont="1" applyBorder="1" applyAlignment="1" applyProtection="1">
      <alignment horizontal="center" vertical="center"/>
      <protection hidden="1"/>
    </xf>
    <xf numFmtId="0" fontId="12" fillId="0" borderId="36"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49" xfId="0" applyFont="1" applyBorder="1" applyAlignment="1" applyProtection="1">
      <alignment horizontal="center"/>
      <protection hidden="1"/>
    </xf>
    <xf numFmtId="0" fontId="12" fillId="0" borderId="44" xfId="0" applyFont="1" applyBorder="1" applyAlignment="1" applyProtection="1">
      <alignment horizontal="left" wrapText="1"/>
      <protection hidden="1"/>
    </xf>
    <xf numFmtId="0" fontId="15" fillId="0" borderId="50" xfId="0" applyFont="1" applyBorder="1" applyAlignment="1" applyProtection="1">
      <alignment horizontal="left"/>
      <protection hidden="1"/>
    </xf>
    <xf numFmtId="0" fontId="15" fillId="0" borderId="51" xfId="0" applyFont="1" applyBorder="1" applyAlignment="1" applyProtection="1">
      <alignment horizontal="left"/>
      <protection hidden="1"/>
    </xf>
    <xf numFmtId="0" fontId="11" fillId="0" borderId="0" xfId="5" applyFont="1" applyAlignment="1" applyProtection="1">
      <alignment horizontal="center"/>
      <protection hidden="1"/>
    </xf>
    <xf numFmtId="0" fontId="28" fillId="13" borderId="11" xfId="0" applyFont="1" applyFill="1" applyBorder="1" applyAlignment="1" applyProtection="1">
      <alignment horizontal="center" vertical="center"/>
      <protection hidden="1"/>
    </xf>
    <xf numFmtId="0" fontId="28" fillId="13" borderId="12" xfId="0" applyFont="1" applyFill="1" applyBorder="1" applyAlignment="1" applyProtection="1">
      <alignment horizontal="center" vertical="center"/>
      <protection hidden="1"/>
    </xf>
    <xf numFmtId="0" fontId="28" fillId="13" borderId="13" xfId="0" applyFont="1" applyFill="1" applyBorder="1" applyAlignment="1" applyProtection="1">
      <alignment horizontal="center" vertical="center"/>
      <protection hidden="1"/>
    </xf>
    <xf numFmtId="0" fontId="9" fillId="14" borderId="26"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27" xfId="0" applyFont="1" applyFill="1" applyBorder="1" applyAlignment="1" applyProtection="1">
      <alignment horizontal="center"/>
      <protection hidden="1"/>
    </xf>
    <xf numFmtId="0" fontId="13" fillId="14" borderId="6" xfId="0" applyFont="1" applyFill="1" applyBorder="1" applyAlignment="1" applyProtection="1">
      <alignment horizontal="center" wrapText="1"/>
      <protection hidden="1"/>
    </xf>
    <xf numFmtId="0" fontId="13" fillId="14" borderId="7" xfId="0" applyFont="1" applyFill="1" applyBorder="1" applyAlignment="1" applyProtection="1">
      <alignment horizontal="center" wrapText="1"/>
      <protection hidden="1"/>
    </xf>
    <xf numFmtId="0" fontId="13" fillId="14" borderId="8" xfId="0" applyFont="1" applyFill="1" applyBorder="1" applyAlignment="1" applyProtection="1">
      <alignment horizontal="center" wrapText="1"/>
      <protection hidden="1"/>
    </xf>
    <xf numFmtId="0" fontId="13" fillId="14" borderId="9" xfId="0" applyFont="1" applyFill="1" applyBorder="1" applyAlignment="1" applyProtection="1">
      <alignment horizontal="center" wrapText="1"/>
      <protection hidden="1"/>
    </xf>
    <xf numFmtId="0" fontId="13" fillId="14" borderId="0" xfId="0" applyFont="1" applyFill="1" applyAlignment="1" applyProtection="1">
      <alignment horizontal="center" wrapText="1"/>
      <protection hidden="1"/>
    </xf>
    <xf numFmtId="0" fontId="13" fillId="14" borderId="10" xfId="0" applyFont="1" applyFill="1" applyBorder="1" applyAlignment="1" applyProtection="1">
      <alignment horizontal="center" wrapText="1"/>
      <protection hidden="1"/>
    </xf>
    <xf numFmtId="0" fontId="11" fillId="5" borderId="26" xfId="0" applyFont="1" applyFill="1" applyBorder="1" applyAlignment="1" applyProtection="1">
      <alignment horizontal="center" vertical="center"/>
      <protection hidden="1"/>
    </xf>
    <xf numFmtId="0" fontId="11" fillId="5" borderId="33" xfId="0" applyFont="1" applyFill="1" applyBorder="1" applyAlignment="1" applyProtection="1">
      <alignment horizontal="center" vertical="center"/>
      <protection hidden="1"/>
    </xf>
    <xf numFmtId="0" fontId="11" fillId="5" borderId="27" xfId="0" applyFont="1" applyFill="1" applyBorder="1" applyAlignment="1" applyProtection="1">
      <alignment horizontal="center" vertical="center"/>
      <protection hidden="1"/>
    </xf>
    <xf numFmtId="0" fontId="9" fillId="5" borderId="6" xfId="0" applyFont="1" applyFill="1" applyBorder="1" applyAlignment="1" applyProtection="1">
      <alignment horizontal="center"/>
      <protection hidden="1"/>
    </xf>
    <xf numFmtId="0" fontId="9" fillId="5" borderId="7" xfId="0" applyFont="1" applyFill="1" applyBorder="1" applyAlignment="1" applyProtection="1">
      <alignment horizontal="center"/>
      <protection hidden="1"/>
    </xf>
    <xf numFmtId="0" fontId="9" fillId="5" borderId="8" xfId="0" applyFont="1" applyFill="1" applyBorder="1" applyAlignment="1" applyProtection="1">
      <alignment horizontal="center"/>
      <protection hidden="1"/>
    </xf>
    <xf numFmtId="0" fontId="9" fillId="13" borderId="26" xfId="0" applyFont="1" applyFill="1" applyBorder="1" applyAlignment="1" applyProtection="1">
      <alignment horizontal="center"/>
      <protection hidden="1"/>
    </xf>
    <xf numFmtId="0" fontId="9" fillId="13" borderId="33" xfId="0" applyFont="1" applyFill="1" applyBorder="1" applyAlignment="1" applyProtection="1">
      <alignment horizontal="center"/>
      <protection hidden="1"/>
    </xf>
    <xf numFmtId="0" fontId="9" fillId="13" borderId="27" xfId="0" applyFont="1" applyFill="1" applyBorder="1" applyAlignment="1" applyProtection="1">
      <alignment horizontal="center"/>
      <protection hidden="1"/>
    </xf>
    <xf numFmtId="0" fontId="3" fillId="13" borderId="6" xfId="0" applyFont="1" applyFill="1" applyBorder="1" applyAlignment="1" applyProtection="1">
      <alignment horizontal="left" wrapText="1"/>
      <protection hidden="1"/>
    </xf>
    <xf numFmtId="0" fontId="3" fillId="13" borderId="7" xfId="0" applyFont="1" applyFill="1" applyBorder="1" applyAlignment="1" applyProtection="1">
      <alignment horizontal="left" wrapText="1"/>
      <protection hidden="1"/>
    </xf>
    <xf numFmtId="0" fontId="3" fillId="13" borderId="8" xfId="0" applyFont="1" applyFill="1" applyBorder="1" applyAlignment="1" applyProtection="1">
      <alignment horizontal="left" wrapText="1"/>
      <protection hidden="1"/>
    </xf>
    <xf numFmtId="0" fontId="9" fillId="0" borderId="6" xfId="0" applyFont="1" applyBorder="1" applyAlignment="1" applyProtection="1">
      <alignment horizontal="center"/>
      <protection hidden="1"/>
    </xf>
    <xf numFmtId="0" fontId="9" fillId="0" borderId="7" xfId="0" applyFont="1" applyBorder="1" applyAlignment="1" applyProtection="1">
      <alignment horizontal="center"/>
      <protection hidden="1"/>
    </xf>
    <xf numFmtId="0" fontId="28" fillId="14" borderId="53" xfId="0" applyFont="1" applyFill="1" applyBorder="1" applyAlignment="1" applyProtection="1">
      <alignment horizontal="center" vertical="center"/>
      <protection hidden="1"/>
    </xf>
    <xf numFmtId="0" fontId="28" fillId="14" borderId="43" xfId="0" applyFont="1" applyFill="1" applyBorder="1" applyAlignment="1" applyProtection="1">
      <alignment horizontal="center" vertical="center"/>
      <protection hidden="1"/>
    </xf>
    <xf numFmtId="0" fontId="28" fillId="14" borderId="54" xfId="0" applyFont="1" applyFill="1" applyBorder="1" applyAlignment="1" applyProtection="1">
      <alignment horizontal="center" vertical="center"/>
      <protection hidden="1"/>
    </xf>
    <xf numFmtId="0" fontId="18" fillId="5" borderId="9" xfId="0" applyFont="1" applyFill="1" applyBorder="1" applyAlignment="1" applyProtection="1">
      <alignment horizontal="center" vertical="center"/>
      <protection hidden="1"/>
    </xf>
    <xf numFmtId="0" fontId="18" fillId="5" borderId="10" xfId="0" applyFont="1" applyFill="1" applyBorder="1" applyAlignment="1" applyProtection="1">
      <alignment horizontal="center" vertical="center"/>
      <protection hidden="1"/>
    </xf>
    <xf numFmtId="0" fontId="18" fillId="5" borderId="11" xfId="0" applyFont="1" applyFill="1" applyBorder="1" applyAlignment="1" applyProtection="1">
      <alignment horizontal="center" vertical="center"/>
      <protection hidden="1"/>
    </xf>
    <xf numFmtId="0" fontId="18" fillId="5" borderId="13" xfId="0" applyFont="1" applyFill="1" applyBorder="1" applyAlignment="1" applyProtection="1">
      <alignment horizontal="center" vertical="center"/>
      <protection hidden="1"/>
    </xf>
    <xf numFmtId="0" fontId="7" fillId="0" borderId="12" xfId="0" applyFont="1" applyBorder="1" applyAlignment="1" applyProtection="1">
      <alignment horizontal="center" vertical="center" wrapText="1"/>
      <protection hidden="1"/>
    </xf>
    <xf numFmtId="0" fontId="3" fillId="0" borderId="0" xfId="0" applyFont="1" applyAlignment="1" applyProtection="1">
      <alignment horizontal="left" vertical="top" wrapText="1"/>
      <protection locked="0"/>
    </xf>
    <xf numFmtId="0" fontId="7" fillId="0" borderId="0" xfId="0" applyFont="1" applyAlignment="1" applyProtection="1">
      <alignment horizontal="center" vertical="center" wrapText="1"/>
      <protection hidden="1"/>
    </xf>
    <xf numFmtId="0" fontId="11" fillId="0" borderId="0" xfId="0" applyFont="1" applyAlignment="1" applyProtection="1">
      <alignment horizontal="center"/>
      <protection hidden="1"/>
    </xf>
    <xf numFmtId="0" fontId="6" fillId="0" borderId="0" xfId="0" applyFont="1" applyAlignment="1" applyProtection="1">
      <alignment horizontal="left" vertical="top" wrapText="1"/>
      <protection hidden="1"/>
    </xf>
    <xf numFmtId="0" fontId="19" fillId="0" borderId="0" xfId="0" applyFont="1" applyAlignment="1" applyProtection="1">
      <alignment horizontal="center"/>
      <protection hidden="1"/>
    </xf>
    <xf numFmtId="0" fontId="6" fillId="0" borderId="0" xfId="0" applyFont="1" applyAlignment="1" applyProtection="1">
      <alignment horizontal="left" vertical="center" wrapText="1"/>
      <protection hidden="1"/>
    </xf>
    <xf numFmtId="0" fontId="6" fillId="0" borderId="37" xfId="0" applyFont="1" applyBorder="1" applyAlignment="1" applyProtection="1">
      <alignment horizontal="left" vertical="top"/>
      <protection locked="0"/>
    </xf>
    <xf numFmtId="0" fontId="6" fillId="0" borderId="31" xfId="0" applyFont="1" applyBorder="1" applyAlignment="1" applyProtection="1">
      <alignment horizontal="left" vertical="top"/>
      <protection locked="0"/>
    </xf>
    <xf numFmtId="0" fontId="6" fillId="0" borderId="38" xfId="0" applyFont="1" applyBorder="1" applyAlignment="1" applyProtection="1">
      <alignment horizontal="left" vertical="top"/>
      <protection locked="0"/>
    </xf>
    <xf numFmtId="0" fontId="6" fillId="0" borderId="39"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40" xfId="0" applyFont="1" applyBorder="1" applyAlignment="1" applyProtection="1">
      <alignment horizontal="left" vertical="top"/>
      <protection locked="0"/>
    </xf>
    <xf numFmtId="0" fontId="6" fillId="0" borderId="41"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42" xfId="0" applyFont="1" applyBorder="1" applyAlignment="1" applyProtection="1">
      <alignment horizontal="left" vertical="top"/>
      <protection locked="0"/>
    </xf>
    <xf numFmtId="0" fontId="6" fillId="0" borderId="0" xfId="0" applyFont="1" applyAlignment="1" applyProtection="1">
      <alignment horizontal="center" wrapText="1"/>
      <protection hidden="1"/>
    </xf>
    <xf numFmtId="0" fontId="6" fillId="0" borderId="2" xfId="0" applyFont="1" applyBorder="1" applyAlignment="1" applyProtection="1">
      <alignment horizontal="center"/>
      <protection hidden="1"/>
    </xf>
    <xf numFmtId="0" fontId="9" fillId="0" borderId="0" xfId="0" applyFont="1" applyAlignment="1" applyProtection="1">
      <alignment horizontal="left" wrapText="1"/>
      <protection hidden="1"/>
    </xf>
    <xf numFmtId="0" fontId="3" fillId="0" borderId="37" xfId="0" applyFont="1" applyBorder="1" applyAlignment="1" applyProtection="1">
      <alignment horizontal="left" vertical="top"/>
      <protection locked="0"/>
    </xf>
    <xf numFmtId="44" fontId="6" fillId="0" borderId="2" xfId="0" applyNumberFormat="1" applyFont="1" applyBorder="1" applyAlignment="1" applyProtection="1">
      <alignment horizontal="left"/>
      <protection locked="0"/>
    </xf>
    <xf numFmtId="44" fontId="3" fillId="0" borderId="2" xfId="0" applyNumberFormat="1" applyFont="1" applyBorder="1" applyAlignment="1" applyProtection="1">
      <alignment horizontal="left"/>
      <protection locked="0"/>
    </xf>
    <xf numFmtId="0" fontId="11" fillId="0" borderId="0" xfId="0" applyFont="1" applyAlignment="1">
      <alignment horizontal="center"/>
    </xf>
    <xf numFmtId="0" fontId="3" fillId="0" borderId="0" xfId="0" applyFont="1" applyAlignment="1">
      <alignment horizontal="left" vertical="top" wrapText="1"/>
    </xf>
    <xf numFmtId="0" fontId="3" fillId="0" borderId="37"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6" fillId="0" borderId="41"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42" xfId="0" applyFont="1" applyBorder="1" applyAlignment="1" applyProtection="1">
      <alignment horizontal="left" vertical="top" wrapText="1"/>
      <protection locked="0"/>
    </xf>
    <xf numFmtId="0" fontId="9" fillId="0" borderId="0" xfId="0" applyFont="1" applyAlignment="1" applyProtection="1">
      <alignment horizontal="left"/>
      <protection hidden="1"/>
    </xf>
    <xf numFmtId="0" fontId="6" fillId="0" borderId="0" xfId="0" applyFont="1" applyAlignment="1" applyProtection="1">
      <alignment horizontal="left"/>
      <protection hidden="1"/>
    </xf>
    <xf numFmtId="0" fontId="7"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75" fillId="0" borderId="22" xfId="10" applyFont="1" applyBorder="1" applyAlignment="1" applyProtection="1">
      <alignment horizontal="left"/>
      <protection locked="0"/>
    </xf>
    <xf numFmtId="0" fontId="75" fillId="0" borderId="0" xfId="10" applyFont="1" applyAlignment="1" applyProtection="1">
      <alignment horizontal="left" vertical="top" wrapText="1"/>
      <protection locked="0"/>
    </xf>
    <xf numFmtId="0" fontId="76" fillId="10" borderId="0" xfId="10" applyFont="1" applyFill="1" applyAlignment="1">
      <alignment horizontal="center"/>
    </xf>
    <xf numFmtId="0" fontId="77" fillId="0" borderId="12" xfId="10" applyFont="1" applyBorder="1" applyAlignment="1">
      <alignment horizontal="center"/>
    </xf>
    <xf numFmtId="0" fontId="74" fillId="0" borderId="12" xfId="10" applyFont="1" applyBorder="1" applyAlignment="1">
      <alignment horizontal="center"/>
    </xf>
    <xf numFmtId="0" fontId="75" fillId="0" borderId="2" xfId="10" applyFont="1" applyBorder="1" applyAlignment="1" applyProtection="1">
      <alignment horizontal="left"/>
      <protection locked="0"/>
    </xf>
    <xf numFmtId="0" fontId="74" fillId="0" borderId="0" xfId="14" applyFont="1" applyAlignment="1">
      <alignment horizontal="left" wrapText="1" indent="1"/>
    </xf>
    <xf numFmtId="0" fontId="85" fillId="0" borderId="0" xfId="14" applyFont="1" applyAlignment="1">
      <alignment horizontal="center" vertical="center"/>
    </xf>
    <xf numFmtId="0" fontId="86" fillId="0" borderId="0" xfId="14" applyFont="1" applyAlignment="1">
      <alignment horizontal="center" vertical="center" wrapText="1"/>
    </xf>
    <xf numFmtId="0" fontId="11" fillId="16" borderId="26" xfId="14" applyFont="1" applyFill="1" applyBorder="1" applyAlignment="1">
      <alignment horizontal="center"/>
    </xf>
    <xf numFmtId="0" fontId="11" fillId="16" borderId="33" xfId="14" applyFont="1" applyFill="1" applyBorder="1" applyAlignment="1">
      <alignment horizontal="center"/>
    </xf>
    <xf numFmtId="0" fontId="11" fillId="16" borderId="27" xfId="14" applyFont="1" applyFill="1" applyBorder="1" applyAlignment="1">
      <alignment horizontal="center"/>
    </xf>
    <xf numFmtId="0" fontId="92" fillId="0" borderId="0" xfId="14" applyFont="1" applyAlignment="1">
      <alignment horizontal="left" vertical="top" wrapText="1"/>
    </xf>
    <xf numFmtId="0" fontId="74" fillId="0" borderId="0" xfId="14" applyFont="1" applyAlignment="1">
      <alignment horizontal="left" vertical="top" wrapText="1"/>
    </xf>
    <xf numFmtId="0" fontId="97" fillId="17" borderId="3" xfId="14" applyFont="1" applyFill="1" applyBorder="1" applyAlignment="1">
      <alignment horizontal="left"/>
    </xf>
    <xf numFmtId="0" fontId="74" fillId="0" borderId="31" xfId="14" applyFont="1" applyBorder="1" applyAlignment="1">
      <alignment horizontal="left" vertical="top" wrapText="1"/>
    </xf>
    <xf numFmtId="0" fontId="87" fillId="17" borderId="61" xfId="14" applyFont="1" applyFill="1" applyBorder="1" applyAlignment="1">
      <alignment horizontal="center"/>
    </xf>
    <xf numFmtId="0" fontId="87" fillId="17" borderId="22" xfId="14" applyFont="1" applyFill="1" applyBorder="1" applyAlignment="1">
      <alignment horizontal="center"/>
    </xf>
    <xf numFmtId="0" fontId="87" fillId="17" borderId="62" xfId="14" applyFont="1" applyFill="1" applyBorder="1" applyAlignment="1">
      <alignment horizontal="center"/>
    </xf>
    <xf numFmtId="0" fontId="12" fillId="10" borderId="26" xfId="14" applyFont="1" applyFill="1" applyBorder="1" applyAlignment="1">
      <alignment horizontal="center" wrapText="1"/>
    </xf>
    <xf numFmtId="0" fontId="12" fillId="10" borderId="33" xfId="14" applyFont="1" applyFill="1" applyBorder="1" applyAlignment="1">
      <alignment horizontal="center" wrapText="1"/>
    </xf>
    <xf numFmtId="0" fontId="12" fillId="10" borderId="27" xfId="14" applyFont="1" applyFill="1" applyBorder="1" applyAlignment="1">
      <alignment horizontal="center" wrapText="1"/>
    </xf>
    <xf numFmtId="0" fontId="74" fillId="0" borderId="0" xfId="14" applyFont="1" applyAlignment="1">
      <alignment horizontal="left" wrapText="1"/>
    </xf>
    <xf numFmtId="0" fontId="74" fillId="0" borderId="3" xfId="14" applyFont="1" applyBorder="1" applyAlignment="1" applyProtection="1">
      <alignment horizontal="left" vertical="top" wrapText="1"/>
      <protection locked="0"/>
    </xf>
    <xf numFmtId="14" fontId="74" fillId="0" borderId="61" xfId="14" applyNumberFormat="1" applyFont="1" applyBorder="1" applyAlignment="1" applyProtection="1">
      <alignment horizontal="center" vertical="top" wrapText="1"/>
      <protection locked="0"/>
    </xf>
    <xf numFmtId="14" fontId="74" fillId="0" borderId="62" xfId="14" applyNumberFormat="1" applyFont="1" applyBorder="1" applyAlignment="1" applyProtection="1">
      <alignment horizontal="center" vertical="top" wrapText="1"/>
      <protection locked="0"/>
    </xf>
    <xf numFmtId="0" fontId="16" fillId="0" borderId="0" xfId="14" applyFont="1" applyAlignment="1">
      <alignment horizontal="left" vertical="top" wrapText="1"/>
    </xf>
    <xf numFmtId="0" fontId="9" fillId="17" borderId="3" xfId="14" applyFont="1" applyFill="1" applyBorder="1" applyAlignment="1">
      <alignment horizontal="center" wrapText="1"/>
    </xf>
    <xf numFmtId="0" fontId="87" fillId="17" borderId="61" xfId="14" applyFont="1" applyFill="1" applyBorder="1" applyAlignment="1">
      <alignment horizontal="center" wrapText="1"/>
    </xf>
    <xf numFmtId="0" fontId="87" fillId="17" borderId="62" xfId="14" applyFont="1" applyFill="1" applyBorder="1" applyAlignment="1">
      <alignment horizontal="center" wrapText="1"/>
    </xf>
    <xf numFmtId="0" fontId="87" fillId="17" borderId="3" xfId="14" applyFont="1" applyFill="1" applyBorder="1" applyAlignment="1">
      <alignment horizontal="center" wrapText="1"/>
    </xf>
    <xf numFmtId="0" fontId="87" fillId="17" borderId="3" xfId="14" applyFont="1" applyFill="1" applyBorder="1" applyAlignment="1">
      <alignment horizontal="center"/>
    </xf>
    <xf numFmtId="0" fontId="87" fillId="8" borderId="3" xfId="14" applyFont="1" applyFill="1" applyBorder="1" applyAlignment="1">
      <alignment horizontal="right"/>
    </xf>
    <xf numFmtId="0" fontId="34" fillId="0" borderId="0" xfId="2" applyFill="1" applyAlignment="1" applyProtection="1">
      <alignment horizontal="left" vertical="center"/>
    </xf>
    <xf numFmtId="0" fontId="87" fillId="8" borderId="3" xfId="14" applyFont="1" applyFill="1" applyBorder="1" applyAlignment="1">
      <alignment horizontal="right" vertical="top"/>
    </xf>
    <xf numFmtId="0" fontId="7" fillId="0" borderId="0" xfId="0" applyFont="1" applyAlignment="1">
      <alignment horizontal="center" vertical="center"/>
    </xf>
    <xf numFmtId="0" fontId="9" fillId="0" borderId="0" xfId="0" applyFont="1" applyAlignment="1">
      <alignment horizontal="center" vertical="center"/>
    </xf>
    <xf numFmtId="0" fontId="3" fillId="0" borderId="0" xfId="13" applyAlignment="1">
      <alignment horizontal="left" vertical="top" wrapText="1"/>
    </xf>
    <xf numFmtId="0" fontId="8" fillId="0" borderId="0" xfId="0" applyFont="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1" fillId="15" borderId="3" xfId="0" applyFont="1" applyFill="1" applyBorder="1" applyAlignment="1" applyProtection="1">
      <alignment horizontal="center" vertical="center" wrapText="1"/>
      <protection hidden="1"/>
    </xf>
    <xf numFmtId="0" fontId="11" fillId="15" borderId="3" xfId="0" applyFont="1" applyFill="1" applyBorder="1" applyAlignment="1" applyProtection="1">
      <alignment horizontal="center" vertical="center"/>
      <protection hidden="1"/>
    </xf>
    <xf numFmtId="0" fontId="12" fillId="8" borderId="3" xfId="0" applyFont="1" applyFill="1" applyBorder="1" applyAlignment="1" applyProtection="1">
      <alignment horizontal="center" vertical="center"/>
      <protection hidden="1"/>
    </xf>
    <xf numFmtId="0" fontId="12" fillId="0" borderId="3" xfId="0" applyFont="1" applyBorder="1" applyAlignment="1" applyProtection="1">
      <alignment horizontal="center" vertical="center" wrapText="1"/>
      <protection hidden="1"/>
    </xf>
    <xf numFmtId="0" fontId="16" fillId="0" borderId="0" xfId="0" applyFont="1" applyAlignment="1">
      <alignment horizontal="left"/>
    </xf>
    <xf numFmtId="0" fontId="12" fillId="0" borderId="0" xfId="0" applyFont="1" applyAlignment="1">
      <alignment horizontal="left"/>
    </xf>
    <xf numFmtId="0" fontId="11" fillId="0" borderId="26"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11" fillId="0" borderId="27" xfId="0" applyFont="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center"/>
      <protection hidden="1"/>
    </xf>
    <xf numFmtId="0" fontId="30" fillId="0" borderId="27" xfId="0" applyFont="1" applyBorder="1" applyAlignment="1" applyProtection="1">
      <alignment horizontal="center" vertical="center" wrapText="1"/>
      <protection hidden="1"/>
    </xf>
    <xf numFmtId="0" fontId="19" fillId="0" borderId="0" xfId="0" applyFont="1" applyAlignment="1" applyProtection="1">
      <alignment horizontal="left" vertical="top" wrapText="1"/>
      <protection hidden="1"/>
    </xf>
    <xf numFmtId="0" fontId="6" fillId="0" borderId="0" xfId="0" quotePrefix="1" applyFont="1" applyAlignment="1">
      <alignment horizontal="center" vertical="center" textRotation="90"/>
    </xf>
    <xf numFmtId="0" fontId="19" fillId="0" borderId="0" xfId="0" applyFont="1" applyAlignment="1" applyProtection="1">
      <alignment horizontal="left" vertical="top" wrapText="1"/>
      <protection locked="0"/>
    </xf>
    <xf numFmtId="0" fontId="6" fillId="0" borderId="0" xfId="0" applyFont="1" applyAlignment="1" applyProtection="1">
      <alignment horizontal="center"/>
      <protection hidden="1"/>
    </xf>
    <xf numFmtId="0" fontId="13" fillId="0" borderId="0" xfId="0" applyFont="1" applyAlignment="1" applyProtection="1">
      <alignment horizontal="left" vertical="top" wrapText="1"/>
      <protection hidden="1"/>
    </xf>
    <xf numFmtId="0" fontId="6" fillId="0" borderId="0" xfId="0" applyFont="1" applyAlignment="1">
      <alignment horizontal="center"/>
    </xf>
    <xf numFmtId="0" fontId="15" fillId="0" borderId="0" xfId="0" applyFont="1" applyAlignment="1">
      <alignment horizontal="center"/>
    </xf>
    <xf numFmtId="0" fontId="13" fillId="0" borderId="0" xfId="0" applyFont="1" applyAlignment="1" applyProtection="1">
      <alignment vertical="top" wrapText="1"/>
      <protection hidden="1"/>
    </xf>
    <xf numFmtId="0" fontId="80" fillId="0" borderId="0" xfId="12" applyFont="1" applyAlignment="1">
      <alignment horizontal="left" vertical="top" wrapText="1"/>
    </xf>
    <xf numFmtId="0" fontId="66" fillId="0" borderId="2" xfId="12" applyBorder="1" applyAlignment="1" applyProtection="1">
      <alignment horizontal="center"/>
      <protection locked="0"/>
    </xf>
    <xf numFmtId="0" fontId="66" fillId="0" borderId="0" xfId="12" applyAlignment="1" applyProtection="1">
      <alignment horizontal="left" vertical="top" wrapText="1"/>
      <protection locked="0"/>
    </xf>
    <xf numFmtId="0" fontId="67" fillId="0" borderId="0" xfId="12" applyFont="1" applyAlignment="1">
      <alignment horizontal="center"/>
    </xf>
    <xf numFmtId="0" fontId="67" fillId="0" borderId="0" xfId="12" applyFont="1" applyAlignment="1" applyProtection="1">
      <alignment horizontal="center"/>
      <protection locked="0"/>
    </xf>
    <xf numFmtId="0" fontId="66" fillId="0" borderId="0" xfId="12" applyAlignment="1">
      <alignment horizontal="left" vertical="top" wrapText="1"/>
    </xf>
    <xf numFmtId="0" fontId="70" fillId="0" borderId="0" xfId="12" applyFont="1" applyAlignment="1" applyProtection="1">
      <alignment horizontal="center"/>
      <protection locked="0"/>
    </xf>
    <xf numFmtId="0" fontId="71" fillId="0" borderId="0" xfId="12" applyFont="1" applyAlignment="1" applyProtection="1">
      <alignment horizontal="center"/>
      <protection locked="0"/>
    </xf>
    <xf numFmtId="0" fontId="11" fillId="0" borderId="0" xfId="11" applyFont="1" applyAlignment="1" applyProtection="1">
      <alignment horizontal="left" vertical="top" wrapText="1"/>
      <protection locked="0"/>
    </xf>
    <xf numFmtId="0" fontId="3" fillId="0" borderId="0" xfId="11" applyAlignment="1" applyProtection="1">
      <alignment horizontal="left" vertical="top" wrapText="1"/>
      <protection locked="0"/>
    </xf>
    <xf numFmtId="0" fontId="50" fillId="0" borderId="0" xfId="11" applyFont="1" applyAlignment="1">
      <alignment horizontal="center"/>
    </xf>
    <xf numFmtId="0" fontId="51" fillId="8" borderId="0" xfId="11" applyFont="1" applyFill="1" applyAlignment="1">
      <alignment horizontal="center"/>
    </xf>
    <xf numFmtId="0" fontId="5" fillId="0" borderId="12" xfId="11" applyFont="1" applyBorder="1" applyAlignment="1">
      <alignment horizontal="left"/>
    </xf>
    <xf numFmtId="0" fontId="3" fillId="0" borderId="7" xfId="11" applyBorder="1" applyAlignment="1">
      <alignment horizontal="center"/>
    </xf>
    <xf numFmtId="0" fontId="30" fillId="0" borderId="0" xfId="11" applyFont="1" applyAlignment="1" applyProtection="1">
      <alignment horizontal="center" vertical="top" wrapText="1"/>
      <protection locked="0"/>
    </xf>
    <xf numFmtId="0" fontId="13" fillId="0" borderId="2" xfId="7" applyFont="1" applyBorder="1" applyAlignment="1" applyProtection="1">
      <alignment horizontal="center"/>
      <protection locked="0"/>
    </xf>
    <xf numFmtId="0" fontId="53" fillId="0" borderId="0" xfId="7" applyFont="1" applyAlignment="1" applyProtection="1">
      <alignment horizontal="center"/>
      <protection locked="0"/>
    </xf>
    <xf numFmtId="0" fontId="50" fillId="0" borderId="0" xfId="7" applyFont="1" applyAlignment="1">
      <alignment horizontal="center"/>
    </xf>
    <xf numFmtId="0" fontId="51" fillId="8" borderId="0" xfId="7" applyFont="1" applyFill="1" applyAlignment="1">
      <alignment horizontal="center"/>
    </xf>
    <xf numFmtId="0" fontId="5" fillId="0" borderId="12" xfId="7" applyFont="1" applyBorder="1" applyAlignment="1">
      <alignment horizontal="left"/>
    </xf>
    <xf numFmtId="0" fontId="3" fillId="0" borderId="7" xfId="7" applyBorder="1" applyAlignment="1">
      <alignment horizontal="center"/>
    </xf>
    <xf numFmtId="0" fontId="15" fillId="0" borderId="0" xfId="7" applyFont="1" applyAlignment="1">
      <alignment horizontal="left" vertical="top" wrapText="1"/>
    </xf>
    <xf numFmtId="0" fontId="0" fillId="8" borderId="0" xfId="0" applyFill="1" applyAlignment="1" applyProtection="1">
      <alignment horizontal="center"/>
      <protection hidden="1"/>
    </xf>
    <xf numFmtId="0" fontId="9" fillId="0" borderId="0" xfId="20" applyFont="1" applyAlignment="1">
      <alignment horizontal="left"/>
    </xf>
  </cellXfs>
  <cellStyles count="21">
    <cellStyle name="Comma" xfId="1" builtinId="3"/>
    <cellStyle name="Comma 3" xfId="18" xr:uid="{53B7454F-BD49-4A66-AC12-9B4D90A56F9D}"/>
    <cellStyle name="Currency" xfId="9" builtinId="4"/>
    <cellStyle name="Currency 2" xfId="8" xr:uid="{00000000-0005-0000-0000-000002000000}"/>
    <cellStyle name="Currency 3" xfId="15" xr:uid="{364B6A2E-32D7-4475-851D-5E6B18C63A67}"/>
    <cellStyle name="Hyperlink" xfId="2" builtinId="8"/>
    <cellStyle name="Hyperlink 2" xfId="17" xr:uid="{D120E622-D62E-47E3-A438-F37D0A3D6C05}"/>
    <cellStyle name="Hyperlink 3" xfId="19" xr:uid="{BC967130-6330-4062-A571-D21278085C5F}"/>
    <cellStyle name="Normal" xfId="0" builtinId="0"/>
    <cellStyle name="Normal 2" xfId="7" xr:uid="{00000000-0005-0000-0000-000005000000}"/>
    <cellStyle name="Normal 2 2" xfId="13" xr:uid="{791ABEAD-565C-41B5-85F0-A8B8E2A704EC}"/>
    <cellStyle name="Normal 2 2 2" xfId="20" xr:uid="{33167418-3A2F-45A3-8B0A-4A6945393935}"/>
    <cellStyle name="Normal 3" xfId="10" xr:uid="{00000000-0005-0000-0000-000006000000}"/>
    <cellStyle name="Normal 3 2" xfId="11" xr:uid="{00000000-0005-0000-0000-000007000000}"/>
    <cellStyle name="Normal 4" xfId="12" xr:uid="{979614C0-CFA5-40CE-A23E-2F38CDEEE91A}"/>
    <cellStyle name="Normal 5" xfId="14" xr:uid="{56D2E91F-B404-412C-8CA0-0EC64C8EF125}"/>
    <cellStyle name="Normal_For Upload" xfId="3" xr:uid="{00000000-0005-0000-0000-000008000000}"/>
    <cellStyle name="Normal_For Upload_1" xfId="4" xr:uid="{00000000-0005-0000-0000-000009000000}"/>
    <cellStyle name="Normal_FUNDSUM.XLS" xfId="5" xr:uid="{00000000-0005-0000-0000-00000A000000}"/>
    <cellStyle name="Percent" xfId="6" builtinId="5"/>
    <cellStyle name="Percent 2" xfId="16" xr:uid="{1E3A22CE-BF2D-46CD-8721-D34258AE6B80}"/>
  </cellStyles>
  <dxfs count="3">
    <dxf>
      <font>
        <color rgb="FFFF0000"/>
      </font>
      <fill>
        <patternFill>
          <bgColor rgb="FFFFFF00"/>
        </patternFill>
      </fill>
    </dxf>
    <dxf>
      <font>
        <color rgb="FF9C0006"/>
      </font>
      <fill>
        <patternFill>
          <bgColor rgb="FFFFC7CE"/>
        </patternFill>
      </fill>
    </dxf>
    <dxf>
      <font>
        <color rgb="FFFF0000"/>
      </font>
      <fill>
        <patternFill>
          <bgColor rgb="FFFFFF00"/>
        </patternFill>
      </fill>
    </dxf>
  </dxfs>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auditors.nebraska.gov/Budget_Info/B2025-2026/Unused_Budget_Authority_Conversion_Maximums_Municipality.pdf"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auditors.nebraska.gov/Budget_Info/B2025-2026/Unused_Budget_Authority_Conversion_Maximums_Municipality.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auditors.nebraska.gov/Budget_Info/B2025-2026/Unused_Budget_Authority_Conversion_Maximums_Municipality.pdf" TargetMode="External"/></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auditors.nebraska.gov/Budget_Info/B2025-2026/2025_Budget_Updates.mp4"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7" Type="http://schemas.openxmlformats.org/officeDocument/2006/relationships/comments" Target="../comments1.xm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vmlDrawing" Target="../drawings/vmlDrawing1.v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57"/>
  <sheetViews>
    <sheetView workbookViewId="0">
      <selection sqref="A1:C1"/>
    </sheetView>
  </sheetViews>
  <sheetFormatPr defaultRowHeight="12.75" x14ac:dyDescent="0.2"/>
  <cols>
    <col min="1" max="1" width="3.5703125" customWidth="1"/>
    <col min="2" max="2" width="5.5703125" customWidth="1"/>
    <col min="3" max="3" width="100.5703125" customWidth="1"/>
    <col min="4" max="5" width="50.5703125" customWidth="1"/>
  </cols>
  <sheetData>
    <row r="1" spans="1:4" ht="21" thickBot="1" x14ac:dyDescent="0.35">
      <c r="A1" s="496" t="s">
        <v>648</v>
      </c>
      <c r="B1" s="496"/>
      <c r="C1" s="496"/>
    </row>
    <row r="2" spans="1:4" ht="24.95" customHeight="1" thickTop="1" thickBot="1" x14ac:dyDescent="0.3">
      <c r="A2" s="67" t="s">
        <v>649</v>
      </c>
      <c r="B2" s="61"/>
      <c r="C2" s="127"/>
      <c r="D2" s="128"/>
    </row>
    <row r="3" spans="1:4" ht="30.75" thickBot="1" x14ac:dyDescent="0.3">
      <c r="A3" s="61"/>
      <c r="B3" s="134"/>
      <c r="C3" s="129" t="s">
        <v>662</v>
      </c>
      <c r="D3" s="130"/>
    </row>
    <row r="4" spans="1:4" ht="16.5" thickBot="1" x14ac:dyDescent="0.3">
      <c r="A4" s="61"/>
      <c r="B4" s="134"/>
      <c r="C4" s="127" t="s">
        <v>650</v>
      </c>
      <c r="D4" s="131"/>
    </row>
    <row r="5" spans="1:4" ht="16.5" thickBot="1" x14ac:dyDescent="0.3">
      <c r="A5" s="61"/>
      <c r="B5" s="134"/>
      <c r="C5" s="127" t="s">
        <v>651</v>
      </c>
      <c r="D5" s="131"/>
    </row>
    <row r="6" spans="1:4" ht="16.5" thickBot="1" x14ac:dyDescent="0.3">
      <c r="A6" s="61"/>
      <c r="B6" s="134"/>
      <c r="C6" s="127" t="s">
        <v>895</v>
      </c>
      <c r="D6" s="131"/>
    </row>
    <row r="7" spans="1:4" ht="16.5" thickBot="1" x14ac:dyDescent="0.3">
      <c r="A7" s="61"/>
      <c r="B7" s="134"/>
      <c r="C7" s="127" t="s">
        <v>682</v>
      </c>
      <c r="D7" s="131"/>
    </row>
    <row r="8" spans="1:4" ht="24.95" customHeight="1" thickBot="1" x14ac:dyDescent="0.3">
      <c r="A8" s="67" t="s">
        <v>652</v>
      </c>
      <c r="B8" s="61"/>
      <c r="C8" s="132"/>
      <c r="D8" s="128"/>
    </row>
    <row r="9" spans="1:4" ht="16.5" thickBot="1" x14ac:dyDescent="0.3">
      <c r="A9" s="61"/>
      <c r="B9" s="134"/>
      <c r="C9" s="127" t="s">
        <v>663</v>
      </c>
    </row>
    <row r="10" spans="1:4" ht="16.5" thickBot="1" x14ac:dyDescent="0.3">
      <c r="A10" s="61"/>
      <c r="B10" s="134"/>
      <c r="C10" s="127" t="s">
        <v>664</v>
      </c>
    </row>
    <row r="11" spans="1:4" ht="16.5" thickBot="1" x14ac:dyDescent="0.3">
      <c r="A11" s="61"/>
      <c r="B11" s="134"/>
      <c r="C11" s="127" t="s">
        <v>665</v>
      </c>
    </row>
    <row r="12" spans="1:4" ht="16.5" thickBot="1" x14ac:dyDescent="0.3">
      <c r="A12" s="61"/>
      <c r="B12" s="134"/>
      <c r="C12" s="127" t="s">
        <v>666</v>
      </c>
    </row>
    <row r="13" spans="1:4" ht="16.5" thickBot="1" x14ac:dyDescent="0.3">
      <c r="A13" s="61"/>
      <c r="B13" s="134"/>
      <c r="C13" s="127" t="s">
        <v>667</v>
      </c>
    </row>
    <row r="14" spans="1:4" ht="16.5" thickBot="1" x14ac:dyDescent="0.3">
      <c r="A14" s="61"/>
      <c r="B14" s="134"/>
      <c r="C14" s="127" t="s">
        <v>812</v>
      </c>
    </row>
    <row r="15" spans="1:4" ht="15.75" thickBot="1" x14ac:dyDescent="0.3">
      <c r="A15" s="61"/>
      <c r="B15" s="168"/>
      <c r="C15" s="127" t="s">
        <v>753</v>
      </c>
    </row>
    <row r="16" spans="1:4" ht="24.95" customHeight="1" thickBot="1" x14ac:dyDescent="0.3">
      <c r="A16" s="67" t="s">
        <v>653</v>
      </c>
      <c r="B16" s="61"/>
      <c r="C16" s="132"/>
      <c r="D16" s="128"/>
    </row>
    <row r="17" spans="1:4" ht="16.5" thickBot="1" x14ac:dyDescent="0.3">
      <c r="A17" s="61"/>
      <c r="B17" s="134"/>
      <c r="C17" s="127" t="s">
        <v>654</v>
      </c>
    </row>
    <row r="18" spans="1:4" ht="24.95" customHeight="1" thickBot="1" x14ac:dyDescent="0.3">
      <c r="A18" s="67" t="s">
        <v>668</v>
      </c>
      <c r="B18" s="61"/>
      <c r="C18" s="132"/>
      <c r="D18" s="128"/>
    </row>
    <row r="19" spans="1:4" ht="16.5" thickBot="1" x14ac:dyDescent="0.3">
      <c r="A19" s="61"/>
      <c r="B19" s="134"/>
      <c r="C19" s="127" t="s">
        <v>655</v>
      </c>
    </row>
    <row r="20" spans="1:4" ht="24.95" customHeight="1" thickBot="1" x14ac:dyDescent="0.3">
      <c r="A20" s="67" t="s">
        <v>987</v>
      </c>
      <c r="B20" s="61"/>
      <c r="C20" s="132"/>
      <c r="D20" s="128"/>
    </row>
    <row r="21" spans="1:4" ht="15" thickBot="1" x14ac:dyDescent="0.25">
      <c r="A21" s="61"/>
      <c r="B21" s="445"/>
      <c r="C21" s="446" t="s">
        <v>1117</v>
      </c>
    </row>
    <row r="22" spans="1:4" ht="15" thickBot="1" x14ac:dyDescent="0.25">
      <c r="A22" s="61"/>
      <c r="B22" s="445"/>
      <c r="C22" s="447" t="s">
        <v>1118</v>
      </c>
    </row>
    <row r="23" spans="1:4" ht="26.25" thickBot="1" x14ac:dyDescent="0.25">
      <c r="A23" s="61"/>
      <c r="B23" s="445"/>
      <c r="C23" s="448" t="s">
        <v>1119</v>
      </c>
    </row>
    <row r="24" spans="1:4" ht="26.25" thickBot="1" x14ac:dyDescent="0.25">
      <c r="A24" s="61"/>
      <c r="B24" s="445"/>
      <c r="C24" s="448" t="s">
        <v>1120</v>
      </c>
    </row>
    <row r="25" spans="1:4" ht="15" thickBot="1" x14ac:dyDescent="0.25">
      <c r="A25" s="61"/>
      <c r="B25" s="445"/>
      <c r="C25" s="448" t="s">
        <v>1121</v>
      </c>
    </row>
    <row r="26" spans="1:4" ht="15" thickBot="1" x14ac:dyDescent="0.25">
      <c r="A26" s="61"/>
      <c r="B26" s="445"/>
      <c r="C26" s="448" t="s">
        <v>1122</v>
      </c>
    </row>
    <row r="27" spans="1:4" ht="26.25" thickBot="1" x14ac:dyDescent="0.25">
      <c r="A27" s="61"/>
      <c r="B27" s="445"/>
      <c r="C27" s="448" t="s">
        <v>1123</v>
      </c>
    </row>
    <row r="28" spans="1:4" ht="15" thickBot="1" x14ac:dyDescent="0.25">
      <c r="A28" s="61"/>
      <c r="B28" s="445"/>
      <c r="C28" s="448" t="s">
        <v>1124</v>
      </c>
    </row>
    <row r="29" spans="1:4" ht="24.95" customHeight="1" thickBot="1" x14ac:dyDescent="0.3">
      <c r="A29" s="67" t="s">
        <v>988</v>
      </c>
      <c r="B29" s="61"/>
      <c r="C29" s="132"/>
      <c r="D29" s="128"/>
    </row>
    <row r="30" spans="1:4" ht="26.25" thickBot="1" x14ac:dyDescent="0.25">
      <c r="A30" s="61"/>
      <c r="B30" s="445"/>
      <c r="C30" s="449" t="s">
        <v>1125</v>
      </c>
    </row>
    <row r="31" spans="1:4" ht="15" thickBot="1" x14ac:dyDescent="0.25">
      <c r="A31" s="61"/>
      <c r="B31" s="450"/>
      <c r="C31" s="452" t="s">
        <v>1132</v>
      </c>
    </row>
    <row r="32" spans="1:4" ht="15" thickBot="1" x14ac:dyDescent="0.25">
      <c r="A32" s="61"/>
      <c r="B32" s="445"/>
      <c r="C32" s="451" t="s">
        <v>1126</v>
      </c>
    </row>
    <row r="33" spans="1:4" ht="15" thickBot="1" x14ac:dyDescent="0.25">
      <c r="A33" s="61"/>
      <c r="B33" s="445"/>
      <c r="C33" s="451" t="s">
        <v>1127</v>
      </c>
    </row>
    <row r="34" spans="1:4" ht="15" thickBot="1" x14ac:dyDescent="0.25">
      <c r="A34" s="61"/>
      <c r="B34" s="445"/>
      <c r="C34" s="451" t="s">
        <v>1128</v>
      </c>
    </row>
    <row r="35" spans="1:4" ht="15" thickBot="1" x14ac:dyDescent="0.25">
      <c r="A35" s="61"/>
      <c r="B35" s="445"/>
      <c r="C35" s="451" t="s">
        <v>1129</v>
      </c>
    </row>
    <row r="36" spans="1:4" ht="26.25" thickBot="1" x14ac:dyDescent="0.25">
      <c r="A36" s="61"/>
      <c r="B36" s="445"/>
      <c r="C36" s="451" t="s">
        <v>1130</v>
      </c>
    </row>
    <row r="37" spans="1:4" ht="26.25" thickBot="1" x14ac:dyDescent="0.25">
      <c r="A37" s="61"/>
      <c r="B37" s="445"/>
      <c r="C37" s="451" t="s">
        <v>1131</v>
      </c>
    </row>
    <row r="38" spans="1:4" ht="24.95" customHeight="1" thickBot="1" x14ac:dyDescent="0.3">
      <c r="A38" s="67" t="s">
        <v>989</v>
      </c>
      <c r="B38" s="61"/>
      <c r="C38" s="132"/>
      <c r="D38" s="128"/>
    </row>
    <row r="39" spans="1:4" ht="30.75" thickBot="1" x14ac:dyDescent="0.3">
      <c r="A39" s="61"/>
      <c r="B39" s="134"/>
      <c r="C39" s="127" t="s">
        <v>896</v>
      </c>
    </row>
    <row r="40" spans="1:4" ht="16.5" thickBot="1" x14ac:dyDescent="0.3">
      <c r="A40" s="61"/>
      <c r="B40" s="134"/>
      <c r="C40" s="127" t="s">
        <v>897</v>
      </c>
    </row>
    <row r="41" spans="1:4" ht="27.75" customHeight="1" thickBot="1" x14ac:dyDescent="0.3">
      <c r="A41" s="67" t="s">
        <v>990</v>
      </c>
      <c r="B41" s="198"/>
      <c r="C41" s="127"/>
    </row>
    <row r="42" spans="1:4" ht="16.5" thickBot="1" x14ac:dyDescent="0.3">
      <c r="A42" s="61"/>
      <c r="B42" s="134"/>
      <c r="C42" s="127" t="s">
        <v>929</v>
      </c>
    </row>
    <row r="43" spans="1:4" ht="16.5" thickBot="1" x14ac:dyDescent="0.3">
      <c r="A43" s="61"/>
      <c r="B43" s="134"/>
      <c r="C43" s="127" t="s">
        <v>930</v>
      </c>
    </row>
    <row r="44" spans="1:4" ht="16.5" thickBot="1" x14ac:dyDescent="0.3">
      <c r="A44" s="61"/>
      <c r="B44" s="134"/>
      <c r="C44" s="127" t="s">
        <v>931</v>
      </c>
    </row>
    <row r="45" spans="1:4" ht="16.5" thickBot="1" x14ac:dyDescent="0.3">
      <c r="A45" s="61"/>
      <c r="B45" s="134"/>
      <c r="C45" s="127" t="s">
        <v>932</v>
      </c>
    </row>
    <row r="46" spans="1:4" ht="30.75" thickBot="1" x14ac:dyDescent="0.3">
      <c r="A46" s="61"/>
      <c r="B46" s="134"/>
      <c r="C46" s="127" t="s">
        <v>933</v>
      </c>
    </row>
    <row r="47" spans="1:4" ht="15.75" x14ac:dyDescent="0.25">
      <c r="A47" s="61"/>
      <c r="B47" s="198"/>
      <c r="C47" s="127"/>
    </row>
    <row r="48" spans="1:4" ht="24.95" customHeight="1" thickBot="1" x14ac:dyDescent="0.3">
      <c r="A48" s="67" t="s">
        <v>656</v>
      </c>
      <c r="B48" s="61"/>
      <c r="C48" s="132"/>
      <c r="D48" s="128"/>
    </row>
    <row r="49" spans="1:3" ht="16.5" thickBot="1" x14ac:dyDescent="0.3">
      <c r="A49" s="61"/>
      <c r="B49" s="134"/>
      <c r="C49" s="127" t="s">
        <v>657</v>
      </c>
    </row>
    <row r="50" spans="1:3" ht="16.5" thickBot="1" x14ac:dyDescent="0.3">
      <c r="A50" s="61"/>
      <c r="B50" s="134"/>
      <c r="C50" s="127" t="s">
        <v>658</v>
      </c>
    </row>
    <row r="51" spans="1:3" ht="16.5" thickBot="1" x14ac:dyDescent="0.3">
      <c r="A51" s="61"/>
      <c r="B51" s="134"/>
      <c r="C51" s="127" t="s">
        <v>659</v>
      </c>
    </row>
    <row r="52" spans="1:3" ht="16.5" thickBot="1" x14ac:dyDescent="0.3">
      <c r="A52" s="61"/>
      <c r="B52" s="134"/>
      <c r="C52" s="127" t="s">
        <v>828</v>
      </c>
    </row>
    <row r="53" spans="1:3" ht="16.5" thickBot="1" x14ac:dyDescent="0.3">
      <c r="A53" s="61"/>
      <c r="B53" s="134"/>
      <c r="C53" s="127" t="s">
        <v>660</v>
      </c>
    </row>
    <row r="54" spans="1:3" ht="16.5" thickBot="1" x14ac:dyDescent="0.3">
      <c r="A54" s="61"/>
      <c r="B54" s="134"/>
      <c r="C54" s="127" t="s">
        <v>661</v>
      </c>
    </row>
    <row r="55" spans="1:3" ht="16.5" thickBot="1" x14ac:dyDescent="0.3">
      <c r="A55" s="61"/>
      <c r="B55" s="134"/>
      <c r="C55" s="127" t="s">
        <v>905</v>
      </c>
    </row>
    <row r="56" spans="1:3" x14ac:dyDescent="0.2">
      <c r="A56" s="61"/>
      <c r="B56" s="61"/>
      <c r="C56" s="133"/>
    </row>
    <row r="57" spans="1:3" x14ac:dyDescent="0.2">
      <c r="A57" s="61"/>
      <c r="B57" s="61"/>
      <c r="C57" s="61"/>
    </row>
  </sheetData>
  <sheetProtection algorithmName="SHA-512" hashValue="TZ2Edd46CpYqxUCtkZq8z2EhEjxwxfyBZ6/VM+lLJJQ0qZMGNaeWZ1jffPWxuqiNgmHaHAcLtnnDw+a5R/UynQ==" saltValue="UgBYT/yxXNveeUUgtoNk8Q==" spinCount="100000" sheet="1" objects="1" scenarios="1"/>
  <mergeCells count="1">
    <mergeCell ref="A1:C1"/>
  </mergeCells>
  <hyperlinks>
    <hyperlink ref="C31" r:id="rId1" xr:uid="{90017291-608E-4D38-AFCD-4BA373C798F0}"/>
  </hyperlinks>
  <printOptions horizontalCentered="1" verticalCentered="1"/>
  <pageMargins left="0.25" right="0.25" top="0.5" bottom="0.5" header="0.3" footer="0.3"/>
  <pageSetup scale="74" orientation="portrait" r:id="rId2"/>
  <customProperties>
    <customPr name="OrphanNamesChecke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37"/>
  <sheetViews>
    <sheetView workbookViewId="0">
      <selection activeCell="M17" sqref="M17"/>
    </sheetView>
  </sheetViews>
  <sheetFormatPr defaultColWidth="9.140625" defaultRowHeight="12.75" x14ac:dyDescent="0.2"/>
  <cols>
    <col min="1" max="1" width="3.5703125" style="3" customWidth="1"/>
    <col min="2" max="2" width="35.5703125" style="3" customWidth="1"/>
    <col min="3" max="3" width="2.5703125" style="3" customWidth="1"/>
    <col min="4" max="4" width="20.5703125" style="3" customWidth="1"/>
    <col min="5" max="5" width="2.5703125" style="3" customWidth="1"/>
    <col min="6" max="6" width="20.5703125" style="3" customWidth="1"/>
    <col min="7" max="7" width="2.5703125" style="3" customWidth="1"/>
    <col min="8" max="8" width="20.5703125" style="3" customWidth="1"/>
    <col min="9" max="9" width="3.5703125" style="3" customWidth="1"/>
    <col min="10" max="10" width="20.5703125" style="3" customWidth="1"/>
    <col min="11" max="11" width="16" style="3" customWidth="1"/>
    <col min="12" max="13" width="16.5703125" style="3" customWidth="1"/>
    <col min="14" max="15" width="14.5703125" style="3" customWidth="1"/>
    <col min="16" max="16384" width="9.140625" style="3"/>
  </cols>
  <sheetData>
    <row r="1" spans="1:17" ht="24.95" customHeight="1" x14ac:dyDescent="0.2">
      <c r="A1" s="598" t="str">
        <f>CONCATENATE('Basic Data Input'!B12," in ",'Basic Data Input'!B13," County")</f>
        <v>City or Village of _____________________ in ______________________ County</v>
      </c>
      <c r="B1" s="598"/>
      <c r="C1" s="598"/>
      <c r="D1" s="598"/>
      <c r="E1" s="598"/>
      <c r="F1" s="598"/>
      <c r="G1" s="598"/>
      <c r="H1" s="598"/>
      <c r="I1" s="598"/>
      <c r="J1" s="598"/>
      <c r="K1" s="5" t="s">
        <v>2</v>
      </c>
      <c r="L1" s="5" t="s">
        <v>2</v>
      </c>
      <c r="M1" s="5"/>
    </row>
    <row r="2" spans="1:17" ht="27.95" customHeight="1" x14ac:dyDescent="0.2">
      <c r="A2" s="62" t="s">
        <v>970</v>
      </c>
      <c r="B2" s="10"/>
      <c r="C2" s="10"/>
      <c r="D2" s="10"/>
      <c r="E2" s="10"/>
      <c r="F2" s="10"/>
      <c r="G2" s="10"/>
      <c r="H2" s="10"/>
      <c r="I2" s="10"/>
      <c r="J2" s="10"/>
      <c r="K2" s="63" t="s">
        <v>2</v>
      </c>
      <c r="L2" s="10" t="s">
        <v>2</v>
      </c>
      <c r="M2" s="10"/>
    </row>
    <row r="3" spans="1:17" ht="6" customHeight="1" x14ac:dyDescent="0.2">
      <c r="A3" s="91"/>
      <c r="B3" s="10"/>
      <c r="C3" s="10"/>
      <c r="D3" s="10"/>
      <c r="E3" s="10"/>
      <c r="F3" s="10"/>
      <c r="G3" s="10"/>
      <c r="H3" s="10"/>
      <c r="I3" s="10"/>
      <c r="J3" s="10"/>
      <c r="K3" s="63"/>
      <c r="L3" s="10"/>
      <c r="M3" s="10"/>
    </row>
    <row r="4" spans="1:17" ht="14.25" x14ac:dyDescent="0.2">
      <c r="A4" s="599" t="s">
        <v>66</v>
      </c>
      <c r="B4" s="599"/>
      <c r="C4" s="599"/>
      <c r="D4" s="599"/>
      <c r="E4" s="599"/>
      <c r="F4" s="599"/>
      <c r="G4" s="599"/>
      <c r="H4" s="599"/>
      <c r="I4" s="599"/>
      <c r="J4" s="599"/>
      <c r="K4" s="63"/>
      <c r="L4" s="10"/>
      <c r="M4" s="10"/>
    </row>
    <row r="5" spans="1:17" ht="14.25" x14ac:dyDescent="0.2">
      <c r="A5" s="599" t="s">
        <v>101</v>
      </c>
      <c r="B5" s="599"/>
      <c r="C5" s="599"/>
      <c r="D5" s="599"/>
      <c r="E5" s="599"/>
      <c r="F5" s="599"/>
      <c r="G5" s="599"/>
      <c r="H5" s="599"/>
      <c r="I5" s="599"/>
      <c r="J5" s="599"/>
      <c r="K5" s="63"/>
      <c r="L5" s="10"/>
      <c r="M5" s="10"/>
    </row>
    <row r="6" spans="1:17" ht="6" customHeight="1" x14ac:dyDescent="0.2">
      <c r="A6" s="91"/>
      <c r="B6" s="10"/>
      <c r="C6" s="10"/>
      <c r="D6" s="10"/>
      <c r="E6" s="10"/>
      <c r="F6" s="10"/>
      <c r="G6" s="10"/>
      <c r="H6" s="10"/>
      <c r="I6" s="10"/>
      <c r="J6" s="10"/>
      <c r="K6" s="63"/>
      <c r="L6" s="10"/>
      <c r="M6" s="10"/>
    </row>
    <row r="7" spans="1:17" ht="9" customHeight="1" thickBot="1" x14ac:dyDescent="0.25">
      <c r="A7" s="92"/>
      <c r="B7" s="93"/>
      <c r="C7" s="93"/>
      <c r="D7" s="93"/>
      <c r="E7" s="93"/>
      <c r="F7" s="93"/>
      <c r="G7" s="93"/>
      <c r="H7" s="93"/>
      <c r="I7" s="93"/>
      <c r="J7" s="93"/>
      <c r="K7" s="63"/>
      <c r="L7" s="10"/>
      <c r="M7" s="10"/>
    </row>
    <row r="8" spans="1:17" ht="20.100000000000001" customHeight="1" x14ac:dyDescent="0.2">
      <c r="A8" s="91"/>
      <c r="B8" s="10"/>
      <c r="C8" s="10"/>
      <c r="D8" s="10"/>
      <c r="E8" s="10"/>
      <c r="F8" s="10"/>
      <c r="G8" s="10"/>
      <c r="H8" s="10"/>
      <c r="I8" s="10"/>
      <c r="J8" s="10"/>
      <c r="K8" s="63"/>
      <c r="L8" s="589" t="s">
        <v>760</v>
      </c>
      <c r="M8" s="589"/>
      <c r="N8" s="589"/>
      <c r="O8" s="589"/>
      <c r="P8" s="589"/>
      <c r="Q8" s="589"/>
    </row>
    <row r="9" spans="1:17" ht="15.95" customHeight="1" x14ac:dyDescent="0.25">
      <c r="A9" s="94" t="s">
        <v>67</v>
      </c>
      <c r="B9" s="94"/>
      <c r="C9" s="94"/>
      <c r="D9" s="94"/>
      <c r="E9" s="94"/>
      <c r="F9" s="94"/>
      <c r="G9" s="94"/>
      <c r="H9" s="94"/>
      <c r="I9" s="94"/>
      <c r="J9" s="94"/>
      <c r="K9" s="95" t="s">
        <v>2</v>
      </c>
      <c r="L9" s="589"/>
      <c r="M9" s="589"/>
      <c r="N9" s="589"/>
      <c r="O9" s="589"/>
      <c r="P9" s="589"/>
      <c r="Q9" s="589"/>
    </row>
    <row r="10" spans="1:17" ht="15.95" customHeight="1" x14ac:dyDescent="0.2">
      <c r="A10" s="64"/>
      <c r="L10" s="589"/>
      <c r="M10" s="589"/>
      <c r="N10" s="589"/>
      <c r="O10" s="589"/>
      <c r="P10" s="589"/>
      <c r="Q10" s="589"/>
    </row>
    <row r="11" spans="1:17" ht="30" customHeight="1" x14ac:dyDescent="0.2">
      <c r="A11" s="64"/>
      <c r="B11" s="96" t="s">
        <v>68</v>
      </c>
      <c r="C11" s="97"/>
      <c r="D11" s="98" t="s">
        <v>102</v>
      </c>
      <c r="E11" s="97"/>
      <c r="F11" s="98" t="s">
        <v>103</v>
      </c>
      <c r="G11" s="99"/>
      <c r="H11" s="98" t="s">
        <v>104</v>
      </c>
      <c r="I11" s="100"/>
      <c r="J11" s="98" t="s">
        <v>105</v>
      </c>
      <c r="L11" s="589"/>
      <c r="M11" s="589"/>
      <c r="N11" s="589"/>
      <c r="O11" s="589"/>
      <c r="P11" s="589"/>
      <c r="Q11" s="589"/>
    </row>
    <row r="12" spans="1:17" ht="18.95" customHeight="1" x14ac:dyDescent="0.2">
      <c r="A12" s="64"/>
      <c r="B12" s="106"/>
      <c r="C12" s="31"/>
      <c r="D12" s="484"/>
      <c r="E12" s="485"/>
      <c r="F12" s="484"/>
      <c r="G12" s="485"/>
      <c r="H12" s="484"/>
      <c r="I12" s="485"/>
      <c r="J12" s="486">
        <f>D12+F12-H12</f>
        <v>0</v>
      </c>
    </row>
    <row r="13" spans="1:17" ht="18.95" customHeight="1" x14ac:dyDescent="0.2">
      <c r="A13" s="64"/>
      <c r="B13" s="106"/>
      <c r="C13" s="31"/>
      <c r="D13" s="484"/>
      <c r="E13" s="485"/>
      <c r="F13" s="484"/>
      <c r="G13" s="485"/>
      <c r="H13" s="484"/>
      <c r="I13" s="485"/>
      <c r="J13" s="486">
        <f t="shared" ref="J13:J24" si="0">D13+F13-H13</f>
        <v>0</v>
      </c>
    </row>
    <row r="14" spans="1:17" ht="18.95" customHeight="1" x14ac:dyDescent="0.2">
      <c r="A14" s="64"/>
      <c r="B14" s="106"/>
      <c r="C14" s="31"/>
      <c r="D14" s="484"/>
      <c r="E14" s="485"/>
      <c r="F14" s="484"/>
      <c r="G14" s="485"/>
      <c r="H14" s="484"/>
      <c r="I14" s="485"/>
      <c r="J14" s="486">
        <f t="shared" si="0"/>
        <v>0</v>
      </c>
    </row>
    <row r="15" spans="1:17" ht="18.95" customHeight="1" x14ac:dyDescent="0.2">
      <c r="A15" s="64"/>
      <c r="B15" s="106"/>
      <c r="C15" s="31"/>
      <c r="D15" s="484"/>
      <c r="E15" s="485"/>
      <c r="F15" s="484"/>
      <c r="G15" s="485"/>
      <c r="H15" s="484"/>
      <c r="I15" s="485"/>
      <c r="J15" s="486">
        <f t="shared" si="0"/>
        <v>0</v>
      </c>
    </row>
    <row r="16" spans="1:17" ht="18.95" customHeight="1" x14ac:dyDescent="0.2">
      <c r="A16" s="64"/>
      <c r="B16" s="106"/>
      <c r="C16" s="31"/>
      <c r="D16" s="484"/>
      <c r="E16" s="485"/>
      <c r="F16" s="484"/>
      <c r="G16" s="485"/>
      <c r="H16" s="484"/>
      <c r="I16" s="485"/>
      <c r="J16" s="486">
        <f t="shared" si="0"/>
        <v>0</v>
      </c>
    </row>
    <row r="17" spans="1:10" ht="18.95" customHeight="1" x14ac:dyDescent="0.2">
      <c r="A17" s="64"/>
      <c r="B17" s="106"/>
      <c r="C17" s="31"/>
      <c r="D17" s="484"/>
      <c r="E17" s="485"/>
      <c r="F17" s="484"/>
      <c r="G17" s="485"/>
      <c r="H17" s="484"/>
      <c r="I17" s="485"/>
      <c r="J17" s="486">
        <f t="shared" si="0"/>
        <v>0</v>
      </c>
    </row>
    <row r="18" spans="1:10" ht="18.95" customHeight="1" x14ac:dyDescent="0.2">
      <c r="A18" s="64"/>
      <c r="B18" s="106"/>
      <c r="C18" s="31"/>
      <c r="D18" s="484"/>
      <c r="E18" s="485"/>
      <c r="F18" s="484"/>
      <c r="G18" s="485"/>
      <c r="H18" s="484"/>
      <c r="I18" s="485"/>
      <c r="J18" s="486">
        <f t="shared" si="0"/>
        <v>0</v>
      </c>
    </row>
    <row r="19" spans="1:10" ht="18.95" customHeight="1" x14ac:dyDescent="0.2">
      <c r="A19" s="64"/>
      <c r="B19" s="106"/>
      <c r="C19" s="31"/>
      <c r="D19" s="484"/>
      <c r="E19" s="485"/>
      <c r="F19" s="484"/>
      <c r="G19" s="485"/>
      <c r="H19" s="484"/>
      <c r="I19" s="485"/>
      <c r="J19" s="486">
        <f t="shared" si="0"/>
        <v>0</v>
      </c>
    </row>
    <row r="20" spans="1:10" ht="18.95" customHeight="1" x14ac:dyDescent="0.2">
      <c r="A20" s="64"/>
      <c r="B20" s="106"/>
      <c r="C20" s="31"/>
      <c r="D20" s="484"/>
      <c r="E20" s="485"/>
      <c r="F20" s="484"/>
      <c r="G20" s="485"/>
      <c r="H20" s="484"/>
      <c r="I20" s="485"/>
      <c r="J20" s="486">
        <f t="shared" si="0"/>
        <v>0</v>
      </c>
    </row>
    <row r="21" spans="1:10" ht="18.95" customHeight="1" x14ac:dyDescent="0.2">
      <c r="A21" s="64"/>
      <c r="B21" s="106"/>
      <c r="C21" s="31"/>
      <c r="D21" s="484"/>
      <c r="E21" s="485"/>
      <c r="F21" s="484"/>
      <c r="G21" s="485"/>
      <c r="H21" s="484"/>
      <c r="I21" s="485"/>
      <c r="J21" s="486">
        <f t="shared" si="0"/>
        <v>0</v>
      </c>
    </row>
    <row r="22" spans="1:10" ht="18.95" customHeight="1" x14ac:dyDescent="0.2">
      <c r="A22" s="64"/>
      <c r="B22" s="106"/>
      <c r="C22" s="31"/>
      <c r="D22" s="484"/>
      <c r="E22" s="485"/>
      <c r="F22" s="484"/>
      <c r="G22" s="485"/>
      <c r="H22" s="484"/>
      <c r="I22" s="485"/>
      <c r="J22" s="486">
        <f t="shared" si="0"/>
        <v>0</v>
      </c>
    </row>
    <row r="23" spans="1:10" ht="18.95" customHeight="1" x14ac:dyDescent="0.2">
      <c r="A23" s="64"/>
      <c r="B23" s="106"/>
      <c r="C23" s="31"/>
      <c r="D23" s="484"/>
      <c r="E23" s="485"/>
      <c r="F23" s="484"/>
      <c r="G23" s="485"/>
      <c r="H23" s="484"/>
      <c r="I23" s="485"/>
      <c r="J23" s="486">
        <f t="shared" si="0"/>
        <v>0</v>
      </c>
    </row>
    <row r="24" spans="1:10" ht="18.95" customHeight="1" x14ac:dyDescent="0.2">
      <c r="A24" s="64"/>
      <c r="B24" s="106"/>
      <c r="C24" s="31"/>
      <c r="D24" s="484"/>
      <c r="E24" s="485"/>
      <c r="F24" s="484"/>
      <c r="G24" s="485"/>
      <c r="H24" s="484"/>
      <c r="I24" s="485"/>
      <c r="J24" s="486">
        <f t="shared" si="0"/>
        <v>0</v>
      </c>
    </row>
    <row r="25" spans="1:10" ht="18" customHeight="1" thickBot="1" x14ac:dyDescent="0.25">
      <c r="A25" s="64"/>
      <c r="B25" s="107" t="s">
        <v>17</v>
      </c>
      <c r="C25" s="65"/>
      <c r="D25" s="487">
        <f>SUM(D12:D24)</f>
        <v>0</v>
      </c>
      <c r="E25" s="485"/>
      <c r="F25" s="487">
        <f>SUM(F12:F24)</f>
        <v>0</v>
      </c>
      <c r="G25" s="485"/>
      <c r="H25" s="487">
        <f>SUM(H12:H24)</f>
        <v>0</v>
      </c>
      <c r="I25" s="485"/>
      <c r="J25" s="487">
        <f>SUM(J12:J24)</f>
        <v>0</v>
      </c>
    </row>
    <row r="26" spans="1:10" ht="12" customHeight="1" thickTop="1" x14ac:dyDescent="0.2">
      <c r="A26" s="64"/>
      <c r="B26" s="65"/>
      <c r="C26" s="65"/>
      <c r="D26" s="103" t="s">
        <v>106</v>
      </c>
      <c r="E26" s="104"/>
      <c r="F26" s="103" t="s">
        <v>647</v>
      </c>
      <c r="G26" s="103"/>
      <c r="H26" s="103" t="s">
        <v>107</v>
      </c>
      <c r="I26" s="102"/>
      <c r="J26" s="105"/>
    </row>
    <row r="27" spans="1:10" ht="9" customHeight="1" x14ac:dyDescent="0.2">
      <c r="A27" s="64"/>
      <c r="B27" s="65"/>
      <c r="C27" s="65"/>
      <c r="D27" s="65"/>
      <c r="E27" s="101"/>
      <c r="F27" s="101"/>
      <c r="G27" s="101"/>
      <c r="H27" s="101"/>
      <c r="I27" s="101"/>
      <c r="J27" s="101"/>
    </row>
    <row r="28" spans="1:10" ht="12" customHeight="1" x14ac:dyDescent="0.2">
      <c r="A28" s="596" t="s">
        <v>132</v>
      </c>
      <c r="B28" s="596"/>
      <c r="C28" s="596"/>
      <c r="D28" s="596"/>
      <c r="E28" s="596"/>
      <c r="F28" s="596"/>
      <c r="G28" s="596"/>
      <c r="H28" s="596"/>
      <c r="I28" s="596"/>
      <c r="J28" s="596"/>
    </row>
    <row r="29" spans="1:10" ht="12" customHeight="1" x14ac:dyDescent="0.2">
      <c r="A29" s="596" t="s">
        <v>133</v>
      </c>
      <c r="B29" s="596"/>
      <c r="C29" s="596"/>
      <c r="D29" s="596"/>
      <c r="E29" s="596"/>
      <c r="F29" s="596"/>
      <c r="G29" s="596"/>
      <c r="H29" s="596"/>
      <c r="I29" s="596"/>
      <c r="J29" s="596"/>
    </row>
    <row r="30" spans="1:10" ht="12" customHeight="1" x14ac:dyDescent="0.2">
      <c r="A30" s="596" t="s">
        <v>134</v>
      </c>
      <c r="B30" s="596"/>
      <c r="C30" s="596"/>
      <c r="D30" s="596"/>
      <c r="E30" s="596"/>
      <c r="F30" s="596"/>
      <c r="G30" s="596"/>
      <c r="H30" s="596"/>
      <c r="I30" s="596"/>
      <c r="J30" s="596"/>
    </row>
    <row r="31" spans="1:10" ht="12" customHeight="1" x14ac:dyDescent="0.2">
      <c r="A31" s="596" t="s">
        <v>135</v>
      </c>
      <c r="B31" s="596"/>
      <c r="C31" s="596"/>
      <c r="D31" s="596"/>
      <c r="E31" s="596"/>
      <c r="F31" s="596"/>
      <c r="G31" s="596"/>
      <c r="H31" s="596"/>
      <c r="I31" s="596"/>
      <c r="J31" s="596"/>
    </row>
    <row r="32" spans="1:10" ht="12" customHeight="1" x14ac:dyDescent="0.2">
      <c r="A32" s="596" t="s">
        <v>136</v>
      </c>
      <c r="B32" s="596"/>
      <c r="C32" s="596"/>
      <c r="D32" s="596"/>
      <c r="E32" s="596"/>
      <c r="F32" s="596"/>
      <c r="G32" s="596"/>
      <c r="H32" s="596"/>
      <c r="I32" s="596"/>
      <c r="J32" s="596"/>
    </row>
    <row r="33" spans="1:10" ht="15.95" hidden="1" customHeight="1" thickBot="1" x14ac:dyDescent="0.25">
      <c r="A33" s="42"/>
      <c r="B33" s="65"/>
      <c r="C33" s="65"/>
      <c r="D33" s="65"/>
      <c r="E33" s="101"/>
      <c r="F33" s="101"/>
      <c r="G33" s="101"/>
      <c r="H33" s="101"/>
      <c r="I33" s="101"/>
      <c r="J33" s="101"/>
    </row>
    <row r="34" spans="1:10" ht="15.75" hidden="1" x14ac:dyDescent="0.25">
      <c r="A34" s="58"/>
      <c r="B34" s="59"/>
      <c r="C34" s="59"/>
      <c r="D34" s="59"/>
      <c r="E34" s="59"/>
      <c r="F34" s="59"/>
      <c r="G34" s="59"/>
      <c r="H34" s="59"/>
      <c r="I34" s="59"/>
      <c r="J34" s="60" t="s">
        <v>108</v>
      </c>
    </row>
    <row r="35" spans="1:10" x14ac:dyDescent="0.2">
      <c r="A35" s="82"/>
      <c r="B35" s="82"/>
      <c r="C35" s="82"/>
      <c r="D35" s="82"/>
      <c r="E35" s="82"/>
      <c r="F35" s="82"/>
      <c r="G35" s="82"/>
      <c r="H35" s="82"/>
      <c r="I35" s="82"/>
      <c r="J35" s="82"/>
    </row>
    <row r="36" spans="1:10" x14ac:dyDescent="0.2">
      <c r="A36" s="82"/>
      <c r="B36" s="82"/>
      <c r="C36" s="82"/>
      <c r="D36" s="82"/>
      <c r="E36" s="82"/>
      <c r="F36" s="82"/>
      <c r="G36" s="82"/>
      <c r="H36" s="82"/>
      <c r="I36" s="82"/>
      <c r="J36" s="82"/>
    </row>
    <row r="37" spans="1:10" x14ac:dyDescent="0.2">
      <c r="A37" s="82"/>
      <c r="B37" s="82"/>
      <c r="C37" s="82"/>
      <c r="D37" s="82"/>
      <c r="E37" s="82"/>
      <c r="F37" s="82"/>
      <c r="G37" s="82"/>
      <c r="H37" s="82"/>
      <c r="I37" s="82"/>
      <c r="J37" s="82"/>
    </row>
  </sheetData>
  <sheetProtection algorithmName="SHA-512" hashValue="nry37weywy9jVtceTGQFTKn1FxwZYuoPbm+do1H+UEqYoU2DB6TY8N4zm+hZrcnnoNPoPovFBClpvS4lUe4fIw==" saltValue="XSr4HTV8gE6Fv9n9SBr+mg==" spinCount="100000" sheet="1" objects="1" scenarios="1"/>
  <mergeCells count="9">
    <mergeCell ref="L8:Q11"/>
    <mergeCell ref="A31:J31"/>
    <mergeCell ref="A32:J32"/>
    <mergeCell ref="A1:J1"/>
    <mergeCell ref="A4:J4"/>
    <mergeCell ref="A5:J5"/>
    <mergeCell ref="A28:J28"/>
    <mergeCell ref="A29:J29"/>
    <mergeCell ref="A30:J30"/>
  </mergeCells>
  <phoneticPr fontId="0" type="noConversion"/>
  <printOptions horizontalCentered="1"/>
  <pageMargins left="0.25" right="0.25" top="0.35" bottom="0.45" header="0.35" footer="0.35"/>
  <pageSetup orientation="landscape" r:id="rId1"/>
  <headerFooter alignWithMargins="0">
    <oddFooter>&amp;R&amp;"Arial,Bold"Page 6</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8"/>
  <sheetViews>
    <sheetView workbookViewId="0">
      <selection activeCell="M17" sqref="M17"/>
    </sheetView>
  </sheetViews>
  <sheetFormatPr defaultColWidth="9.140625" defaultRowHeight="14.25" x14ac:dyDescent="0.2"/>
  <cols>
    <col min="1" max="1" width="13.5703125" style="319" customWidth="1"/>
    <col min="2" max="2" width="4.5703125" style="319" customWidth="1"/>
    <col min="3" max="3" width="20.85546875" style="319" customWidth="1"/>
    <col min="4" max="4" width="14.42578125" style="319" customWidth="1"/>
    <col min="5" max="5" width="2" style="319" customWidth="1"/>
    <col min="6" max="6" width="40" style="319" customWidth="1"/>
    <col min="7" max="7" width="2.42578125" style="319" customWidth="1"/>
    <col min="8" max="8" width="33.5703125" style="319" customWidth="1"/>
    <col min="9" max="9" width="8.5703125" style="319" customWidth="1"/>
    <col min="10" max="16384" width="9.140625" style="319"/>
  </cols>
  <sheetData>
    <row r="1" spans="1:8" ht="25.5" customHeight="1" x14ac:dyDescent="0.2"/>
    <row r="2" spans="1:8" ht="9.75" customHeight="1" x14ac:dyDescent="0.2"/>
    <row r="3" spans="1:8" ht="23.25" x14ac:dyDescent="0.35">
      <c r="A3" s="602" t="s">
        <v>7</v>
      </c>
      <c r="B3" s="602"/>
      <c r="C3" s="602"/>
      <c r="D3" s="602"/>
      <c r="E3" s="602"/>
      <c r="F3" s="602"/>
      <c r="G3" s="602"/>
      <c r="H3" s="602"/>
    </row>
    <row r="4" spans="1:8" ht="32.25" customHeight="1" thickBot="1" x14ac:dyDescent="0.4">
      <c r="A4" s="320"/>
      <c r="B4" s="320"/>
      <c r="C4" s="320"/>
      <c r="D4" s="320"/>
      <c r="E4" s="603" t="s">
        <v>738</v>
      </c>
      <c r="F4" s="603"/>
      <c r="G4" s="320"/>
      <c r="H4" s="320"/>
    </row>
    <row r="5" spans="1:8" ht="17.25" customHeight="1" x14ac:dyDescent="0.35">
      <c r="A5" s="320"/>
      <c r="B5" s="320"/>
      <c r="C5" s="320"/>
      <c r="D5" s="321"/>
      <c r="E5" s="320"/>
      <c r="F5" s="322" t="s">
        <v>739</v>
      </c>
      <c r="G5" s="320"/>
      <c r="H5" s="320"/>
    </row>
    <row r="6" spans="1:8" ht="23.25" x14ac:dyDescent="0.35">
      <c r="A6" s="320"/>
      <c r="B6" s="320"/>
      <c r="D6" s="323" t="s">
        <v>740</v>
      </c>
      <c r="E6" s="320"/>
      <c r="F6" s="324"/>
      <c r="G6" s="320"/>
      <c r="H6" s="320"/>
    </row>
    <row r="7" spans="1:8" ht="23.25" x14ac:dyDescent="0.35">
      <c r="A7" s="320"/>
      <c r="B7" s="320"/>
      <c r="D7" s="323" t="s">
        <v>741</v>
      </c>
      <c r="E7" s="320"/>
      <c r="F7" s="325"/>
      <c r="G7" s="320"/>
      <c r="H7" s="320"/>
    </row>
    <row r="8" spans="1:8" ht="23.25" x14ac:dyDescent="0.35">
      <c r="A8" s="320"/>
      <c r="B8" s="320"/>
      <c r="D8" s="323" t="s">
        <v>742</v>
      </c>
      <c r="E8" s="320"/>
      <c r="F8" s="325"/>
      <c r="G8" s="320"/>
      <c r="H8" s="320"/>
    </row>
    <row r="9" spans="1:8" ht="23.25" x14ac:dyDescent="0.35">
      <c r="A9" s="320"/>
      <c r="B9" s="320"/>
      <c r="D9" s="323" t="s">
        <v>743</v>
      </c>
      <c r="E9" s="320"/>
      <c r="F9" s="325"/>
      <c r="G9" s="320"/>
      <c r="H9" s="320"/>
    </row>
    <row r="10" spans="1:8" ht="23.25" x14ac:dyDescent="0.35">
      <c r="A10" s="320"/>
      <c r="B10" s="320"/>
      <c r="D10" s="323" t="s">
        <v>744</v>
      </c>
      <c r="E10" s="320"/>
      <c r="F10" s="325"/>
      <c r="G10" s="320"/>
      <c r="H10" s="320"/>
    </row>
    <row r="11" spans="1:8" ht="32.25" customHeight="1" x14ac:dyDescent="0.35">
      <c r="A11" s="320"/>
      <c r="B11" s="320"/>
      <c r="C11" s="320"/>
      <c r="D11" s="320"/>
      <c r="E11" s="320"/>
      <c r="F11" s="320"/>
      <c r="G11" s="320"/>
      <c r="H11" s="320"/>
    </row>
    <row r="12" spans="1:8" ht="15" thickBot="1" x14ac:dyDescent="0.25">
      <c r="C12" s="604" t="s">
        <v>8</v>
      </c>
      <c r="D12" s="604"/>
      <c r="E12" s="329"/>
      <c r="F12" s="330" t="s">
        <v>745</v>
      </c>
      <c r="G12" s="329"/>
      <c r="H12" s="330" t="s">
        <v>11</v>
      </c>
    </row>
    <row r="13" spans="1:8" ht="27" customHeight="1" x14ac:dyDescent="0.2">
      <c r="A13" s="331" t="s">
        <v>740</v>
      </c>
      <c r="C13" s="605"/>
      <c r="D13" s="605"/>
      <c r="F13" s="326"/>
      <c r="H13" s="326"/>
    </row>
    <row r="14" spans="1:8" ht="27" customHeight="1" x14ac:dyDescent="0.2">
      <c r="A14" s="331" t="s">
        <v>746</v>
      </c>
      <c r="C14" s="605" t="s">
        <v>747</v>
      </c>
      <c r="D14" s="605"/>
      <c r="F14" s="326"/>
      <c r="H14" s="326"/>
    </row>
    <row r="15" spans="1:8" ht="27" customHeight="1" x14ac:dyDescent="0.2">
      <c r="A15" s="331" t="s">
        <v>743</v>
      </c>
      <c r="C15" s="600"/>
      <c r="D15" s="600"/>
      <c r="F15" s="326"/>
      <c r="H15" s="326"/>
    </row>
    <row r="16" spans="1:8" ht="27" customHeight="1" x14ac:dyDescent="0.2">
      <c r="A16" s="331" t="s">
        <v>748</v>
      </c>
      <c r="C16" s="600"/>
      <c r="D16" s="600"/>
      <c r="F16" s="326"/>
      <c r="H16" s="326"/>
    </row>
    <row r="18" spans="1:8" x14ac:dyDescent="0.2">
      <c r="A18" s="323" t="s">
        <v>910</v>
      </c>
    </row>
    <row r="19" spans="1:8" ht="7.5" customHeight="1" thickBot="1" x14ac:dyDescent="0.25"/>
    <row r="20" spans="1:8" ht="15" thickBot="1" x14ac:dyDescent="0.25">
      <c r="B20" s="327"/>
      <c r="C20" s="323" t="s">
        <v>638</v>
      </c>
    </row>
    <row r="21" spans="1:8" ht="9" customHeight="1" thickBot="1" x14ac:dyDescent="0.25">
      <c r="C21" s="323"/>
    </row>
    <row r="22" spans="1:8" ht="15" thickBot="1" x14ac:dyDescent="0.25">
      <c r="B22" s="327"/>
      <c r="C22" s="323" t="s">
        <v>749</v>
      </c>
    </row>
    <row r="23" spans="1:8" ht="9" customHeight="1" thickBot="1" x14ac:dyDescent="0.25">
      <c r="C23" s="323"/>
    </row>
    <row r="24" spans="1:8" ht="15" thickBot="1" x14ac:dyDescent="0.25">
      <c r="B24" s="327"/>
      <c r="C24" s="323" t="s">
        <v>639</v>
      </c>
    </row>
    <row r="27" spans="1:8" ht="15" x14ac:dyDescent="0.25">
      <c r="A27" s="328"/>
      <c r="B27" s="601"/>
      <c r="C27" s="601"/>
      <c r="D27" s="601"/>
      <c r="E27" s="601"/>
      <c r="F27" s="601"/>
      <c r="G27" s="601"/>
      <c r="H27" s="601"/>
    </row>
    <row r="28" spans="1:8" x14ac:dyDescent="0.2">
      <c r="B28" s="601"/>
      <c r="C28" s="601"/>
      <c r="D28" s="601"/>
      <c r="E28" s="601"/>
      <c r="F28" s="601"/>
      <c r="G28" s="601"/>
      <c r="H28" s="601"/>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7</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A3FC-F922-44A0-81B6-7A8322D30856}">
  <sheetPr>
    <pageSetUpPr fitToPage="1"/>
  </sheetPr>
  <dimension ref="A1:J92"/>
  <sheetViews>
    <sheetView topLeftCell="A34" zoomScaleNormal="100" workbookViewId="0">
      <selection activeCell="H67" sqref="H67"/>
    </sheetView>
  </sheetViews>
  <sheetFormatPr defaultColWidth="8" defaultRowHeight="12.75" x14ac:dyDescent="0.2"/>
  <cols>
    <col min="1" max="1" width="2" style="367" bestFit="1" customWidth="1"/>
    <col min="2" max="2" width="26.85546875" style="367" customWidth="1"/>
    <col min="3" max="3" width="1.5703125" style="367" bestFit="1" customWidth="1"/>
    <col min="4" max="4" width="31.85546875" style="367" customWidth="1"/>
    <col min="5" max="5" width="4.140625" style="367" bestFit="1" customWidth="1"/>
    <col min="6" max="6" width="18.140625" style="367" customWidth="1"/>
    <col min="7" max="7" width="4.140625" style="367" bestFit="1" customWidth="1"/>
    <col min="8" max="8" width="18.5703125" style="367" customWidth="1"/>
    <col min="9" max="9" width="3.28515625" style="367" customWidth="1"/>
    <col min="10" max="16384" width="8" style="367"/>
  </cols>
  <sheetData>
    <row r="1" spans="2:9" ht="18" x14ac:dyDescent="0.2">
      <c r="B1" s="607" t="str">
        <f>'Basic Data Input'!B12</f>
        <v>City or Village of _____________________</v>
      </c>
      <c r="C1" s="607"/>
      <c r="D1" s="607"/>
      <c r="E1" s="607"/>
      <c r="F1" s="607"/>
      <c r="G1" s="607"/>
      <c r="H1" s="607"/>
      <c r="I1" s="607"/>
    </row>
    <row r="2" spans="2:9" ht="15" x14ac:dyDescent="0.2">
      <c r="B2" s="608" t="s">
        <v>996</v>
      </c>
      <c r="C2" s="608"/>
      <c r="D2" s="608"/>
      <c r="E2" s="608"/>
      <c r="F2" s="608"/>
      <c r="G2" s="608"/>
      <c r="H2" s="608"/>
      <c r="I2" s="608"/>
    </row>
    <row r="3" spans="2:9" ht="6.75" customHeight="1" thickBot="1" x14ac:dyDescent="0.25"/>
    <row r="4" spans="2:9" ht="16.5" thickBot="1" x14ac:dyDescent="0.3">
      <c r="B4" s="609" t="s">
        <v>997</v>
      </c>
      <c r="C4" s="610"/>
      <c r="D4" s="610"/>
      <c r="E4" s="610"/>
      <c r="F4" s="610"/>
      <c r="G4" s="610"/>
      <c r="H4" s="610"/>
      <c r="I4" s="611"/>
    </row>
    <row r="5" spans="2:9" x14ac:dyDescent="0.2">
      <c r="B5" s="368" t="s">
        <v>998</v>
      </c>
      <c r="C5" s="368"/>
      <c r="D5" s="368"/>
      <c r="E5" s="369" t="s">
        <v>139</v>
      </c>
      <c r="F5" s="370">
        <f>'Basic Data Input'!B18</f>
        <v>0</v>
      </c>
      <c r="G5" s="369"/>
    </row>
    <row r="6" spans="2:9" x14ac:dyDescent="0.2">
      <c r="B6" s="371" t="s">
        <v>999</v>
      </c>
      <c r="C6" s="371"/>
      <c r="D6" s="371"/>
      <c r="E6" s="372"/>
      <c r="F6" s="373"/>
      <c r="G6" s="372"/>
    </row>
    <row r="7" spans="2:9" ht="6.75" customHeight="1" x14ac:dyDescent="0.2">
      <c r="F7" s="374"/>
    </row>
    <row r="8" spans="2:9" x14ac:dyDescent="0.2">
      <c r="B8" s="375" t="s">
        <v>1000</v>
      </c>
      <c r="C8" s="375"/>
      <c r="D8" s="375"/>
      <c r="E8" s="376"/>
      <c r="F8" s="377"/>
      <c r="G8" s="376"/>
      <c r="H8" s="375"/>
    </row>
    <row r="9" spans="2:9" x14ac:dyDescent="0.2">
      <c r="B9" s="378" t="s">
        <v>1001</v>
      </c>
      <c r="C9" s="375"/>
      <c r="D9" s="375"/>
      <c r="E9" s="376"/>
      <c r="F9" s="377"/>
      <c r="G9" s="376"/>
      <c r="H9" s="375"/>
    </row>
    <row r="10" spans="2:9" ht="6" customHeight="1" x14ac:dyDescent="0.2">
      <c r="B10" s="378"/>
      <c r="C10" s="375"/>
      <c r="D10" s="375"/>
      <c r="E10" s="376"/>
      <c r="F10" s="377"/>
      <c r="G10" s="376"/>
      <c r="H10" s="375"/>
    </row>
    <row r="11" spans="2:9" x14ac:dyDescent="0.2">
      <c r="B11" s="379" t="s">
        <v>1002</v>
      </c>
      <c r="C11" s="379"/>
      <c r="E11" s="369" t="s">
        <v>140</v>
      </c>
      <c r="F11" s="380">
        <v>0</v>
      </c>
      <c r="G11" s="369"/>
      <c r="H11" s="371"/>
    </row>
    <row r="12" spans="2:9" x14ac:dyDescent="0.2">
      <c r="B12" s="379" t="s">
        <v>1003</v>
      </c>
      <c r="C12" s="379"/>
      <c r="E12" s="369" t="s">
        <v>141</v>
      </c>
      <c r="F12" s="381">
        <v>0</v>
      </c>
      <c r="G12" s="369"/>
      <c r="H12" s="371"/>
    </row>
    <row r="13" spans="2:9" x14ac:dyDescent="0.2">
      <c r="B13" s="379" t="s">
        <v>1004</v>
      </c>
      <c r="C13" s="379"/>
      <c r="E13" s="369" t="s">
        <v>74</v>
      </c>
      <c r="F13" s="381">
        <v>0</v>
      </c>
      <c r="G13" s="369"/>
      <c r="H13" s="371"/>
    </row>
    <row r="14" spans="2:9" x14ac:dyDescent="0.2">
      <c r="B14" s="379" t="s">
        <v>1005</v>
      </c>
      <c r="C14" s="375"/>
      <c r="E14" s="382" t="s">
        <v>75</v>
      </c>
      <c r="F14" s="383">
        <v>0</v>
      </c>
      <c r="G14" s="382"/>
      <c r="H14" s="371"/>
    </row>
    <row r="15" spans="2:9" x14ac:dyDescent="0.2">
      <c r="B15" s="379" t="s">
        <v>1006</v>
      </c>
      <c r="C15" s="379"/>
      <c r="E15" s="369" t="s">
        <v>76</v>
      </c>
      <c r="F15" s="381">
        <v>0</v>
      </c>
      <c r="G15" s="369"/>
      <c r="H15" s="371"/>
    </row>
    <row r="16" spans="2:9" x14ac:dyDescent="0.2">
      <c r="B16" s="379" t="s">
        <v>1007</v>
      </c>
      <c r="C16" s="384"/>
      <c r="E16" s="369" t="s">
        <v>77</v>
      </c>
      <c r="F16" s="381">
        <v>0</v>
      </c>
      <c r="G16" s="369"/>
      <c r="H16" s="371"/>
    </row>
    <row r="17" spans="1:10" x14ac:dyDescent="0.2">
      <c r="B17" s="379" t="s">
        <v>1008</v>
      </c>
      <c r="C17" s="384"/>
      <c r="E17" s="369" t="s">
        <v>78</v>
      </c>
      <c r="F17" s="380">
        <v>0</v>
      </c>
      <c r="G17" s="369"/>
      <c r="H17" s="371"/>
    </row>
    <row r="18" spans="1:10" x14ac:dyDescent="0.2">
      <c r="B18" s="385" t="s">
        <v>1009</v>
      </c>
      <c r="C18" s="384"/>
      <c r="E18" s="369" t="s">
        <v>79</v>
      </c>
      <c r="F18" s="380">
        <v>0</v>
      </c>
      <c r="G18" s="369"/>
      <c r="H18" s="371"/>
    </row>
    <row r="19" spans="1:10" x14ac:dyDescent="0.2">
      <c r="B19" s="379" t="s">
        <v>1010</v>
      </c>
      <c r="C19" s="384"/>
      <c r="E19" s="369" t="s">
        <v>80</v>
      </c>
      <c r="F19" s="380">
        <v>0</v>
      </c>
      <c r="G19" s="369"/>
      <c r="H19" s="371"/>
    </row>
    <row r="20" spans="1:10" ht="6.75" customHeight="1" x14ac:dyDescent="0.2">
      <c r="B20" s="384"/>
      <c r="C20" s="384"/>
      <c r="D20" s="384"/>
      <c r="E20" s="376"/>
      <c r="F20" s="386"/>
      <c r="G20" s="369"/>
      <c r="H20" s="371"/>
    </row>
    <row r="21" spans="1:10" x14ac:dyDescent="0.2">
      <c r="B21" s="387" t="s">
        <v>1011</v>
      </c>
      <c r="C21" s="387"/>
      <c r="D21" s="387"/>
      <c r="E21" s="388" t="s">
        <v>81</v>
      </c>
      <c r="F21" s="389">
        <f>SUM(F11:F19)</f>
        <v>0</v>
      </c>
      <c r="G21" s="369"/>
      <c r="H21" s="375"/>
    </row>
    <row r="22" spans="1:10" ht="7.5" customHeight="1" x14ac:dyDescent="0.2">
      <c r="B22" s="375"/>
      <c r="C22" s="375"/>
      <c r="D22" s="375"/>
      <c r="E22" s="375"/>
      <c r="F22" s="375"/>
      <c r="G22" s="376"/>
      <c r="H22" s="375"/>
    </row>
    <row r="23" spans="1:10" x14ac:dyDescent="0.2">
      <c r="B23" s="368" t="s">
        <v>1012</v>
      </c>
      <c r="C23" s="368"/>
      <c r="D23" s="368"/>
      <c r="E23" s="368"/>
      <c r="F23" s="375"/>
      <c r="G23" s="369" t="s">
        <v>82</v>
      </c>
      <c r="H23" s="389">
        <f>F5-F21</f>
        <v>0</v>
      </c>
    </row>
    <row r="24" spans="1:10" ht="7.5" customHeight="1" thickBot="1" x14ac:dyDescent="0.25"/>
    <row r="25" spans="1:10" ht="16.5" thickBot="1" x14ac:dyDescent="0.3">
      <c r="B25" s="609" t="s">
        <v>1013</v>
      </c>
      <c r="C25" s="610"/>
      <c r="D25" s="610"/>
      <c r="E25" s="610"/>
      <c r="F25" s="610"/>
      <c r="G25" s="610"/>
      <c r="H25" s="610"/>
      <c r="I25" s="611"/>
    </row>
    <row r="26" spans="1:10" ht="6" customHeight="1" x14ac:dyDescent="0.25">
      <c r="B26" s="390"/>
      <c r="C26" s="390"/>
      <c r="D26" s="390"/>
      <c r="E26" s="390"/>
      <c r="F26" s="390"/>
      <c r="G26" s="390"/>
      <c r="H26" s="390"/>
      <c r="I26" s="390"/>
    </row>
    <row r="27" spans="1:10" ht="15.75" x14ac:dyDescent="0.25">
      <c r="B27" s="391" t="s">
        <v>1014</v>
      </c>
      <c r="C27" s="390"/>
      <c r="D27" s="390"/>
      <c r="E27" s="390"/>
      <c r="F27" s="390"/>
      <c r="G27" s="390"/>
      <c r="H27" s="392">
        <v>0</v>
      </c>
      <c r="I27" s="390"/>
    </row>
    <row r="28" spans="1:10" ht="15.75" x14ac:dyDescent="0.25">
      <c r="B28" s="393" t="s">
        <v>1015</v>
      </c>
      <c r="C28" s="390"/>
      <c r="D28" s="390"/>
      <c r="E28" s="390"/>
      <c r="F28" s="390"/>
      <c r="G28" s="390"/>
      <c r="H28" s="394" t="s">
        <v>142</v>
      </c>
      <c r="I28" s="390"/>
    </row>
    <row r="29" spans="1:10" ht="6" customHeight="1" x14ac:dyDescent="0.2"/>
    <row r="30" spans="1:10" x14ac:dyDescent="0.2">
      <c r="A30" s="395"/>
      <c r="B30" s="396" t="s">
        <v>1016</v>
      </c>
      <c r="G30" s="397"/>
    </row>
    <row r="31" spans="1:10" ht="16.5" customHeight="1" x14ac:dyDescent="0.2">
      <c r="B31" s="398">
        <v>0</v>
      </c>
      <c r="C31" s="399" t="s">
        <v>150</v>
      </c>
      <c r="D31" s="400">
        <f>'Basic Data Input'!B17</f>
        <v>0</v>
      </c>
      <c r="E31" s="382" t="s">
        <v>151</v>
      </c>
      <c r="F31" s="401">
        <f>IFERROR(B31/D31,0)</f>
        <v>0</v>
      </c>
      <c r="J31" s="402"/>
    </row>
    <row r="32" spans="1:10" x14ac:dyDescent="0.2">
      <c r="B32" s="376" t="s">
        <v>1017</v>
      </c>
      <c r="C32" s="376"/>
      <c r="D32" s="376" t="s">
        <v>1018</v>
      </c>
      <c r="E32" s="375"/>
      <c r="F32" s="403" t="s">
        <v>1019</v>
      </c>
      <c r="H32" s="404">
        <f>ROUND(F31*(H27-F11-F12),2)</f>
        <v>0</v>
      </c>
    </row>
    <row r="33" spans="1:10" ht="26.25" customHeight="1" x14ac:dyDescent="0.2">
      <c r="B33" s="405" t="s">
        <v>1020</v>
      </c>
      <c r="H33" s="406" t="s">
        <v>1021</v>
      </c>
    </row>
    <row r="34" spans="1:10" x14ac:dyDescent="0.2">
      <c r="A34" s="407"/>
      <c r="B34" s="396" t="s">
        <v>1022</v>
      </c>
      <c r="F34" s="408">
        <v>5.1700000000000003E-2</v>
      </c>
    </row>
    <row r="35" spans="1:10" x14ac:dyDescent="0.2">
      <c r="B35" s="612" t="s">
        <v>1023</v>
      </c>
      <c r="C35" s="612"/>
      <c r="D35" s="612"/>
      <c r="E35" s="612"/>
      <c r="F35" s="409" t="s">
        <v>1024</v>
      </c>
      <c r="H35" s="410">
        <f>ROUND((H27-F11-F12)*F34,2)</f>
        <v>0</v>
      </c>
    </row>
    <row r="36" spans="1:10" ht="25.5" customHeight="1" x14ac:dyDescent="0.2">
      <c r="C36" s="411"/>
      <c r="D36" s="411"/>
      <c r="E36" s="411"/>
      <c r="F36" s="411"/>
      <c r="H36" s="412" t="s">
        <v>1025</v>
      </c>
    </row>
    <row r="37" spans="1:10" x14ac:dyDescent="0.2">
      <c r="A37" s="407"/>
      <c r="B37" s="396" t="s">
        <v>1026</v>
      </c>
    </row>
    <row r="38" spans="1:10" ht="5.25" customHeight="1" x14ac:dyDescent="0.2">
      <c r="A38" s="407"/>
      <c r="B38" s="396"/>
    </row>
    <row r="39" spans="1:10" x14ac:dyDescent="0.2">
      <c r="A39" s="407"/>
      <c r="B39" s="413" t="s">
        <v>1027</v>
      </c>
    </row>
    <row r="40" spans="1:10" x14ac:dyDescent="0.2">
      <c r="B40" s="606" t="s">
        <v>1028</v>
      </c>
      <c r="C40" s="606"/>
      <c r="D40" s="606"/>
      <c r="E40" s="415" t="s">
        <v>145</v>
      </c>
      <c r="F40" s="416">
        <v>0</v>
      </c>
      <c r="G40" s="417"/>
      <c r="H40" s="418"/>
      <c r="I40" s="397"/>
      <c r="J40" s="419" t="str">
        <f>IF(F40&gt;'Cover- Page 1'!B13,"ERROR - cannot exceed property tax request for bonds on cover page - page 1","")</f>
        <v/>
      </c>
    </row>
    <row r="41" spans="1:10" x14ac:dyDescent="0.2">
      <c r="B41" s="420" t="s">
        <v>1029</v>
      </c>
      <c r="C41" s="414"/>
      <c r="D41" s="414"/>
      <c r="E41" s="417"/>
      <c r="F41" s="421"/>
      <c r="G41" s="417"/>
      <c r="H41" s="418"/>
      <c r="I41" s="397"/>
    </row>
    <row r="42" spans="1:10" ht="5.25" customHeight="1" x14ac:dyDescent="0.2">
      <c r="B42" s="385"/>
      <c r="C42" s="414"/>
      <c r="D42" s="414"/>
      <c r="E42" s="417"/>
      <c r="F42" s="421"/>
      <c r="G42" s="417"/>
      <c r="H42" s="418"/>
      <c r="I42" s="397"/>
    </row>
    <row r="43" spans="1:10" ht="24.75" customHeight="1" x14ac:dyDescent="0.2">
      <c r="B43" s="606" t="s">
        <v>1030</v>
      </c>
      <c r="C43" s="606"/>
      <c r="D43" s="606"/>
      <c r="E43" s="415" t="s">
        <v>146</v>
      </c>
      <c r="F43" s="416">
        <v>0</v>
      </c>
      <c r="G43" s="417"/>
      <c r="H43" s="418"/>
      <c r="I43" s="397"/>
      <c r="J43" s="419" t="str">
        <f>IF(F43&lt;&gt;'Authority Support. Sched. Pg 9'!H23,"ERROR - Must Agree to total on Schedule 2","")</f>
        <v/>
      </c>
    </row>
    <row r="44" spans="1:10" ht="6" customHeight="1" x14ac:dyDescent="0.2">
      <c r="B44" s="414"/>
      <c r="C44" s="414"/>
      <c r="D44" s="414"/>
      <c r="E44" s="415"/>
      <c r="F44" s="421"/>
      <c r="G44" s="417"/>
      <c r="H44" s="418"/>
      <c r="I44" s="397"/>
      <c r="J44" s="419"/>
    </row>
    <row r="45" spans="1:10" ht="26.25" customHeight="1" x14ac:dyDescent="0.2">
      <c r="B45" s="606" t="s">
        <v>1031</v>
      </c>
      <c r="C45" s="606"/>
      <c r="D45" s="606"/>
      <c r="E45" s="415" t="s">
        <v>1032</v>
      </c>
      <c r="F45" s="416">
        <v>0</v>
      </c>
      <c r="G45" s="417"/>
      <c r="H45" s="418"/>
      <c r="J45" s="419" t="str">
        <f>IF(F45&lt;&gt;'Authority Support. Sched. Pg 9'!H38,"ERROR - Must agree to total on Schedule 3","")</f>
        <v/>
      </c>
    </row>
    <row r="46" spans="1:10" ht="5.25" customHeight="1" x14ac:dyDescent="0.2">
      <c r="B46" s="414"/>
      <c r="C46" s="414"/>
      <c r="D46" s="414"/>
      <c r="E46" s="415"/>
      <c r="F46" s="421"/>
      <c r="G46" s="417"/>
      <c r="H46" s="418"/>
      <c r="J46" s="419"/>
    </row>
    <row r="47" spans="1:10" x14ac:dyDescent="0.2">
      <c r="B47" s="606" t="s">
        <v>1033</v>
      </c>
      <c r="C47" s="606"/>
      <c r="D47" s="606"/>
      <c r="E47" s="415" t="s">
        <v>147</v>
      </c>
      <c r="F47" s="416">
        <v>0</v>
      </c>
      <c r="G47" s="417"/>
      <c r="H47" s="418"/>
    </row>
    <row r="48" spans="1:10" ht="6" customHeight="1" x14ac:dyDescent="0.2">
      <c r="B48" s="414"/>
      <c r="C48" s="414"/>
      <c r="D48" s="414"/>
      <c r="E48" s="415"/>
      <c r="F48" s="421"/>
      <c r="G48" s="417"/>
      <c r="H48" s="418"/>
    </row>
    <row r="49" spans="1:10" ht="12.75" customHeight="1" x14ac:dyDescent="0.2">
      <c r="B49" s="606" t="s">
        <v>1034</v>
      </c>
      <c r="C49" s="606"/>
      <c r="D49" s="606"/>
      <c r="E49" s="415" t="s">
        <v>148</v>
      </c>
      <c r="F49" s="416">
        <v>0</v>
      </c>
      <c r="G49" s="417"/>
      <c r="H49" s="418"/>
    </row>
    <row r="50" spans="1:10" ht="6" customHeight="1" x14ac:dyDescent="0.2">
      <c r="B50" s="414"/>
      <c r="C50" s="414"/>
      <c r="D50" s="414"/>
      <c r="E50" s="415"/>
      <c r="F50" s="421"/>
      <c r="G50" s="417"/>
      <c r="H50" s="418"/>
    </row>
    <row r="51" spans="1:10" ht="52.5" customHeight="1" x14ac:dyDescent="0.2">
      <c r="B51" s="606" t="s">
        <v>1035</v>
      </c>
      <c r="C51" s="606"/>
      <c r="D51" s="606"/>
      <c r="E51" s="415" t="s">
        <v>149</v>
      </c>
      <c r="F51" s="416">
        <v>0</v>
      </c>
      <c r="G51" s="417"/>
      <c r="H51" s="418"/>
    </row>
    <row r="52" spans="1:10" ht="6" customHeight="1" x14ac:dyDescent="0.2">
      <c r="B52" s="414"/>
      <c r="C52" s="414"/>
      <c r="D52" s="414"/>
      <c r="E52" s="415"/>
      <c r="F52" s="421"/>
      <c r="G52" s="417"/>
      <c r="H52" s="418"/>
    </row>
    <row r="53" spans="1:10" x14ac:dyDescent="0.2">
      <c r="B53" s="606" t="s">
        <v>1036</v>
      </c>
      <c r="C53" s="606"/>
      <c r="D53" s="606"/>
      <c r="E53" s="415" t="s">
        <v>1037</v>
      </c>
      <c r="F53" s="416">
        <v>0</v>
      </c>
      <c r="G53" s="417"/>
      <c r="H53" s="418"/>
    </row>
    <row r="54" spans="1:10" ht="5.25" customHeight="1" x14ac:dyDescent="0.2">
      <c r="F54" s="422"/>
    </row>
    <row r="55" spans="1:10" x14ac:dyDescent="0.2">
      <c r="A55" s="407"/>
      <c r="B55" s="407" t="s">
        <v>1038</v>
      </c>
      <c r="E55" s="397" t="s">
        <v>1039</v>
      </c>
      <c r="F55" s="416">
        <v>0</v>
      </c>
      <c r="H55" s="418"/>
    </row>
    <row r="56" spans="1:10" x14ac:dyDescent="0.2">
      <c r="A56" s="407"/>
      <c r="B56" s="423" t="s">
        <v>1040</v>
      </c>
      <c r="F56" s="424"/>
      <c r="H56" s="418"/>
    </row>
    <row r="57" spans="1:10" ht="6" customHeight="1" x14ac:dyDescent="0.2">
      <c r="F57" s="422"/>
    </row>
    <row r="58" spans="1:10" x14ac:dyDescent="0.2">
      <c r="A58" s="407"/>
      <c r="B58" s="407" t="s">
        <v>1041</v>
      </c>
      <c r="E58" s="397" t="s">
        <v>1042</v>
      </c>
      <c r="F58" s="425">
        <v>0</v>
      </c>
      <c r="H58" s="418"/>
      <c r="J58" s="419" t="str">
        <f>IF(F58&gt;'Authority Support. Sched. Pg 9'!H6,"ERROR - Cannot exceed amount on Property Tax Request Authority Supporting Schedule, Line 1","")</f>
        <v/>
      </c>
    </row>
    <row r="59" spans="1:10" x14ac:dyDescent="0.2">
      <c r="A59" s="407"/>
      <c r="B59" s="423" t="s">
        <v>1043</v>
      </c>
      <c r="F59" s="424"/>
      <c r="H59" s="418"/>
    </row>
    <row r="60" spans="1:10" ht="6" customHeight="1" x14ac:dyDescent="0.2"/>
    <row r="61" spans="1:10" x14ac:dyDescent="0.2">
      <c r="A61" s="407" t="s">
        <v>1044</v>
      </c>
      <c r="C61" s="407"/>
      <c r="D61" s="407"/>
      <c r="E61" s="407"/>
      <c r="F61" s="407"/>
      <c r="G61" s="397" t="s">
        <v>1045</v>
      </c>
      <c r="H61" s="426">
        <f>F40+F43+F45+F47+F49+F51+F53+F55+F58</f>
        <v>0</v>
      </c>
    </row>
    <row r="62" spans="1:10" ht="6" customHeight="1" x14ac:dyDescent="0.2">
      <c r="H62" s="422"/>
    </row>
    <row r="63" spans="1:10" x14ac:dyDescent="0.2">
      <c r="A63" s="407" t="s">
        <v>1046</v>
      </c>
      <c r="G63" s="397" t="s">
        <v>1047</v>
      </c>
      <c r="H63" s="427">
        <f>H61+H23+H35+H32</f>
        <v>0</v>
      </c>
    </row>
    <row r="64" spans="1:10" ht="5.25" customHeight="1" x14ac:dyDescent="0.2">
      <c r="A64" s="407"/>
      <c r="H64" s="422"/>
    </row>
    <row r="65" spans="1:9" x14ac:dyDescent="0.2">
      <c r="A65" s="407" t="s">
        <v>1048</v>
      </c>
      <c r="G65" s="397" t="s">
        <v>1049</v>
      </c>
      <c r="H65" s="410">
        <f>'Cover- Page 1'!B14</f>
        <v>0</v>
      </c>
    </row>
    <row r="66" spans="1:9" ht="4.5" customHeight="1" x14ac:dyDescent="0.2">
      <c r="A66" s="407"/>
      <c r="H66" s="422"/>
    </row>
    <row r="67" spans="1:9" x14ac:dyDescent="0.2">
      <c r="A67" s="407" t="s">
        <v>1050</v>
      </c>
      <c r="G67" s="397" t="s">
        <v>1051</v>
      </c>
      <c r="H67" s="427">
        <f>IF((H63-H65)&lt;0, "IN VIOLATION",H63-H65)</f>
        <v>0</v>
      </c>
    </row>
    <row r="68" spans="1:9" x14ac:dyDescent="0.2">
      <c r="B68" s="428" t="s">
        <v>1052</v>
      </c>
      <c r="E68" s="419" t="str">
        <f>IF(H67="in violation", "Property Tax Request cannot exceed Property Tax Request Authority","")</f>
        <v/>
      </c>
    </row>
    <row r="71" spans="1:9" ht="15.75" x14ac:dyDescent="0.25">
      <c r="A71" s="614" t="s">
        <v>1053</v>
      </c>
      <c r="B71" s="614"/>
      <c r="C71" s="614"/>
      <c r="D71" s="614"/>
      <c r="E71" s="614"/>
      <c r="F71" s="614"/>
      <c r="G71" s="614"/>
      <c r="H71" s="614"/>
      <c r="I71" s="614"/>
    </row>
    <row r="72" spans="1:9" x14ac:dyDescent="0.2">
      <c r="A72" s="615" t="s">
        <v>1054</v>
      </c>
      <c r="B72" s="615"/>
      <c r="C72" s="615"/>
      <c r="D72" s="615"/>
      <c r="E72" s="615"/>
      <c r="F72" s="615"/>
      <c r="G72" s="615"/>
      <c r="H72" s="615"/>
      <c r="I72" s="615"/>
    </row>
    <row r="73" spans="1:9" x14ac:dyDescent="0.2">
      <c r="A73" s="367" t="s">
        <v>1055</v>
      </c>
    </row>
    <row r="74" spans="1:9" ht="27.75" customHeight="1" x14ac:dyDescent="0.2">
      <c r="B74" s="613" t="s">
        <v>1056</v>
      </c>
      <c r="C74" s="613"/>
      <c r="D74" s="613"/>
      <c r="E74" s="613"/>
      <c r="F74" s="613"/>
      <c r="G74" s="613"/>
      <c r="H74" s="613"/>
      <c r="I74" s="613"/>
    </row>
    <row r="75" spans="1:9" x14ac:dyDescent="0.2">
      <c r="B75" s="367" t="s">
        <v>1057</v>
      </c>
    </row>
    <row r="76" spans="1:9" x14ac:dyDescent="0.2">
      <c r="A76" s="367" t="s">
        <v>1058</v>
      </c>
    </row>
    <row r="77" spans="1:9" ht="27" customHeight="1" x14ac:dyDescent="0.2">
      <c r="A77" s="613" t="s">
        <v>1059</v>
      </c>
      <c r="B77" s="613"/>
      <c r="C77" s="613"/>
      <c r="D77" s="613"/>
      <c r="E77" s="613"/>
      <c r="F77" s="613"/>
      <c r="G77" s="613"/>
      <c r="H77" s="613"/>
      <c r="I77" s="613"/>
    </row>
    <row r="78" spans="1:9" x14ac:dyDescent="0.2">
      <c r="A78" s="429"/>
      <c r="B78" s="453" t="s">
        <v>1134</v>
      </c>
      <c r="C78" s="429"/>
      <c r="D78" s="429"/>
      <c r="E78" s="429"/>
      <c r="F78" s="429"/>
      <c r="G78" s="429"/>
      <c r="H78" s="429"/>
      <c r="I78" s="429"/>
    </row>
    <row r="79" spans="1:9" x14ac:dyDescent="0.2">
      <c r="A79" s="429"/>
      <c r="B79" s="613" t="s">
        <v>1060</v>
      </c>
      <c r="C79" s="613"/>
      <c r="D79" s="613"/>
      <c r="E79" s="613"/>
      <c r="F79" s="613"/>
      <c r="G79" s="613"/>
      <c r="H79" s="613"/>
      <c r="I79" s="613"/>
    </row>
    <row r="80" spans="1:9" ht="29.25" customHeight="1" x14ac:dyDescent="0.2">
      <c r="A80" s="613" t="s">
        <v>1061</v>
      </c>
      <c r="B80" s="613"/>
      <c r="C80" s="613"/>
      <c r="D80" s="613"/>
      <c r="E80" s="613"/>
      <c r="F80" s="613"/>
      <c r="G80" s="613"/>
      <c r="H80" s="613"/>
      <c r="I80" s="613"/>
    </row>
    <row r="81" spans="1:9" ht="81" customHeight="1" x14ac:dyDescent="0.2">
      <c r="B81" s="613" t="s">
        <v>1062</v>
      </c>
      <c r="C81" s="613"/>
      <c r="D81" s="613"/>
      <c r="E81" s="613"/>
      <c r="F81" s="613"/>
      <c r="G81" s="613"/>
      <c r="H81" s="613"/>
      <c r="I81" s="613"/>
    </row>
    <row r="82" spans="1:9" ht="30" customHeight="1" x14ac:dyDescent="0.2">
      <c r="A82" s="613" t="s">
        <v>1063</v>
      </c>
      <c r="B82" s="613"/>
      <c r="C82" s="613"/>
      <c r="D82" s="613"/>
      <c r="E82" s="613"/>
      <c r="F82" s="613"/>
      <c r="G82" s="613"/>
      <c r="H82" s="613"/>
      <c r="I82" s="613"/>
    </row>
    <row r="83" spans="1:9" ht="56.25" customHeight="1" x14ac:dyDescent="0.2">
      <c r="A83" s="613" t="s">
        <v>1064</v>
      </c>
      <c r="B83" s="613"/>
      <c r="C83" s="613"/>
      <c r="D83" s="613"/>
      <c r="E83" s="613"/>
      <c r="F83" s="613"/>
      <c r="G83" s="613"/>
      <c r="H83" s="613"/>
      <c r="I83" s="613"/>
    </row>
    <row r="84" spans="1:9" ht="25.5" customHeight="1" x14ac:dyDescent="0.2">
      <c r="A84" s="613" t="s">
        <v>1065</v>
      </c>
      <c r="B84" s="613"/>
      <c r="C84" s="613"/>
      <c r="D84" s="613"/>
      <c r="E84" s="613"/>
      <c r="F84" s="613"/>
      <c r="G84" s="613"/>
      <c r="H84" s="613"/>
      <c r="I84" s="613"/>
    </row>
    <row r="85" spans="1:9" ht="31.5" customHeight="1" x14ac:dyDescent="0.2">
      <c r="A85" s="613" t="s">
        <v>1066</v>
      </c>
      <c r="B85" s="613"/>
      <c r="C85" s="613"/>
      <c r="D85" s="613"/>
      <c r="E85" s="613"/>
      <c r="F85" s="613"/>
      <c r="G85" s="613"/>
      <c r="H85" s="613"/>
      <c r="I85" s="613"/>
    </row>
    <row r="86" spans="1:9" ht="26.25" customHeight="1" x14ac:dyDescent="0.2">
      <c r="A86" s="613" t="s">
        <v>1067</v>
      </c>
      <c r="B86" s="613"/>
      <c r="C86" s="613"/>
      <c r="D86" s="613"/>
      <c r="E86" s="613"/>
      <c r="F86" s="613"/>
      <c r="G86" s="613"/>
      <c r="H86" s="613"/>
      <c r="I86" s="613"/>
    </row>
    <row r="87" spans="1:9" ht="27.75" customHeight="1" x14ac:dyDescent="0.2">
      <c r="A87" s="613" t="s">
        <v>1068</v>
      </c>
      <c r="B87" s="613"/>
      <c r="C87" s="613"/>
      <c r="D87" s="613"/>
      <c r="E87" s="613"/>
      <c r="F87" s="613"/>
      <c r="G87" s="613"/>
      <c r="H87" s="613"/>
      <c r="I87" s="613"/>
    </row>
    <row r="88" spans="1:9" ht="30.75" customHeight="1" x14ac:dyDescent="0.2">
      <c r="A88" s="613" t="s">
        <v>1069</v>
      </c>
      <c r="B88" s="613"/>
      <c r="C88" s="613"/>
      <c r="D88" s="613"/>
      <c r="E88" s="613"/>
      <c r="F88" s="613"/>
      <c r="G88" s="613"/>
      <c r="H88" s="613"/>
      <c r="I88" s="613"/>
    </row>
    <row r="89" spans="1:9" x14ac:dyDescent="0.2">
      <c r="A89" s="613" t="s">
        <v>1070</v>
      </c>
      <c r="B89" s="613"/>
      <c r="C89" s="613"/>
      <c r="D89" s="613"/>
      <c r="E89" s="613"/>
      <c r="F89" s="613"/>
      <c r="G89" s="613"/>
      <c r="H89" s="613"/>
      <c r="I89" s="613"/>
    </row>
    <row r="90" spans="1:9" ht="28.5" customHeight="1" x14ac:dyDescent="0.2">
      <c r="A90" s="613" t="s">
        <v>1135</v>
      </c>
      <c r="B90" s="613"/>
      <c r="C90" s="613"/>
      <c r="D90" s="613"/>
      <c r="E90" s="613"/>
      <c r="F90" s="613"/>
      <c r="G90" s="613"/>
      <c r="H90" s="613"/>
      <c r="I90" s="613"/>
    </row>
    <row r="91" spans="1:9" x14ac:dyDescent="0.2">
      <c r="A91" s="613" t="s">
        <v>1071</v>
      </c>
      <c r="B91" s="613"/>
      <c r="C91" s="613"/>
      <c r="D91" s="613"/>
      <c r="E91" s="613"/>
      <c r="F91" s="613"/>
      <c r="G91" s="613"/>
      <c r="H91" s="613"/>
      <c r="I91" s="613"/>
    </row>
    <row r="92" spans="1:9" ht="69" customHeight="1" x14ac:dyDescent="0.2">
      <c r="A92" s="613" t="s">
        <v>1072</v>
      </c>
      <c r="B92" s="613"/>
      <c r="C92" s="613"/>
      <c r="D92" s="613"/>
      <c r="E92" s="613"/>
      <c r="F92" s="613"/>
      <c r="G92" s="613"/>
      <c r="H92" s="613"/>
      <c r="I92" s="613"/>
    </row>
  </sheetData>
  <sheetProtection algorithmName="SHA-512" hashValue="oEujrd4JCwdDTwUZi3Fm/Wb9iyww1IiShnK/jK6jtkQugbHjKKZcjlR/cmo7cHmUIvokMAvaLATwdj8cRvH7Uw==" saltValue="MLQl04Trb72HKVD85TJrQQ==" spinCount="100000" sheet="1" objects="1" scenarios="1"/>
  <mergeCells count="30">
    <mergeCell ref="A92:I92"/>
    <mergeCell ref="B81:I81"/>
    <mergeCell ref="A82:I82"/>
    <mergeCell ref="A83:I83"/>
    <mergeCell ref="A84:I84"/>
    <mergeCell ref="A85:I85"/>
    <mergeCell ref="A86:I86"/>
    <mergeCell ref="A87:I87"/>
    <mergeCell ref="A88:I88"/>
    <mergeCell ref="A89:I89"/>
    <mergeCell ref="A90:I90"/>
    <mergeCell ref="A91:I91"/>
    <mergeCell ref="A80:I80"/>
    <mergeCell ref="B43:D43"/>
    <mergeCell ref="B45:D45"/>
    <mergeCell ref="B47:D47"/>
    <mergeCell ref="B49:D49"/>
    <mergeCell ref="B51:D51"/>
    <mergeCell ref="B53:D53"/>
    <mergeCell ref="A71:I71"/>
    <mergeCell ref="A72:I72"/>
    <mergeCell ref="B74:I74"/>
    <mergeCell ref="A77:I77"/>
    <mergeCell ref="B79:I79"/>
    <mergeCell ref="B40:D40"/>
    <mergeCell ref="B1:I1"/>
    <mergeCell ref="B2:I2"/>
    <mergeCell ref="B4:I4"/>
    <mergeCell ref="B25:I25"/>
    <mergeCell ref="B35:E35"/>
  </mergeCells>
  <conditionalFormatting sqref="H67">
    <cfRule type="cellIs" dxfId="2" priority="1" operator="equal">
      <formula>"In Violation"</formula>
    </cfRule>
    <cfRule type="cellIs" dxfId="1" priority="2" operator="equal">
      <formula>"IN VIOLATIOn"</formula>
    </cfRule>
  </conditionalFormatting>
  <hyperlinks>
    <hyperlink ref="B78" r:id="rId1" xr:uid="{52D48C1C-2C06-4A5C-A5B8-5D54BE0D415E}"/>
  </hyperlinks>
  <printOptions horizontalCentered="1"/>
  <pageMargins left="0.5" right="0.5" top="0.5" bottom="0.5" header="0.3" footer="0.3"/>
  <pageSetup scale="88" orientation="portrait" r:id="rId2"/>
  <headerFooter>
    <oddHeader xml:space="preserve">&amp;L&amp;"Arial,Regular"PROPERTY TAX GROWTH LIMITATION ACT (§§ 13-3401 - 13-1308)
</oddHeader>
    <oddFooter>&amp;R&amp;"Arial,Bold"Computation Form - Page 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05E40-28BD-48A3-986D-129C8DE7844C}">
  <sheetPr>
    <pageSetUpPr fitToPage="1"/>
  </sheetPr>
  <dimension ref="A1:S65"/>
  <sheetViews>
    <sheetView zoomScaleNormal="100" workbookViewId="0">
      <selection activeCell="A4" sqref="A4:I12"/>
    </sheetView>
  </sheetViews>
  <sheetFormatPr defaultColWidth="8" defaultRowHeight="12.75" x14ac:dyDescent="0.2"/>
  <cols>
    <col min="1" max="1" width="4.140625" style="367" customWidth="1"/>
    <col min="2" max="2" width="14.7109375" style="367" customWidth="1"/>
    <col min="3" max="3" width="8" style="367"/>
    <col min="4" max="4" width="15.7109375" style="367" customWidth="1"/>
    <col min="5" max="6" width="13.28515625" style="367" customWidth="1"/>
    <col min="7" max="7" width="4.42578125" style="367" customWidth="1"/>
    <col min="8" max="8" width="17.28515625" style="367" customWidth="1"/>
    <col min="9" max="9" width="9.7109375" style="367" customWidth="1"/>
    <col min="10" max="16384" width="8" style="367"/>
  </cols>
  <sheetData>
    <row r="1" spans="1:19" ht="18" x14ac:dyDescent="0.2">
      <c r="A1" s="607" t="str">
        <f>'Basic Data Input'!B12</f>
        <v>City or Village of _____________________</v>
      </c>
      <c r="B1" s="607"/>
      <c r="C1" s="607"/>
      <c r="D1" s="607"/>
      <c r="E1" s="607"/>
      <c r="F1" s="607"/>
      <c r="G1" s="607"/>
      <c r="H1" s="607"/>
      <c r="I1" s="607"/>
      <c r="K1" s="396"/>
    </row>
    <row r="2" spans="1:19" ht="15" x14ac:dyDescent="0.2">
      <c r="A2" s="608" t="s">
        <v>1073</v>
      </c>
      <c r="B2" s="608"/>
      <c r="C2" s="608"/>
      <c r="D2" s="608"/>
      <c r="E2" s="608"/>
      <c r="F2" s="608"/>
      <c r="G2" s="608"/>
      <c r="H2" s="608"/>
      <c r="I2" s="608"/>
      <c r="K2" s="616" t="s">
        <v>1074</v>
      </c>
      <c r="L2" s="617"/>
      <c r="M2" s="617"/>
      <c r="N2" s="617"/>
      <c r="O2" s="617"/>
      <c r="P2" s="617"/>
      <c r="Q2" s="617"/>
      <c r="R2" s="618"/>
    </row>
    <row r="3" spans="1:19" ht="6" customHeight="1" thickBot="1" x14ac:dyDescent="0.25">
      <c r="K3" s="613" t="s">
        <v>1075</v>
      </c>
      <c r="L3" s="613"/>
      <c r="M3" s="613"/>
      <c r="N3" s="613"/>
      <c r="O3" s="613"/>
      <c r="P3" s="613"/>
      <c r="Q3" s="613"/>
      <c r="R3" s="613"/>
      <c r="S3" s="613"/>
    </row>
    <row r="4" spans="1:19" ht="18.600000000000001" customHeight="1" thickBot="1" x14ac:dyDescent="0.3">
      <c r="A4" s="619" t="s">
        <v>1076</v>
      </c>
      <c r="B4" s="620"/>
      <c r="C4" s="620"/>
      <c r="D4" s="620"/>
      <c r="E4" s="620"/>
      <c r="F4" s="620"/>
      <c r="G4" s="620"/>
      <c r="H4" s="620"/>
      <c r="I4" s="621"/>
      <c r="K4" s="613"/>
      <c r="L4" s="613"/>
      <c r="M4" s="613"/>
      <c r="N4" s="613"/>
      <c r="O4" s="613"/>
      <c r="P4" s="613"/>
      <c r="Q4" s="613"/>
      <c r="R4" s="613"/>
      <c r="S4" s="613"/>
    </row>
    <row r="5" spans="1:19" ht="22.5" x14ac:dyDescent="0.2">
      <c r="G5" s="430" t="s">
        <v>1077</v>
      </c>
      <c r="H5" s="402"/>
      <c r="K5" s="613"/>
      <c r="L5" s="613"/>
      <c r="M5" s="613"/>
      <c r="N5" s="613"/>
      <c r="O5" s="613"/>
      <c r="P5" s="613"/>
      <c r="Q5" s="613"/>
      <c r="R5" s="613"/>
      <c r="S5" s="613"/>
    </row>
    <row r="6" spans="1:19" ht="24" customHeight="1" x14ac:dyDescent="0.2">
      <c r="A6" s="622" t="s">
        <v>1078</v>
      </c>
      <c r="B6" s="622"/>
      <c r="C6" s="622"/>
      <c r="D6" s="622"/>
      <c r="E6" s="622"/>
      <c r="F6" s="622"/>
      <c r="G6" s="382" t="s">
        <v>139</v>
      </c>
      <c r="H6" s="432">
        <v>0</v>
      </c>
      <c r="K6" s="613"/>
      <c r="L6" s="613"/>
      <c r="M6" s="613"/>
      <c r="N6" s="613"/>
      <c r="O6" s="613"/>
      <c r="P6" s="613"/>
      <c r="Q6" s="613"/>
      <c r="R6" s="613"/>
      <c r="S6" s="613"/>
    </row>
    <row r="7" spans="1:19" ht="6" customHeight="1" x14ac:dyDescent="0.2">
      <c r="A7" s="431"/>
      <c r="B7" s="431"/>
      <c r="C7" s="431"/>
      <c r="D7" s="431"/>
      <c r="E7" s="431"/>
      <c r="F7" s="431"/>
      <c r="G7" s="382"/>
      <c r="H7" s="418"/>
      <c r="K7" s="613"/>
      <c r="L7" s="613"/>
      <c r="M7" s="613"/>
      <c r="N7" s="613"/>
      <c r="O7" s="613"/>
      <c r="P7" s="613"/>
      <c r="Q7" s="613"/>
      <c r="R7" s="613"/>
      <c r="S7" s="613"/>
    </row>
    <row r="8" spans="1:19" x14ac:dyDescent="0.2">
      <c r="B8" s="367" t="s">
        <v>1079</v>
      </c>
      <c r="G8" s="382" t="s">
        <v>140</v>
      </c>
      <c r="H8" s="410">
        <f>'Authority Computation Page 8'!F58</f>
        <v>0</v>
      </c>
      <c r="I8" s="402" t="str">
        <f>IF(H8&gt;H6,"ERROR - Amount used this year cannot exceed Line 1","")</f>
        <v/>
      </c>
      <c r="K8" s="433"/>
      <c r="L8" s="433"/>
      <c r="M8" s="433"/>
      <c r="N8" s="433"/>
      <c r="O8" s="433"/>
      <c r="P8" s="433"/>
      <c r="Q8" s="433"/>
      <c r="R8" s="433"/>
    </row>
    <row r="9" spans="1:19" ht="6" customHeight="1" x14ac:dyDescent="0.2">
      <c r="G9" s="382"/>
      <c r="H9" s="424"/>
      <c r="K9" s="433"/>
      <c r="L9" s="433"/>
      <c r="M9" s="433"/>
      <c r="N9" s="433"/>
      <c r="O9" s="433"/>
      <c r="P9" s="433"/>
      <c r="Q9" s="433"/>
      <c r="R9" s="433"/>
    </row>
    <row r="10" spans="1:19" x14ac:dyDescent="0.2">
      <c r="B10" s="367" t="s">
        <v>1080</v>
      </c>
      <c r="G10" s="382" t="s">
        <v>141</v>
      </c>
      <c r="H10" s="410">
        <f>'Authority Computation Page 8'!H67</f>
        <v>0</v>
      </c>
      <c r="K10" s="433"/>
      <c r="L10" s="433"/>
      <c r="M10" s="433"/>
      <c r="N10" s="433"/>
      <c r="O10" s="433"/>
      <c r="P10" s="433"/>
      <c r="Q10" s="433"/>
      <c r="R10" s="433"/>
    </row>
    <row r="11" spans="1:19" ht="6" customHeight="1" x14ac:dyDescent="0.2">
      <c r="G11" s="382"/>
      <c r="H11" s="424"/>
      <c r="K11" s="433"/>
      <c r="L11" s="433"/>
      <c r="M11" s="433"/>
      <c r="N11" s="433"/>
      <c r="O11" s="433"/>
      <c r="P11" s="433"/>
      <c r="Q11" s="433"/>
      <c r="R11" s="433"/>
    </row>
    <row r="12" spans="1:19" ht="24.75" customHeight="1" x14ac:dyDescent="0.2">
      <c r="A12" s="622" t="s">
        <v>1081</v>
      </c>
      <c r="B12" s="622"/>
      <c r="C12" s="622"/>
      <c r="D12" s="622"/>
      <c r="E12" s="622"/>
      <c r="F12" s="622"/>
      <c r="G12" s="382" t="s">
        <v>74</v>
      </c>
      <c r="H12" s="410">
        <f>IF(H6-H8+H10&lt;0,"IN VIOLATION",H6-H8+H10)</f>
        <v>0</v>
      </c>
      <c r="I12" s="434" t="str">
        <f>IF(H6-H8+H10&lt;0,H6-H8-H10,"")</f>
        <v/>
      </c>
      <c r="K12" s="433"/>
      <c r="L12" s="433"/>
      <c r="M12" s="433"/>
      <c r="N12" s="433"/>
      <c r="O12" s="433"/>
      <c r="P12" s="433"/>
      <c r="Q12" s="433"/>
      <c r="R12" s="433"/>
    </row>
    <row r="13" spans="1:19" ht="13.5" thickBot="1" x14ac:dyDescent="0.25">
      <c r="A13" s="419"/>
      <c r="B13" s="402" t="str">
        <f>IF(H12="in violation","Unused Property Tax Request Authority (line 4) cannot be negative","")</f>
        <v/>
      </c>
      <c r="K13" s="433"/>
      <c r="L13" s="433"/>
      <c r="M13" s="433"/>
      <c r="N13" s="433"/>
      <c r="O13" s="433"/>
      <c r="P13" s="433"/>
      <c r="Q13" s="433"/>
      <c r="R13" s="433"/>
    </row>
    <row r="14" spans="1:19" ht="18" customHeight="1" thickBot="1" x14ac:dyDescent="0.3">
      <c r="A14" s="619" t="s">
        <v>1082</v>
      </c>
      <c r="B14" s="620"/>
      <c r="C14" s="620"/>
      <c r="D14" s="620"/>
      <c r="E14" s="620"/>
      <c r="F14" s="620"/>
      <c r="G14" s="620"/>
      <c r="H14" s="620"/>
      <c r="I14" s="621"/>
      <c r="K14" s="616" t="s">
        <v>1083</v>
      </c>
      <c r="L14" s="617"/>
      <c r="M14" s="617"/>
      <c r="N14" s="617"/>
      <c r="O14" s="617"/>
      <c r="P14" s="617"/>
      <c r="Q14" s="617"/>
      <c r="R14" s="618"/>
    </row>
    <row r="15" spans="1:19" ht="41.25" customHeight="1" x14ac:dyDescent="0.2">
      <c r="A15" s="626" t="s">
        <v>1084</v>
      </c>
      <c r="B15" s="626"/>
      <c r="C15" s="626"/>
      <c r="D15" s="626"/>
      <c r="E15" s="626"/>
      <c r="F15" s="626"/>
      <c r="G15" s="626"/>
      <c r="H15" s="626"/>
      <c r="I15" s="626"/>
      <c r="K15" s="613" t="s">
        <v>1085</v>
      </c>
      <c r="L15" s="613"/>
      <c r="M15" s="613"/>
      <c r="N15" s="613"/>
      <c r="O15" s="613"/>
      <c r="P15" s="613"/>
      <c r="Q15" s="613"/>
      <c r="R15" s="613"/>
      <c r="S15" s="613"/>
    </row>
    <row r="16" spans="1:19" ht="52.5" customHeight="1" x14ac:dyDescent="0.2">
      <c r="A16" s="627" t="s">
        <v>1086</v>
      </c>
      <c r="B16" s="627"/>
      <c r="C16" s="627"/>
      <c r="D16" s="627"/>
      <c r="E16" s="435" t="s">
        <v>1087</v>
      </c>
      <c r="F16" s="628" t="s">
        <v>1088</v>
      </c>
      <c r="G16" s="629"/>
      <c r="H16" s="435" t="s">
        <v>1089</v>
      </c>
      <c r="K16" s="613"/>
      <c r="L16" s="613"/>
      <c r="M16" s="613"/>
      <c r="N16" s="613"/>
      <c r="O16" s="613"/>
      <c r="P16" s="613"/>
      <c r="Q16" s="613"/>
      <c r="R16" s="613"/>
      <c r="S16" s="613"/>
    </row>
    <row r="17" spans="1:19" ht="27.75" customHeight="1" x14ac:dyDescent="0.2">
      <c r="A17" s="623"/>
      <c r="B17" s="623"/>
      <c r="C17" s="623"/>
      <c r="D17" s="623"/>
      <c r="E17" s="436"/>
      <c r="F17" s="624"/>
      <c r="G17" s="625"/>
      <c r="H17" s="437">
        <v>0</v>
      </c>
      <c r="K17" s="613"/>
      <c r="L17" s="613"/>
      <c r="M17" s="613"/>
      <c r="N17" s="613"/>
      <c r="O17" s="613"/>
      <c r="P17" s="613"/>
      <c r="Q17" s="613"/>
      <c r="R17" s="613"/>
      <c r="S17" s="613"/>
    </row>
    <row r="18" spans="1:19" ht="27.75" customHeight="1" x14ac:dyDescent="0.2">
      <c r="A18" s="623"/>
      <c r="B18" s="623"/>
      <c r="C18" s="623"/>
      <c r="D18" s="623"/>
      <c r="E18" s="436"/>
      <c r="F18" s="624"/>
      <c r="G18" s="625"/>
      <c r="H18" s="438">
        <v>0</v>
      </c>
      <c r="K18" s="613"/>
      <c r="L18" s="613"/>
      <c r="M18" s="613"/>
      <c r="N18" s="613"/>
      <c r="O18" s="613"/>
      <c r="P18" s="613"/>
      <c r="Q18" s="613"/>
      <c r="R18" s="613"/>
      <c r="S18" s="613"/>
    </row>
    <row r="19" spans="1:19" ht="27.75" customHeight="1" x14ac:dyDescent="0.2">
      <c r="A19" s="623"/>
      <c r="B19" s="623"/>
      <c r="C19" s="623"/>
      <c r="D19" s="623"/>
      <c r="E19" s="436"/>
      <c r="F19" s="624"/>
      <c r="G19" s="625"/>
      <c r="H19" s="438">
        <v>0</v>
      </c>
      <c r="K19" s="613"/>
      <c r="L19" s="613"/>
      <c r="M19" s="613"/>
      <c r="N19" s="613"/>
      <c r="O19" s="613"/>
      <c r="P19" s="613"/>
      <c r="Q19" s="613"/>
      <c r="R19" s="613"/>
      <c r="S19" s="613"/>
    </row>
    <row r="20" spans="1:19" ht="27.75" customHeight="1" x14ac:dyDescent="0.2">
      <c r="A20" s="623"/>
      <c r="B20" s="623"/>
      <c r="C20" s="623"/>
      <c r="D20" s="623"/>
      <c r="E20" s="436"/>
      <c r="F20" s="624"/>
      <c r="G20" s="625"/>
      <c r="H20" s="438">
        <v>0</v>
      </c>
      <c r="K20" s="613"/>
      <c r="L20" s="613"/>
      <c r="M20" s="613"/>
      <c r="N20" s="613"/>
      <c r="O20" s="613"/>
      <c r="P20" s="613"/>
      <c r="Q20" s="613"/>
      <c r="R20" s="613"/>
      <c r="S20" s="613"/>
    </row>
    <row r="21" spans="1:19" ht="27.75" customHeight="1" x14ac:dyDescent="0.2">
      <c r="A21" s="623"/>
      <c r="B21" s="623"/>
      <c r="C21" s="623"/>
      <c r="D21" s="623"/>
      <c r="E21" s="436"/>
      <c r="F21" s="624"/>
      <c r="G21" s="625"/>
      <c r="H21" s="438">
        <v>0</v>
      </c>
      <c r="K21" s="613"/>
      <c r="L21" s="613"/>
      <c r="M21" s="613"/>
      <c r="N21" s="613"/>
      <c r="O21" s="613"/>
      <c r="P21" s="613"/>
      <c r="Q21" s="613"/>
      <c r="R21" s="613"/>
      <c r="S21" s="613"/>
    </row>
    <row r="22" spans="1:19" ht="27.75" customHeight="1" x14ac:dyDescent="0.2">
      <c r="A22" s="623"/>
      <c r="B22" s="623"/>
      <c r="C22" s="623"/>
      <c r="D22" s="623"/>
      <c r="E22" s="436"/>
      <c r="F22" s="624"/>
      <c r="G22" s="625"/>
      <c r="H22" s="438">
        <v>0</v>
      </c>
      <c r="K22" s="613"/>
      <c r="L22" s="613"/>
      <c r="M22" s="613"/>
      <c r="N22" s="613"/>
      <c r="O22" s="613"/>
      <c r="P22" s="613"/>
      <c r="Q22" s="613"/>
      <c r="R22" s="613"/>
      <c r="S22" s="613"/>
    </row>
    <row r="23" spans="1:19" x14ac:dyDescent="0.2">
      <c r="A23" s="632" t="s">
        <v>1090</v>
      </c>
      <c r="B23" s="632"/>
      <c r="C23" s="632"/>
      <c r="D23" s="632"/>
      <c r="E23" s="632"/>
      <c r="F23" s="632"/>
      <c r="G23" s="632"/>
      <c r="H23" s="439">
        <f>SUM(H17:H22)</f>
        <v>0</v>
      </c>
      <c r="K23" s="613"/>
      <c r="L23" s="613"/>
      <c r="M23" s="613"/>
      <c r="N23" s="613"/>
      <c r="O23" s="613"/>
      <c r="P23" s="613"/>
      <c r="Q23" s="613"/>
      <c r="R23" s="613"/>
      <c r="S23" s="613"/>
    </row>
    <row r="24" spans="1:19" ht="16.5" thickBot="1" x14ac:dyDescent="0.3">
      <c r="A24" s="440" t="str">
        <f>IF(H23&lt;&gt;'Authority Computation Page 8'!F43,"ERROR - Must Agree to Exception Utilized on Computation Form", "")</f>
        <v/>
      </c>
      <c r="B24" s="440"/>
      <c r="K24" s="433"/>
      <c r="L24" s="433"/>
      <c r="M24" s="433"/>
      <c r="N24" s="433"/>
      <c r="O24" s="433"/>
      <c r="P24" s="433"/>
      <c r="Q24" s="433"/>
      <c r="R24" s="433"/>
    </row>
    <row r="25" spans="1:19" ht="18" customHeight="1" thickBot="1" x14ac:dyDescent="0.3">
      <c r="A25" s="619" t="s">
        <v>1091</v>
      </c>
      <c r="B25" s="620"/>
      <c r="C25" s="620"/>
      <c r="D25" s="620"/>
      <c r="E25" s="620"/>
      <c r="F25" s="620"/>
      <c r="G25" s="620"/>
      <c r="H25" s="620"/>
      <c r="I25" s="621"/>
      <c r="K25" s="616" t="s">
        <v>1092</v>
      </c>
      <c r="L25" s="617"/>
      <c r="M25" s="617"/>
      <c r="N25" s="617"/>
      <c r="O25" s="617"/>
      <c r="P25" s="617"/>
      <c r="Q25" s="617"/>
      <c r="R25" s="618"/>
    </row>
    <row r="26" spans="1:19" ht="26.25" customHeight="1" x14ac:dyDescent="0.2">
      <c r="A26" s="626" t="s">
        <v>1093</v>
      </c>
      <c r="B26" s="626"/>
      <c r="C26" s="626"/>
      <c r="D26" s="626"/>
      <c r="E26" s="626"/>
      <c r="F26" s="626"/>
      <c r="G26" s="626"/>
      <c r="H26" s="626"/>
      <c r="I26" s="626"/>
      <c r="K26" s="613" t="s">
        <v>1094</v>
      </c>
      <c r="L26" s="613"/>
      <c r="M26" s="613"/>
      <c r="N26" s="613"/>
      <c r="O26" s="613"/>
      <c r="P26" s="613"/>
      <c r="Q26" s="613"/>
      <c r="R26" s="613"/>
    </row>
    <row r="27" spans="1:19" ht="38.25" x14ac:dyDescent="0.2">
      <c r="A27" s="630" t="s">
        <v>1095</v>
      </c>
      <c r="B27" s="631"/>
      <c r="C27" s="631"/>
      <c r="D27" s="631"/>
      <c r="E27" s="631"/>
      <c r="F27" s="631"/>
      <c r="G27" s="631"/>
      <c r="H27" s="435" t="s">
        <v>1096</v>
      </c>
      <c r="K27" s="613"/>
      <c r="L27" s="613"/>
      <c r="M27" s="613"/>
      <c r="N27" s="613"/>
      <c r="O27" s="613"/>
      <c r="P27" s="613"/>
      <c r="Q27" s="613"/>
      <c r="R27" s="613"/>
    </row>
    <row r="28" spans="1:19" x14ac:dyDescent="0.2">
      <c r="A28" s="623"/>
      <c r="B28" s="623"/>
      <c r="C28" s="623"/>
      <c r="D28" s="623"/>
      <c r="E28" s="623"/>
      <c r="F28" s="623"/>
      <c r="G28" s="623"/>
      <c r="H28" s="441">
        <v>0</v>
      </c>
      <c r="K28" s="613"/>
      <c r="L28" s="613"/>
      <c r="M28" s="613"/>
      <c r="N28" s="613"/>
      <c r="O28" s="613"/>
      <c r="P28" s="613"/>
      <c r="Q28" s="613"/>
      <c r="R28" s="613"/>
    </row>
    <row r="29" spans="1:19" x14ac:dyDescent="0.2">
      <c r="A29" s="623"/>
      <c r="B29" s="623"/>
      <c r="C29" s="623"/>
      <c r="D29" s="623"/>
      <c r="E29" s="623"/>
      <c r="F29" s="623"/>
      <c r="G29" s="623"/>
      <c r="H29" s="442">
        <v>0</v>
      </c>
      <c r="K29" s="613"/>
      <c r="L29" s="613"/>
      <c r="M29" s="613"/>
      <c r="N29" s="613"/>
      <c r="O29" s="613"/>
      <c r="P29" s="613"/>
      <c r="Q29" s="613"/>
      <c r="R29" s="613"/>
    </row>
    <row r="30" spans="1:19" x14ac:dyDescent="0.2">
      <c r="A30" s="623"/>
      <c r="B30" s="623"/>
      <c r="C30" s="623"/>
      <c r="D30" s="623"/>
      <c r="E30" s="623"/>
      <c r="F30" s="623"/>
      <c r="G30" s="623"/>
      <c r="H30" s="442">
        <v>0</v>
      </c>
      <c r="K30" s="613"/>
      <c r="L30" s="613"/>
      <c r="M30" s="613"/>
      <c r="N30" s="613"/>
      <c r="O30" s="613"/>
      <c r="P30" s="613"/>
      <c r="Q30" s="613"/>
      <c r="R30" s="613"/>
    </row>
    <row r="31" spans="1:19" x14ac:dyDescent="0.2">
      <c r="A31" s="623"/>
      <c r="B31" s="623"/>
      <c r="C31" s="623"/>
      <c r="D31" s="623"/>
      <c r="E31" s="623"/>
      <c r="F31" s="623"/>
      <c r="G31" s="623"/>
      <c r="H31" s="442">
        <v>0</v>
      </c>
      <c r="K31" s="613"/>
      <c r="L31" s="613"/>
      <c r="M31" s="613"/>
      <c r="N31" s="613"/>
      <c r="O31" s="613"/>
      <c r="P31" s="613"/>
      <c r="Q31" s="613"/>
      <c r="R31" s="613"/>
    </row>
    <row r="32" spans="1:19" x14ac:dyDescent="0.2">
      <c r="A32" s="623"/>
      <c r="B32" s="623"/>
      <c r="C32" s="623"/>
      <c r="D32" s="623"/>
      <c r="E32" s="623"/>
      <c r="F32" s="623"/>
      <c r="G32" s="623"/>
      <c r="H32" s="442">
        <v>0</v>
      </c>
      <c r="K32" s="613"/>
      <c r="L32" s="613"/>
      <c r="M32" s="613"/>
      <c r="N32" s="613"/>
      <c r="O32" s="613"/>
      <c r="P32" s="613"/>
      <c r="Q32" s="613"/>
      <c r="R32" s="613"/>
    </row>
    <row r="33" spans="1:18" x14ac:dyDescent="0.2">
      <c r="A33" s="623"/>
      <c r="B33" s="623"/>
      <c r="C33" s="623"/>
      <c r="D33" s="623"/>
      <c r="E33" s="623"/>
      <c r="F33" s="623"/>
      <c r="G33" s="623"/>
      <c r="H33" s="442">
        <v>0</v>
      </c>
      <c r="K33" s="613"/>
      <c r="L33" s="613"/>
      <c r="M33" s="613"/>
      <c r="N33" s="613"/>
      <c r="O33" s="613"/>
      <c r="P33" s="613"/>
      <c r="Q33" s="613"/>
      <c r="R33" s="613"/>
    </row>
    <row r="34" spans="1:18" x14ac:dyDescent="0.2">
      <c r="A34" s="623"/>
      <c r="B34" s="623"/>
      <c r="C34" s="623"/>
      <c r="D34" s="623"/>
      <c r="E34" s="623"/>
      <c r="F34" s="623"/>
      <c r="G34" s="623"/>
      <c r="H34" s="442">
        <v>0</v>
      </c>
      <c r="K34" s="613"/>
      <c r="L34" s="613"/>
      <c r="M34" s="613"/>
      <c r="N34" s="613"/>
      <c r="O34" s="613"/>
      <c r="P34" s="613"/>
      <c r="Q34" s="613"/>
      <c r="R34" s="613"/>
    </row>
    <row r="35" spans="1:18" x14ac:dyDescent="0.2">
      <c r="A35" s="623"/>
      <c r="B35" s="623"/>
      <c r="C35" s="623"/>
      <c r="D35" s="623"/>
      <c r="E35" s="623"/>
      <c r="F35" s="623"/>
      <c r="G35" s="623"/>
      <c r="H35" s="442">
        <v>0</v>
      </c>
      <c r="K35" s="613"/>
      <c r="L35" s="613"/>
      <c r="M35" s="613"/>
      <c r="N35" s="613"/>
      <c r="O35" s="613"/>
      <c r="P35" s="613"/>
      <c r="Q35" s="613"/>
      <c r="R35" s="613"/>
    </row>
    <row r="36" spans="1:18" x14ac:dyDescent="0.2">
      <c r="A36" s="623"/>
      <c r="B36" s="623"/>
      <c r="C36" s="623"/>
      <c r="D36" s="623"/>
      <c r="E36" s="623"/>
      <c r="F36" s="623"/>
      <c r="G36" s="623"/>
      <c r="H36" s="442">
        <v>0</v>
      </c>
    </row>
    <row r="37" spans="1:18" x14ac:dyDescent="0.2">
      <c r="A37" s="623"/>
      <c r="B37" s="623"/>
      <c r="C37" s="623"/>
      <c r="D37" s="623"/>
      <c r="E37" s="623"/>
      <c r="F37" s="623"/>
      <c r="G37" s="623"/>
      <c r="H37" s="442">
        <v>0</v>
      </c>
    </row>
    <row r="38" spans="1:18" x14ac:dyDescent="0.2">
      <c r="A38" s="634" t="s">
        <v>1097</v>
      </c>
      <c r="B38" s="634"/>
      <c r="C38" s="634"/>
      <c r="D38" s="634"/>
      <c r="E38" s="634"/>
      <c r="F38" s="634"/>
      <c r="G38" s="634"/>
      <c r="H38" s="443">
        <f>SUM(H28:H37)</f>
        <v>0</v>
      </c>
    </row>
    <row r="39" spans="1:18" ht="15.75" x14ac:dyDescent="0.25">
      <c r="A39" s="440" t="str">
        <f>IF(H38&lt;&gt;'Authority Computation Page 8'!F45,"ERROR - Must agree to exception utilized on Computation Form","")</f>
        <v/>
      </c>
    </row>
    <row r="41" spans="1:18" x14ac:dyDescent="0.2">
      <c r="A41" s="616" t="s">
        <v>1098</v>
      </c>
      <c r="B41" s="617"/>
      <c r="C41" s="617"/>
      <c r="D41" s="617"/>
      <c r="E41" s="617"/>
      <c r="F41" s="617"/>
      <c r="G41" s="617"/>
      <c r="H41" s="617"/>
      <c r="I41" s="618"/>
    </row>
    <row r="42" spans="1:18" ht="15" x14ac:dyDescent="0.25">
      <c r="A42" s="444" t="s">
        <v>1099</v>
      </c>
    </row>
    <row r="43" spans="1:18" ht="93.75" customHeight="1" x14ac:dyDescent="0.2">
      <c r="B43" s="613" t="s">
        <v>1100</v>
      </c>
      <c r="C43" s="613"/>
      <c r="D43" s="613"/>
      <c r="E43" s="613"/>
      <c r="F43" s="613"/>
      <c r="G43" s="613"/>
      <c r="H43" s="613"/>
      <c r="I43" s="613"/>
    </row>
    <row r="44" spans="1:18" ht="16.5" customHeight="1" x14ac:dyDescent="0.2">
      <c r="B44" s="633" t="s">
        <v>1134</v>
      </c>
      <c r="C44" s="633"/>
      <c r="D44" s="633"/>
      <c r="E44" s="633"/>
      <c r="F44" s="633"/>
      <c r="G44" s="633"/>
      <c r="H44" s="633"/>
      <c r="I44" s="633"/>
      <c r="J44" s="633"/>
    </row>
    <row r="45" spans="1:18" ht="64.5" customHeight="1" x14ac:dyDescent="0.2">
      <c r="B45" s="613" t="s">
        <v>1101</v>
      </c>
      <c r="C45" s="613"/>
      <c r="D45" s="613"/>
      <c r="E45" s="613"/>
      <c r="F45" s="613"/>
      <c r="G45" s="613"/>
      <c r="H45" s="613"/>
      <c r="I45" s="613"/>
    </row>
    <row r="46" spans="1:18" ht="34.5" customHeight="1" x14ac:dyDescent="0.2">
      <c r="B46" s="613" t="s">
        <v>1102</v>
      </c>
      <c r="C46" s="613"/>
      <c r="D46" s="613"/>
      <c r="E46" s="613"/>
      <c r="F46" s="613"/>
      <c r="G46" s="613"/>
      <c r="H46" s="613"/>
      <c r="I46" s="613"/>
    </row>
    <row r="47" spans="1:18" ht="31.5" customHeight="1" x14ac:dyDescent="0.2">
      <c r="B47" s="613" t="s">
        <v>1103</v>
      </c>
      <c r="C47" s="613"/>
      <c r="D47" s="613"/>
      <c r="E47" s="613"/>
      <c r="F47" s="613"/>
      <c r="G47" s="613"/>
      <c r="H47" s="613"/>
      <c r="I47" s="613"/>
    </row>
    <row r="48" spans="1:18" ht="69.75" customHeight="1" x14ac:dyDescent="0.2">
      <c r="B48" s="613" t="s">
        <v>1104</v>
      </c>
      <c r="C48" s="613"/>
      <c r="D48" s="613"/>
      <c r="E48" s="613"/>
      <c r="F48" s="613"/>
      <c r="G48" s="613"/>
      <c r="H48" s="613"/>
      <c r="I48" s="613"/>
    </row>
    <row r="50" spans="1:9" ht="15" x14ac:dyDescent="0.25">
      <c r="A50" s="444" t="s">
        <v>1105</v>
      </c>
    </row>
    <row r="51" spans="1:9" x14ac:dyDescent="0.2">
      <c r="A51" s="367" t="s">
        <v>1106</v>
      </c>
    </row>
    <row r="52" spans="1:9" x14ac:dyDescent="0.2">
      <c r="B52" s="367" t="s">
        <v>1107</v>
      </c>
    </row>
    <row r="53" spans="1:9" x14ac:dyDescent="0.2">
      <c r="B53" s="367" t="s">
        <v>1108</v>
      </c>
    </row>
    <row r="54" spans="1:9" x14ac:dyDescent="0.2">
      <c r="B54" s="367" t="s">
        <v>1109</v>
      </c>
    </row>
    <row r="55" spans="1:9" ht="39.75" customHeight="1" x14ac:dyDescent="0.2">
      <c r="B55" s="613" t="s">
        <v>1110</v>
      </c>
      <c r="C55" s="613"/>
      <c r="D55" s="613"/>
      <c r="E55" s="613"/>
      <c r="F55" s="613"/>
      <c r="G55" s="613"/>
      <c r="H55" s="613"/>
      <c r="I55" s="613"/>
    </row>
    <row r="56" spans="1:9" ht="53.25" customHeight="1" x14ac:dyDescent="0.2">
      <c r="A56" s="613" t="s">
        <v>1111</v>
      </c>
      <c r="B56" s="613"/>
      <c r="C56" s="613"/>
      <c r="D56" s="613"/>
      <c r="E56" s="613"/>
      <c r="F56" s="613"/>
      <c r="G56" s="613"/>
      <c r="H56" s="613"/>
      <c r="I56" s="613"/>
    </row>
    <row r="58" spans="1:9" ht="15" x14ac:dyDescent="0.25">
      <c r="A58" s="444" t="s">
        <v>1112</v>
      </c>
    </row>
    <row r="59" spans="1:9" x14ac:dyDescent="0.2">
      <c r="A59" s="367" t="s">
        <v>1113</v>
      </c>
    </row>
    <row r="60" spans="1:9" ht="53.25" customHeight="1" x14ac:dyDescent="0.2">
      <c r="B60" s="613" t="s">
        <v>1114</v>
      </c>
      <c r="C60" s="613"/>
      <c r="D60" s="613"/>
      <c r="E60" s="613"/>
      <c r="F60" s="613"/>
      <c r="G60" s="613"/>
      <c r="H60" s="613"/>
      <c r="I60" s="613"/>
    </row>
    <row r="61" spans="1:9" ht="39.75" customHeight="1" x14ac:dyDescent="0.2">
      <c r="B61" s="613" t="s">
        <v>1115</v>
      </c>
      <c r="C61" s="613"/>
      <c r="D61" s="613"/>
      <c r="E61" s="613"/>
      <c r="F61" s="613"/>
      <c r="G61" s="613"/>
      <c r="H61" s="613"/>
      <c r="I61" s="613"/>
    </row>
    <row r="65" spans="8:8" x14ac:dyDescent="0.2">
      <c r="H65" s="422"/>
    </row>
  </sheetData>
  <sheetProtection algorithmName="SHA-512" hashValue="YgBBwAGmD55zea+P9d19e6E7xnPE6GomJdYqTvUulsrocDS8MpXfNIzZPST3OEVuRW7XMafa/0PK1lNJWeJ7yg==" saltValue="8IsV74SIqfq33u9uD1/odg==" spinCount="100000" sheet="1" objects="1" scenarios="1"/>
  <mergeCells count="53">
    <mergeCell ref="B60:I60"/>
    <mergeCell ref="B61:I61"/>
    <mergeCell ref="B45:I45"/>
    <mergeCell ref="B46:I46"/>
    <mergeCell ref="B47:I47"/>
    <mergeCell ref="B48:I48"/>
    <mergeCell ref="B55:I55"/>
    <mergeCell ref="A56:I56"/>
    <mergeCell ref="A35:G35"/>
    <mergeCell ref="B44:J44"/>
    <mergeCell ref="A36:G36"/>
    <mergeCell ref="A37:G37"/>
    <mergeCell ref="A38:G38"/>
    <mergeCell ref="A41:I41"/>
    <mergeCell ref="B43:I43"/>
    <mergeCell ref="F20:G20"/>
    <mergeCell ref="A26:I26"/>
    <mergeCell ref="K26:R35"/>
    <mergeCell ref="A27:G27"/>
    <mergeCell ref="A28:G28"/>
    <mergeCell ref="A29:G29"/>
    <mergeCell ref="A22:D22"/>
    <mergeCell ref="F22:G22"/>
    <mergeCell ref="A23:G23"/>
    <mergeCell ref="A25:I25"/>
    <mergeCell ref="K25:R25"/>
    <mergeCell ref="A30:G30"/>
    <mergeCell ref="A31:G31"/>
    <mergeCell ref="A32:G32"/>
    <mergeCell ref="A33:G33"/>
    <mergeCell ref="A34:G34"/>
    <mergeCell ref="A21:D21"/>
    <mergeCell ref="F21:G21"/>
    <mergeCell ref="A12:F12"/>
    <mergeCell ref="A14:I14"/>
    <mergeCell ref="K14:R14"/>
    <mergeCell ref="A15:I15"/>
    <mergeCell ref="K15:S23"/>
    <mergeCell ref="A16:D16"/>
    <mergeCell ref="F16:G16"/>
    <mergeCell ref="A17:D17"/>
    <mergeCell ref="F17:G17"/>
    <mergeCell ref="A18:D18"/>
    <mergeCell ref="F18:G18"/>
    <mergeCell ref="A19:D19"/>
    <mergeCell ref="F19:G19"/>
    <mergeCell ref="A20:D20"/>
    <mergeCell ref="A1:I1"/>
    <mergeCell ref="A2:I2"/>
    <mergeCell ref="K2:R2"/>
    <mergeCell ref="K3:S7"/>
    <mergeCell ref="A4:I4"/>
    <mergeCell ref="A6:F6"/>
  </mergeCells>
  <conditionalFormatting sqref="H12">
    <cfRule type="cellIs" dxfId="0" priority="1" operator="equal">
      <formula>"in violation"</formula>
    </cfRule>
  </conditionalFormatting>
  <hyperlinks>
    <hyperlink ref="B44" r:id="rId1" xr:uid="{DE408E1B-13C6-476A-BF13-2364AA92F05F}"/>
  </hyperlinks>
  <printOptions horizontalCentered="1"/>
  <pageMargins left="0.2" right="0.2" top="0.7" bottom="0.5" header="0.3" footer="0.3"/>
  <pageSetup scale="99" orientation="portrait" r:id="rId2"/>
  <headerFooter>
    <oddHeader>&amp;L&amp;"Arial,Regular"PROPERTY TAX GROWTH LIMITATION ACT (§§ 13-3401 - 13-1308)</oddHeader>
    <oddFooter>&amp;R&amp;"Arial,Bold"Supporting Schedules - Page 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48"/>
  <sheetViews>
    <sheetView zoomScaleNormal="100" workbookViewId="0">
      <selection activeCell="M17" sqref="M17"/>
    </sheetView>
  </sheetViews>
  <sheetFormatPr defaultColWidth="8.7109375" defaultRowHeight="12.75" x14ac:dyDescent="0.2"/>
  <cols>
    <col min="1" max="1" width="2.42578125" style="160" customWidth="1"/>
    <col min="2" max="2" width="49.42578125" style="160" customWidth="1"/>
    <col min="3" max="3" width="4.140625" style="160" customWidth="1"/>
    <col min="4" max="4" width="18.42578125" style="160" customWidth="1"/>
    <col min="5" max="5" width="20.140625" style="160" customWidth="1"/>
    <col min="6" max="6" width="4.42578125" style="160" customWidth="1"/>
    <col min="7" max="7" width="104.7109375" style="160" customWidth="1"/>
    <col min="8" max="8" width="13.5703125" style="160" customWidth="1"/>
    <col min="9" max="9" width="15.5703125" style="160" customWidth="1"/>
    <col min="10" max="10" width="18" style="160" customWidth="1"/>
    <col min="11" max="11" width="18.5703125" style="160" customWidth="1"/>
    <col min="12" max="13" width="8.7109375" style="160"/>
    <col min="14" max="14" width="8" style="160" customWidth="1"/>
    <col min="15" max="16384" width="8.7109375" style="160"/>
  </cols>
  <sheetData>
    <row r="1" spans="1:15" ht="26.1" customHeight="1" x14ac:dyDescent="0.2">
      <c r="A1" s="635" t="s">
        <v>83</v>
      </c>
      <c r="B1" s="635"/>
      <c r="C1" s="635"/>
      <c r="D1" s="635"/>
      <c r="E1" s="635"/>
      <c r="F1" s="635"/>
      <c r="G1" s="268" t="s">
        <v>759</v>
      </c>
      <c r="H1" s="239"/>
      <c r="I1" s="239"/>
      <c r="J1" s="239"/>
      <c r="K1" s="239"/>
    </row>
    <row r="2" spans="1:15" ht="26.1" customHeight="1" x14ac:dyDescent="0.2">
      <c r="A2" s="636" t="str">
        <f>CONCATENATE('Basic Data Input'!B12," in ",'Basic Data Input'!B13," County")</f>
        <v>City or Village of _____________________ in ______________________ County</v>
      </c>
      <c r="B2" s="636"/>
      <c r="C2" s="636"/>
      <c r="D2" s="636"/>
      <c r="E2" s="636"/>
      <c r="F2" s="636"/>
      <c r="H2" s="239"/>
      <c r="I2" s="239"/>
      <c r="J2" s="239"/>
      <c r="K2" s="239"/>
    </row>
    <row r="3" spans="1:15" ht="26.1" customHeight="1" x14ac:dyDescent="0.2">
      <c r="A3" s="269"/>
      <c r="B3" s="269"/>
      <c r="C3" s="269"/>
      <c r="D3" s="269"/>
      <c r="E3" s="269"/>
      <c r="F3" s="269"/>
      <c r="H3" s="239"/>
      <c r="I3" s="239"/>
      <c r="J3" s="239"/>
      <c r="K3" s="239"/>
    </row>
    <row r="4" spans="1:15" x14ac:dyDescent="0.2">
      <c r="A4" s="270" t="s">
        <v>844</v>
      </c>
      <c r="B4" s="270"/>
      <c r="C4" s="269"/>
      <c r="D4" s="239"/>
      <c r="E4" s="239"/>
      <c r="F4" s="239"/>
      <c r="G4" s="239"/>
      <c r="H4" s="239"/>
      <c r="I4" s="239"/>
      <c r="J4" s="239"/>
      <c r="K4" s="239"/>
    </row>
    <row r="5" spans="1:15" ht="18" customHeight="1" x14ac:dyDescent="0.2">
      <c r="A5" s="240" t="s">
        <v>838</v>
      </c>
      <c r="B5" s="240"/>
      <c r="C5" s="241" t="s">
        <v>139</v>
      </c>
      <c r="E5" s="242">
        <f>'Cover- Page 1'!B14</f>
        <v>0</v>
      </c>
      <c r="F5" s="243"/>
      <c r="G5" s="238"/>
      <c r="H5" s="243"/>
      <c r="I5" s="243"/>
      <c r="J5" s="243"/>
      <c r="K5" s="243"/>
    </row>
    <row r="6" spans="1:15" ht="18" customHeight="1" x14ac:dyDescent="0.2">
      <c r="A6" s="178"/>
      <c r="B6" s="240" t="s">
        <v>839</v>
      </c>
      <c r="C6" s="241" t="s">
        <v>140</v>
      </c>
      <c r="D6" s="244">
        <v>0</v>
      </c>
      <c r="F6" s="243"/>
      <c r="G6" s="271" t="s">
        <v>860</v>
      </c>
      <c r="H6" s="243"/>
      <c r="I6" s="243"/>
      <c r="J6" s="243"/>
      <c r="K6" s="243"/>
    </row>
    <row r="7" spans="1:15" ht="18" customHeight="1" x14ac:dyDescent="0.2">
      <c r="A7" s="178"/>
      <c r="B7" s="240" t="s">
        <v>840</v>
      </c>
      <c r="C7" s="241" t="s">
        <v>141</v>
      </c>
      <c r="D7" s="244">
        <v>0</v>
      </c>
      <c r="F7" s="243"/>
      <c r="G7" s="271" t="s">
        <v>852</v>
      </c>
      <c r="H7" s="243"/>
      <c r="I7" s="243"/>
      <c r="J7" s="243"/>
      <c r="K7" s="243"/>
    </row>
    <row r="8" spans="1:15" ht="27" customHeight="1" x14ac:dyDescent="0.2">
      <c r="A8" s="178"/>
      <c r="B8" s="240" t="s">
        <v>72</v>
      </c>
      <c r="C8" s="241" t="s">
        <v>74</v>
      </c>
      <c r="D8" s="244">
        <v>0</v>
      </c>
      <c r="F8" s="243"/>
      <c r="G8" s="271" t="s">
        <v>853</v>
      </c>
      <c r="H8" s="243"/>
      <c r="I8" s="243"/>
      <c r="J8" s="243"/>
      <c r="K8" s="243"/>
    </row>
    <row r="9" spans="1:15" ht="18" customHeight="1" x14ac:dyDescent="0.2">
      <c r="A9" s="178"/>
      <c r="B9" s="240" t="s">
        <v>841</v>
      </c>
      <c r="C9" s="241" t="s">
        <v>75</v>
      </c>
      <c r="D9" s="244">
        <v>0</v>
      </c>
      <c r="F9" s="243"/>
      <c r="G9" s="271" t="s">
        <v>854</v>
      </c>
      <c r="H9" s="243"/>
      <c r="I9" s="243"/>
      <c r="J9" s="243"/>
      <c r="K9" s="243"/>
    </row>
    <row r="10" spans="1:15" ht="18" customHeight="1" x14ac:dyDescent="0.2">
      <c r="A10" s="245"/>
      <c r="B10" s="240" t="s">
        <v>899</v>
      </c>
      <c r="C10" s="241" t="s">
        <v>76</v>
      </c>
      <c r="D10" s="246">
        <v>0</v>
      </c>
      <c r="F10" s="243"/>
      <c r="G10" s="240" t="s">
        <v>900</v>
      </c>
      <c r="H10" s="243"/>
      <c r="I10" s="243"/>
      <c r="J10" s="243"/>
      <c r="K10" s="243"/>
    </row>
    <row r="11" spans="1:15" ht="18" customHeight="1" x14ac:dyDescent="0.2">
      <c r="A11" s="240" t="s">
        <v>837</v>
      </c>
      <c r="B11" s="240"/>
      <c r="C11" s="241" t="s">
        <v>77</v>
      </c>
      <c r="E11" s="247">
        <f>SUM(D6:D10)</f>
        <v>0</v>
      </c>
      <c r="F11" s="243"/>
      <c r="G11" s="240" t="s">
        <v>857</v>
      </c>
      <c r="H11" s="243"/>
      <c r="I11" s="243"/>
      <c r="J11" s="243"/>
      <c r="K11" s="243"/>
    </row>
    <row r="12" spans="1:15" ht="18" customHeight="1" x14ac:dyDescent="0.2">
      <c r="A12" s="240" t="s">
        <v>856</v>
      </c>
      <c r="B12" s="240"/>
      <c r="C12" s="241" t="s">
        <v>78</v>
      </c>
      <c r="E12" s="242">
        <f>E5-E11</f>
        <v>0</v>
      </c>
      <c r="F12" s="243"/>
      <c r="G12" s="271" t="s">
        <v>858</v>
      </c>
      <c r="H12" s="243"/>
      <c r="I12" s="243"/>
      <c r="J12" s="243"/>
      <c r="K12" s="243"/>
    </row>
    <row r="13" spans="1:15" ht="18" customHeight="1" x14ac:dyDescent="0.2">
      <c r="A13" s="240" t="s">
        <v>818</v>
      </c>
      <c r="B13" s="240"/>
      <c r="C13" s="241" t="s">
        <v>79</v>
      </c>
      <c r="E13" s="248">
        <f>'Cover- Page 1'!B17</f>
        <v>0</v>
      </c>
      <c r="F13" s="243"/>
      <c r="G13" s="178"/>
      <c r="H13" s="243"/>
      <c r="I13" s="243"/>
      <c r="J13" s="243"/>
      <c r="K13" s="243"/>
    </row>
    <row r="14" spans="1:15" ht="18" customHeight="1" x14ac:dyDescent="0.2">
      <c r="A14" s="240" t="s">
        <v>842</v>
      </c>
      <c r="B14" s="240"/>
      <c r="C14" s="241" t="s">
        <v>80</v>
      </c>
      <c r="E14" s="249" t="e">
        <f>(E12/E13)*100</f>
        <v>#DIV/0!</v>
      </c>
      <c r="F14" s="243"/>
      <c r="G14" s="178" t="s">
        <v>859</v>
      </c>
      <c r="H14" s="243"/>
      <c r="I14" s="243"/>
      <c r="J14" s="243"/>
      <c r="K14" s="243"/>
    </row>
    <row r="15" spans="1:15" ht="18" customHeight="1" x14ac:dyDescent="0.2">
      <c r="A15" s="178" t="s">
        <v>843</v>
      </c>
      <c r="B15" s="178"/>
      <c r="C15" s="250"/>
      <c r="D15" s="244"/>
      <c r="E15" s="178"/>
      <c r="G15" s="178"/>
    </row>
    <row r="16" spans="1:15" s="251" customFormat="1" ht="18" customHeight="1" x14ac:dyDescent="0.2">
      <c r="A16" s="160"/>
      <c r="B16" s="178" t="s">
        <v>845</v>
      </c>
      <c r="C16" s="241" t="s">
        <v>81</v>
      </c>
      <c r="E16" s="252">
        <v>0</v>
      </c>
      <c r="F16" s="253"/>
      <c r="G16" s="272" t="s">
        <v>848</v>
      </c>
      <c r="H16" s="253"/>
      <c r="N16" s="237"/>
      <c r="O16" s="266"/>
    </row>
    <row r="17" spans="1:15" s="251" customFormat="1" ht="18" customHeight="1" x14ac:dyDescent="0.2">
      <c r="A17" s="160"/>
      <c r="B17" s="178" t="s">
        <v>846</v>
      </c>
      <c r="C17" s="241" t="s">
        <v>82</v>
      </c>
      <c r="E17" s="252">
        <v>0</v>
      </c>
      <c r="F17" s="253"/>
      <c r="G17" s="272" t="s">
        <v>849</v>
      </c>
      <c r="H17" s="253"/>
      <c r="N17" s="237"/>
      <c r="O17" s="266"/>
    </row>
    <row r="18" spans="1:15" s="251" customFormat="1" ht="18" customHeight="1" x14ac:dyDescent="0.2">
      <c r="A18" s="160"/>
      <c r="B18" s="178" t="s">
        <v>847</v>
      </c>
      <c r="C18" s="241" t="s">
        <v>142</v>
      </c>
      <c r="E18" s="252">
        <v>0</v>
      </c>
      <c r="F18" s="253"/>
      <c r="G18" s="272" t="s">
        <v>850</v>
      </c>
      <c r="H18" s="253"/>
      <c r="N18" s="237"/>
      <c r="O18" s="266"/>
    </row>
    <row r="19" spans="1:15" s="251" customFormat="1" ht="18" customHeight="1" x14ac:dyDescent="0.2">
      <c r="A19" s="160"/>
      <c r="B19" s="178" t="s">
        <v>861</v>
      </c>
      <c r="C19" s="241" t="s">
        <v>143</v>
      </c>
      <c r="D19" s="287"/>
      <c r="E19" s="254"/>
      <c r="F19" s="253"/>
      <c r="G19" s="272" t="s">
        <v>863</v>
      </c>
      <c r="H19" s="253"/>
      <c r="N19" s="237"/>
      <c r="O19" s="266"/>
    </row>
    <row r="20" spans="1:15" s="251" customFormat="1" ht="18" customHeight="1" x14ac:dyDescent="0.2">
      <c r="A20" s="160"/>
      <c r="B20" s="178" t="s">
        <v>893</v>
      </c>
      <c r="C20" s="241" t="s">
        <v>144</v>
      </c>
      <c r="D20" s="255">
        <v>0</v>
      </c>
      <c r="E20" s="254">
        <f>IF(D20=0,0,ROUND(((D19/E13)*D20),6))</f>
        <v>0</v>
      </c>
      <c r="F20" s="253"/>
      <c r="G20" s="256" t="s">
        <v>894</v>
      </c>
      <c r="H20" s="253"/>
      <c r="N20" s="237"/>
      <c r="O20" s="266"/>
    </row>
    <row r="21" spans="1:15" s="251" customFormat="1" ht="18" customHeight="1" x14ac:dyDescent="0.2">
      <c r="A21" s="160"/>
      <c r="B21" s="178" t="s">
        <v>855</v>
      </c>
      <c r="C21" s="241" t="s">
        <v>145</v>
      </c>
      <c r="E21" s="252">
        <v>0</v>
      </c>
      <c r="F21" s="253"/>
      <c r="G21" s="256"/>
      <c r="H21" s="253"/>
      <c r="N21" s="237"/>
      <c r="O21" s="266"/>
    </row>
    <row r="22" spans="1:15" s="251" customFormat="1" ht="14.45" customHeight="1" thickBot="1" x14ac:dyDescent="0.25">
      <c r="A22" s="178" t="s">
        <v>832</v>
      </c>
      <c r="B22" s="160"/>
      <c r="C22" s="288" t="s">
        <v>146</v>
      </c>
      <c r="E22" s="257" t="e">
        <f>SUM(E14:E21)</f>
        <v>#DIV/0!</v>
      </c>
      <c r="F22" s="290" t="s">
        <v>57</v>
      </c>
      <c r="G22" s="240" t="s">
        <v>862</v>
      </c>
      <c r="H22" s="253"/>
      <c r="N22" s="237"/>
      <c r="O22" s="266"/>
    </row>
    <row r="23" spans="1:15" s="251" customFormat="1" ht="14.45" customHeight="1" thickTop="1" x14ac:dyDescent="0.2">
      <c r="E23" s="258"/>
      <c r="F23" s="253"/>
      <c r="G23" s="258"/>
      <c r="H23" s="253"/>
      <c r="N23" s="237"/>
      <c r="O23" s="266"/>
    </row>
    <row r="24" spans="1:15" s="251" customFormat="1" ht="14.45" customHeight="1" x14ac:dyDescent="0.2">
      <c r="A24" s="273" t="s">
        <v>833</v>
      </c>
      <c r="B24" s="274"/>
      <c r="E24" s="258"/>
      <c r="F24" s="253"/>
      <c r="G24" s="258"/>
      <c r="H24" s="253"/>
      <c r="N24" s="237"/>
      <c r="O24" s="266"/>
    </row>
    <row r="25" spans="1:15" s="251" customFormat="1" ht="18" customHeight="1" x14ac:dyDescent="0.2">
      <c r="A25" s="259" t="s">
        <v>834</v>
      </c>
      <c r="C25" s="288" t="s">
        <v>871</v>
      </c>
      <c r="E25" s="260">
        <v>0.45</v>
      </c>
      <c r="F25" s="253"/>
      <c r="G25" s="258"/>
      <c r="H25" s="253"/>
      <c r="N25" s="237"/>
      <c r="O25" s="266"/>
    </row>
    <row r="26" spans="1:15" s="251" customFormat="1" ht="18" customHeight="1" x14ac:dyDescent="0.2">
      <c r="A26" s="259" t="s">
        <v>835</v>
      </c>
      <c r="C26" s="288" t="s">
        <v>147</v>
      </c>
      <c r="D26" s="287"/>
      <c r="E26" s="291">
        <f>MIN(0.05,IFERROR(ROUND(((D26/E13)*100),6),0))</f>
        <v>0</v>
      </c>
      <c r="F26" s="253"/>
      <c r="G26" s="256" t="s">
        <v>864</v>
      </c>
      <c r="H26" s="253"/>
      <c r="N26" s="237"/>
      <c r="O26" s="266"/>
    </row>
    <row r="27" spans="1:15" s="251" customFormat="1" ht="18" customHeight="1" thickBot="1" x14ac:dyDescent="0.25">
      <c r="A27" s="259" t="s">
        <v>836</v>
      </c>
      <c r="C27" s="288" t="s">
        <v>148</v>
      </c>
      <c r="E27" s="261">
        <f>SUM(E25:E26)</f>
        <v>0.45</v>
      </c>
      <c r="F27" s="290" t="s">
        <v>58</v>
      </c>
      <c r="G27" s="289"/>
      <c r="H27" s="253"/>
      <c r="N27" s="237"/>
      <c r="O27" s="266"/>
    </row>
    <row r="28" spans="1:15" s="251" customFormat="1" ht="14.45" customHeight="1" thickTop="1" x14ac:dyDescent="0.2">
      <c r="E28" s="262"/>
      <c r="F28" s="275"/>
      <c r="G28" s="253"/>
      <c r="H28" s="253"/>
      <c r="N28" s="237"/>
      <c r="O28" s="266"/>
    </row>
    <row r="29" spans="1:15" s="251" customFormat="1" ht="14.45" customHeight="1" x14ac:dyDescent="0.2">
      <c r="A29" s="251" t="s">
        <v>873</v>
      </c>
      <c r="B29" s="292"/>
      <c r="C29" s="288" t="s">
        <v>149</v>
      </c>
      <c r="E29" s="252">
        <v>0</v>
      </c>
      <c r="F29" s="289" t="s">
        <v>935</v>
      </c>
      <c r="G29" s="253" t="s">
        <v>875</v>
      </c>
      <c r="H29" s="253"/>
      <c r="N29" s="237"/>
      <c r="O29" s="266"/>
    </row>
    <row r="30" spans="1:15" s="251" customFormat="1" ht="14.45" customHeight="1" x14ac:dyDescent="0.2">
      <c r="E30" s="365" t="str">
        <f>IFERROR(IF(E22&gt;(MAX(E27,E29)), "LEVY ABOVE LIMIT, TAX REQUEST MUST BE REDUCED", ""),"")</f>
        <v/>
      </c>
      <c r="F30" s="275"/>
      <c r="G30" s="253"/>
      <c r="H30" s="253"/>
      <c r="N30" s="237"/>
      <c r="O30" s="266"/>
    </row>
    <row r="31" spans="1:15" x14ac:dyDescent="0.2">
      <c r="N31" s="237"/>
    </row>
    <row r="32" spans="1:15" ht="36.6" customHeight="1" x14ac:dyDescent="0.2">
      <c r="A32" s="263" t="s">
        <v>872</v>
      </c>
      <c r="B32" s="178"/>
      <c r="C32" s="178"/>
      <c r="D32" s="178"/>
      <c r="E32" s="178"/>
      <c r="F32" s="178"/>
      <c r="N32" s="237"/>
    </row>
    <row r="33" spans="1:14" ht="37.5" customHeight="1" x14ac:dyDescent="0.2">
      <c r="A33" s="589" t="s">
        <v>865</v>
      </c>
      <c r="B33" s="589"/>
      <c r="C33" s="589"/>
      <c r="D33" s="589"/>
      <c r="E33" s="589"/>
      <c r="F33" s="589"/>
      <c r="N33" s="237"/>
    </row>
    <row r="34" spans="1:14" ht="50.45" customHeight="1" x14ac:dyDescent="0.2">
      <c r="A34" s="589" t="s">
        <v>851</v>
      </c>
      <c r="B34" s="589"/>
      <c r="C34" s="589"/>
      <c r="D34" s="589"/>
      <c r="E34" s="589"/>
      <c r="F34" s="589"/>
      <c r="N34" s="237"/>
    </row>
    <row r="35" spans="1:14" s="251" customFormat="1" ht="66.95" customHeight="1" x14ac:dyDescent="0.2">
      <c r="A35" s="589" t="s">
        <v>874</v>
      </c>
      <c r="B35" s="589"/>
      <c r="C35" s="589"/>
      <c r="D35" s="589"/>
      <c r="E35" s="589"/>
      <c r="F35" s="589"/>
      <c r="G35" s="264"/>
      <c r="H35" s="264"/>
      <c r="I35" s="264"/>
      <c r="J35" s="264"/>
      <c r="K35" s="265"/>
      <c r="N35" s="237"/>
    </row>
    <row r="36" spans="1:14" s="251" customFormat="1" x14ac:dyDescent="0.2">
      <c r="A36" s="264"/>
      <c r="B36" s="264"/>
      <c r="C36" s="264"/>
      <c r="D36" s="264"/>
      <c r="E36" s="264"/>
      <c r="F36" s="264"/>
      <c r="G36" s="264"/>
      <c r="H36" s="264"/>
      <c r="I36" s="264"/>
      <c r="J36" s="264"/>
      <c r="K36" s="265"/>
      <c r="N36" s="266"/>
    </row>
    <row r="37" spans="1:14" x14ac:dyDescent="0.2">
      <c r="A37" s="251"/>
      <c r="B37" s="251"/>
      <c r="C37" s="251"/>
      <c r="D37" s="251"/>
      <c r="E37" s="251"/>
      <c r="F37" s="251"/>
      <c r="G37" s="251"/>
    </row>
    <row r="38" spans="1:14" x14ac:dyDescent="0.2">
      <c r="A38" s="276"/>
      <c r="B38" s="264"/>
      <c r="C38" s="276"/>
      <c r="D38" s="251"/>
      <c r="E38" s="251"/>
      <c r="F38" s="251"/>
      <c r="G38" s="251"/>
      <c r="H38" s="277"/>
      <c r="I38" s="278"/>
      <c r="J38" s="278"/>
      <c r="K38" s="277"/>
    </row>
    <row r="39" spans="1:14" ht="12.95" customHeight="1" x14ac:dyDescent="0.2">
      <c r="B39" s="237"/>
      <c r="C39" s="237"/>
      <c r="D39" s="237"/>
      <c r="E39" s="237"/>
      <c r="F39" s="237"/>
      <c r="G39" s="237"/>
      <c r="H39" s="237"/>
      <c r="I39" s="237"/>
      <c r="J39" s="237"/>
      <c r="K39" s="237"/>
      <c r="N39" s="267"/>
    </row>
    <row r="40" spans="1:14" x14ac:dyDescent="0.2">
      <c r="A40" s="237"/>
      <c r="B40" s="237"/>
      <c r="C40" s="237"/>
      <c r="D40" s="237"/>
      <c r="E40" s="237"/>
      <c r="F40" s="237"/>
      <c r="G40" s="237"/>
      <c r="H40" s="237"/>
      <c r="I40" s="237"/>
      <c r="J40" s="237"/>
      <c r="K40" s="237"/>
    </row>
    <row r="41" spans="1:14" ht="12.75" customHeight="1" x14ac:dyDescent="0.2">
      <c r="A41" s="237"/>
      <c r="B41" s="237"/>
      <c r="C41" s="237"/>
      <c r="D41" s="237"/>
      <c r="E41" s="237"/>
      <c r="F41" s="237"/>
      <c r="G41" s="237"/>
      <c r="H41" s="237"/>
      <c r="I41" s="237"/>
      <c r="J41" s="237"/>
      <c r="K41" s="237"/>
    </row>
    <row r="42" spans="1:14" ht="15" customHeight="1" x14ac:dyDescent="0.2">
      <c r="A42" s="237"/>
      <c r="B42" s="237"/>
      <c r="C42" s="237"/>
      <c r="D42" s="237"/>
      <c r="E42" s="237"/>
      <c r="F42" s="237"/>
      <c r="G42" s="237"/>
      <c r="H42" s="237"/>
      <c r="I42" s="237"/>
      <c r="J42" s="237"/>
      <c r="K42" s="237"/>
    </row>
    <row r="44" spans="1:14" x14ac:dyDescent="0.2">
      <c r="A44" s="237"/>
      <c r="B44" s="237"/>
    </row>
    <row r="45" spans="1:14" x14ac:dyDescent="0.2">
      <c r="A45" s="237"/>
      <c r="B45" s="237"/>
    </row>
    <row r="47" spans="1:14" x14ac:dyDescent="0.2">
      <c r="N47" s="267"/>
    </row>
    <row r="48" spans="1:14" x14ac:dyDescent="0.2">
      <c r="N48" s="267"/>
    </row>
  </sheetData>
  <sheetProtection algorithmName="SHA-512" hashValue="94bsXMTQEoh1pojkxl/II5qhR+qEQdtib5qOql288N1x2wM6RYIo7KpcHoHQ4CAUilKKMwlF19Qw4nDK/E2rmQ==" saltValue="fXnbqDh/ZnF+b3WLKaZVYg==" spinCount="100000" sheet="1" objects="1" scenarios="1"/>
  <mergeCells count="5">
    <mergeCell ref="A1:F1"/>
    <mergeCell ref="A2:F2"/>
    <mergeCell ref="A33:F33"/>
    <mergeCell ref="A34:F34"/>
    <mergeCell ref="A35:F35"/>
  </mergeCells>
  <phoneticPr fontId="0" type="noConversion"/>
  <printOptions horizontalCentered="1"/>
  <pageMargins left="0.25" right="0.25" top="0.25" bottom="0.35" header="0.5" footer="0.35"/>
  <pageSetup scale="89" orientation="portrait" r:id="rId1"/>
  <headerFooter alignWithMargins="0">
    <oddFooter>&amp;R&amp;"Arial,Bold"Levy Limit Form - Page 10</oddFooter>
  </headerFooter>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096B-D1EE-412A-989E-CE45994C45E5}">
  <sheetPr>
    <pageSetUpPr fitToPage="1"/>
  </sheetPr>
  <dimension ref="A1:K46"/>
  <sheetViews>
    <sheetView zoomScaleNormal="100" workbookViewId="0">
      <selection activeCell="B18" sqref="B18"/>
    </sheetView>
  </sheetViews>
  <sheetFormatPr defaultColWidth="8.7109375" defaultRowHeight="12.75" x14ac:dyDescent="0.2"/>
  <cols>
    <col min="1" max="1" width="5.140625" style="178" customWidth="1"/>
    <col min="2" max="2" width="25.85546875" style="178" customWidth="1"/>
    <col min="3" max="3" width="1.42578125" style="178" bestFit="1" customWidth="1"/>
    <col min="4" max="4" width="25.85546875" style="178" customWidth="1"/>
    <col min="5" max="5" width="1.85546875" style="178" bestFit="1" customWidth="1"/>
    <col min="6" max="6" width="16.85546875" style="178" customWidth="1"/>
    <col min="7" max="7" width="2.42578125" style="178" bestFit="1" customWidth="1"/>
    <col min="8" max="8" width="3.140625" style="178" bestFit="1" customWidth="1"/>
    <col min="9" max="9" width="17.140625" style="178" customWidth="1"/>
    <col min="10" max="10" width="4.140625" style="178" customWidth="1"/>
    <col min="11" max="11" width="5.5703125" style="178" customWidth="1"/>
    <col min="12" max="16384" width="8.7109375" style="178"/>
  </cols>
  <sheetData>
    <row r="1" spans="1:11" ht="30" customHeight="1" x14ac:dyDescent="0.2">
      <c r="A1" s="638" t="str">
        <f>CONCATENATE('Basic Data Input'!B12," in ",'Basic Data Input'!B13," County")</f>
        <v>City or Village of _____________________ in ______________________ County</v>
      </c>
      <c r="B1" s="638"/>
      <c r="C1" s="638"/>
      <c r="D1" s="638"/>
      <c r="E1" s="638"/>
      <c r="F1" s="638"/>
      <c r="G1" s="638"/>
      <c r="H1" s="638"/>
      <c r="I1" s="638"/>
      <c r="J1" s="638"/>
      <c r="K1" s="313"/>
    </row>
    <row r="2" spans="1:11" ht="34.5" customHeight="1" x14ac:dyDescent="0.2">
      <c r="A2" s="641" t="s">
        <v>971</v>
      </c>
      <c r="B2" s="642"/>
      <c r="C2" s="642"/>
      <c r="D2" s="642"/>
      <c r="E2" s="642"/>
      <c r="F2" s="642"/>
      <c r="G2" s="642"/>
      <c r="H2" s="642"/>
      <c r="I2" s="642"/>
      <c r="J2" s="642"/>
      <c r="K2" s="314"/>
    </row>
    <row r="3" spans="1:11" ht="15.75" x14ac:dyDescent="0.2">
      <c r="A3" s="332" t="s">
        <v>674</v>
      </c>
      <c r="B3" s="333"/>
      <c r="C3" s="333"/>
      <c r="D3" s="333"/>
      <c r="E3" s="333"/>
      <c r="F3" s="333"/>
      <c r="G3" s="333"/>
      <c r="H3" s="333"/>
      <c r="I3" s="333"/>
      <c r="J3" s="333"/>
      <c r="K3" s="314"/>
    </row>
    <row r="4" spans="1:11" ht="33" customHeight="1" x14ac:dyDescent="0.2">
      <c r="A4" s="335"/>
      <c r="B4" s="639" t="s">
        <v>909</v>
      </c>
      <c r="C4" s="640"/>
      <c r="D4" s="640"/>
      <c r="E4" s="640"/>
      <c r="F4" s="640"/>
      <c r="G4" s="640"/>
      <c r="H4" s="640"/>
      <c r="I4" s="640"/>
      <c r="J4" s="640"/>
      <c r="K4" s="315"/>
    </row>
    <row r="5" spans="1:11" ht="15.75" x14ac:dyDescent="0.2">
      <c r="A5" s="333"/>
      <c r="B5" s="333"/>
      <c r="C5" s="333"/>
      <c r="D5" s="333"/>
      <c r="E5" s="333"/>
      <c r="F5" s="333"/>
      <c r="G5" s="333"/>
      <c r="H5" s="333"/>
      <c r="I5" s="333"/>
      <c r="J5" s="333"/>
      <c r="K5" s="314"/>
    </row>
    <row r="6" spans="1:11" ht="22.5" customHeight="1" x14ac:dyDescent="0.2">
      <c r="A6" s="643" t="s">
        <v>943</v>
      </c>
      <c r="B6" s="643"/>
      <c r="C6" s="643"/>
      <c r="D6" s="643"/>
      <c r="E6" s="643"/>
      <c r="F6" s="643"/>
      <c r="G6" s="643"/>
      <c r="H6" s="643"/>
      <c r="I6" s="643"/>
      <c r="J6" s="643"/>
    </row>
    <row r="7" spans="1:11" ht="15" x14ac:dyDescent="0.2">
      <c r="A7" s="336" t="s">
        <v>922</v>
      </c>
      <c r="B7" s="113"/>
      <c r="C7" s="113"/>
      <c r="D7" s="113"/>
      <c r="E7" s="113"/>
      <c r="F7" s="113"/>
      <c r="G7" s="113"/>
      <c r="H7" s="337" t="s">
        <v>139</v>
      </c>
      <c r="I7" s="488">
        <f>IF(A4="X","N/A",'Basic Data Input'!$B$18)</f>
        <v>0</v>
      </c>
      <c r="J7" s="113"/>
    </row>
    <row r="8" spans="1:11" x14ac:dyDescent="0.2">
      <c r="A8" s="338" t="s">
        <v>917</v>
      </c>
      <c r="B8" s="113"/>
      <c r="C8" s="113"/>
      <c r="D8" s="113"/>
      <c r="E8" s="113"/>
      <c r="F8" s="113"/>
      <c r="G8" s="113"/>
      <c r="H8" s="113"/>
      <c r="I8" s="113"/>
      <c r="J8" s="113"/>
    </row>
    <row r="9" spans="1:11" x14ac:dyDescent="0.2">
      <c r="A9" s="113"/>
      <c r="B9" s="113"/>
      <c r="C9" s="113"/>
      <c r="D9" s="113"/>
      <c r="E9" s="113"/>
      <c r="F9" s="113"/>
      <c r="G9" s="113"/>
      <c r="H9" s="113"/>
      <c r="I9" s="113"/>
      <c r="J9" s="113"/>
    </row>
    <row r="10" spans="1:11" ht="16.5" customHeight="1" x14ac:dyDescent="0.2">
      <c r="A10" s="336" t="s">
        <v>915</v>
      </c>
      <c r="B10" s="113"/>
      <c r="C10" s="113"/>
      <c r="D10" s="113"/>
      <c r="E10" s="113"/>
      <c r="F10" s="339">
        <f>IF($A$4="x",0,2)</f>
        <v>2</v>
      </c>
      <c r="G10" s="113" t="s">
        <v>73</v>
      </c>
      <c r="H10" s="337" t="s">
        <v>140</v>
      </c>
      <c r="I10" s="340"/>
      <c r="J10" s="113"/>
    </row>
    <row r="11" spans="1:11" ht="12.6" customHeight="1" x14ac:dyDescent="0.2">
      <c r="A11" s="113"/>
      <c r="B11" s="113"/>
      <c r="C11" s="113"/>
      <c r="D11" s="113"/>
      <c r="E11" s="113"/>
      <c r="F11" s="113"/>
      <c r="G11" s="113"/>
      <c r="H11" s="113"/>
      <c r="I11" s="113"/>
      <c r="J11" s="113"/>
    </row>
    <row r="12" spans="1:11" ht="18.600000000000001" customHeight="1" x14ac:dyDescent="0.2">
      <c r="A12" s="336" t="s">
        <v>916</v>
      </c>
      <c r="B12" s="113"/>
      <c r="C12" s="113"/>
      <c r="D12" s="113"/>
      <c r="E12" s="113"/>
      <c r="F12" s="113"/>
      <c r="G12" s="113"/>
      <c r="H12" s="113"/>
      <c r="I12" s="113"/>
      <c r="J12" s="113"/>
    </row>
    <row r="13" spans="1:11" ht="18.95" customHeight="1" x14ac:dyDescent="0.2">
      <c r="A13" s="283"/>
      <c r="B13" s="341"/>
      <c r="C13" s="283" t="s">
        <v>150</v>
      </c>
      <c r="D13" s="342"/>
      <c r="E13" s="113" t="s">
        <v>151</v>
      </c>
      <c r="F13" s="339">
        <f>IF(A4="x",0,ROUND(IF($D$13=0,0,$B$13/$D$13*100),2))</f>
        <v>0</v>
      </c>
      <c r="G13" s="113" t="s">
        <v>73</v>
      </c>
      <c r="H13" s="337" t="s">
        <v>141</v>
      </c>
      <c r="I13" s="340"/>
      <c r="J13" s="113"/>
    </row>
    <row r="14" spans="1:11" ht="38.25" x14ac:dyDescent="0.2">
      <c r="A14" s="113"/>
      <c r="B14" s="284" t="s">
        <v>972</v>
      </c>
      <c r="C14" s="285"/>
      <c r="D14" s="284" t="s">
        <v>923</v>
      </c>
      <c r="E14" s="285"/>
      <c r="F14" s="113"/>
      <c r="G14" s="113"/>
      <c r="H14" s="113"/>
      <c r="I14" s="284"/>
      <c r="J14" s="113"/>
    </row>
    <row r="15" spans="1:11" ht="15" x14ac:dyDescent="0.25">
      <c r="A15" s="67" t="s">
        <v>918</v>
      </c>
      <c r="B15" s="42"/>
      <c r="C15" s="42"/>
      <c r="D15" s="42"/>
      <c r="E15" s="42"/>
      <c r="F15" s="340"/>
      <c r="G15" s="113"/>
      <c r="H15" s="337" t="s">
        <v>74</v>
      </c>
      <c r="I15" s="339">
        <f>IF(A4="x","N/A",$F$10+$F$13)</f>
        <v>2</v>
      </c>
      <c r="J15" s="113" t="s">
        <v>73</v>
      </c>
    </row>
    <row r="16" spans="1:11" x14ac:dyDescent="0.2">
      <c r="A16" s="113"/>
      <c r="B16" s="113"/>
      <c r="C16" s="113"/>
      <c r="D16" s="113"/>
      <c r="E16" s="113"/>
      <c r="F16" s="113"/>
      <c r="G16" s="113"/>
      <c r="H16" s="113"/>
      <c r="I16" s="113"/>
      <c r="J16" s="113"/>
    </row>
    <row r="17" spans="1:11" ht="15" x14ac:dyDescent="0.25">
      <c r="A17" s="67" t="s">
        <v>919</v>
      </c>
      <c r="B17" s="126"/>
      <c r="C17" s="113"/>
      <c r="D17" s="126"/>
      <c r="E17" s="113"/>
      <c r="F17" s="285"/>
      <c r="G17" s="285"/>
      <c r="H17" s="343" t="s">
        <v>75</v>
      </c>
      <c r="I17" s="489">
        <f>IF(A4="x",0,ROUND(I7*I15/100,2))</f>
        <v>0</v>
      </c>
      <c r="J17" s="113"/>
    </row>
    <row r="18" spans="1:11" ht="12.95" customHeight="1" x14ac:dyDescent="0.2">
      <c r="A18" s="113"/>
      <c r="B18" s="126"/>
      <c r="C18" s="113"/>
      <c r="D18" s="126"/>
      <c r="E18" s="113"/>
      <c r="F18" s="285"/>
      <c r="G18" s="285"/>
      <c r="H18" s="285"/>
      <c r="I18" s="285"/>
      <c r="J18" s="113"/>
      <c r="K18" s="316"/>
    </row>
    <row r="19" spans="1:11" ht="17.25" customHeight="1" x14ac:dyDescent="0.25">
      <c r="A19" s="67" t="s">
        <v>1139</v>
      </c>
      <c r="B19" s="126"/>
      <c r="C19" s="113"/>
      <c r="D19" s="126"/>
      <c r="E19" s="113"/>
      <c r="F19" s="285"/>
      <c r="G19" s="285"/>
      <c r="H19" s="343" t="s">
        <v>76</v>
      </c>
      <c r="I19" s="490">
        <f>IF(A4="x","N/A",$I$7+$I$17)</f>
        <v>0</v>
      </c>
      <c r="J19" s="113"/>
      <c r="K19" s="316"/>
    </row>
    <row r="20" spans="1:11" ht="12.95" customHeight="1" x14ac:dyDescent="0.2">
      <c r="A20" s="684" t="s">
        <v>1140</v>
      </c>
      <c r="B20" s="126"/>
      <c r="C20" s="113"/>
      <c r="D20" s="126"/>
      <c r="E20" s="113"/>
      <c r="F20" s="285"/>
      <c r="G20" s="285"/>
      <c r="H20" s="285"/>
      <c r="I20" s="285"/>
      <c r="J20" s="113"/>
      <c r="K20" s="316"/>
    </row>
    <row r="21" spans="1:11" ht="12.95" customHeight="1" x14ac:dyDescent="0.2">
      <c r="A21" s="113"/>
      <c r="B21" s="126"/>
      <c r="C21" s="113"/>
      <c r="D21" s="126"/>
      <c r="E21" s="113"/>
      <c r="F21" s="285"/>
      <c r="G21" s="285"/>
      <c r="H21" s="285"/>
      <c r="I21" s="285"/>
      <c r="J21" s="113"/>
      <c r="K21" s="316"/>
    </row>
    <row r="22" spans="1:11" ht="18.600000000000001" customHeight="1" x14ac:dyDescent="0.2">
      <c r="A22" s="643" t="s">
        <v>920</v>
      </c>
      <c r="B22" s="643"/>
      <c r="C22" s="643"/>
      <c r="D22" s="643"/>
      <c r="E22" s="643"/>
      <c r="F22" s="643"/>
      <c r="G22" s="643"/>
      <c r="H22" s="643"/>
      <c r="I22" s="643"/>
      <c r="J22" s="643"/>
      <c r="K22" s="316"/>
    </row>
    <row r="23" spans="1:11" ht="18" customHeight="1" x14ac:dyDescent="0.2">
      <c r="A23" s="336" t="s">
        <v>973</v>
      </c>
      <c r="B23" s="344"/>
      <c r="C23" s="345"/>
      <c r="D23" s="344"/>
      <c r="E23" s="345"/>
      <c r="F23" s="346"/>
      <c r="G23" s="346"/>
      <c r="H23" s="347" t="s">
        <v>77</v>
      </c>
      <c r="I23" s="491">
        <f>IF(A4="x","N/A",'Cover- Page 1'!$B$14)</f>
        <v>0</v>
      </c>
      <c r="J23" s="113"/>
      <c r="K23" s="316"/>
    </row>
    <row r="24" spans="1:11" ht="12.95" customHeight="1" x14ac:dyDescent="0.2">
      <c r="A24" s="338" t="s">
        <v>921</v>
      </c>
      <c r="B24" s="126"/>
      <c r="C24" s="113"/>
      <c r="D24" s="126"/>
      <c r="E24" s="113"/>
      <c r="F24" s="285"/>
      <c r="G24" s="285"/>
      <c r="H24" s="285"/>
      <c r="I24" s="285"/>
      <c r="J24" s="113"/>
      <c r="K24" s="316"/>
    </row>
    <row r="25" spans="1:11" ht="12.95" customHeight="1" x14ac:dyDescent="0.2">
      <c r="A25" s="338"/>
      <c r="B25" s="126"/>
      <c r="C25" s="113"/>
      <c r="D25" s="126"/>
      <c r="E25" s="113"/>
      <c r="F25" s="285"/>
      <c r="G25" s="285"/>
      <c r="H25" s="285"/>
      <c r="I25" s="285"/>
      <c r="J25" s="113"/>
      <c r="K25" s="316"/>
    </row>
    <row r="26" spans="1:11" ht="42.95" customHeight="1" x14ac:dyDescent="0.2">
      <c r="A26" s="644" t="str">
        <f>IF(A4="x","",IF(I23=0," ",(IF($I$19&lt;$I$23,"Property Tax Request exceeds allowable growth percentage. Political subdivision MUST complete the postcard notification requirements, and participate in the joint public hearing.","Property Tax Request is within allowable growth percentage. Political subdivision is NOT required to complete postcard notification requirements, or participate in the joint public hearing."))))</f>
        <v xml:space="preserve"> </v>
      </c>
      <c r="B26" s="644"/>
      <c r="C26" s="644"/>
      <c r="D26" s="644"/>
      <c r="E26" s="644"/>
      <c r="F26" s="644"/>
      <c r="G26" s="644"/>
      <c r="H26" s="644"/>
      <c r="I26" s="644"/>
      <c r="J26" s="113"/>
      <c r="K26" s="316"/>
    </row>
    <row r="27" spans="1:11" ht="12.95" customHeight="1" x14ac:dyDescent="0.2">
      <c r="B27" s="312"/>
      <c r="D27" s="312"/>
      <c r="F27" s="311"/>
      <c r="G27" s="311"/>
      <c r="H27" s="311"/>
      <c r="I27" s="311"/>
      <c r="K27" s="316"/>
    </row>
    <row r="28" spans="1:11" x14ac:dyDescent="0.2">
      <c r="K28" s="316"/>
    </row>
    <row r="29" spans="1:11" ht="12.75" customHeight="1" x14ac:dyDescent="0.2">
      <c r="A29" s="637" t="s">
        <v>947</v>
      </c>
      <c r="B29" s="637"/>
      <c r="C29" s="637"/>
      <c r="D29" s="637"/>
      <c r="E29" s="637"/>
      <c r="F29" s="637"/>
      <c r="G29" s="637"/>
      <c r="H29" s="637"/>
      <c r="I29" s="637"/>
      <c r="J29" s="637"/>
      <c r="K29" s="316"/>
    </row>
    <row r="30" spans="1:11" x14ac:dyDescent="0.2">
      <c r="A30" s="637"/>
      <c r="B30" s="637"/>
      <c r="C30" s="637"/>
      <c r="D30" s="637"/>
      <c r="E30" s="637"/>
      <c r="F30" s="637"/>
      <c r="G30" s="637"/>
      <c r="H30" s="637"/>
      <c r="I30" s="637"/>
      <c r="J30" s="637"/>
      <c r="K30" s="317"/>
    </row>
    <row r="31" spans="1:11" ht="30.95" customHeight="1" x14ac:dyDescent="0.2">
      <c r="A31" s="637"/>
      <c r="B31" s="637"/>
      <c r="C31" s="637"/>
      <c r="D31" s="637"/>
      <c r="E31" s="637"/>
      <c r="F31" s="637"/>
      <c r="G31" s="637"/>
      <c r="H31" s="637"/>
      <c r="I31" s="637"/>
      <c r="J31" s="637"/>
      <c r="K31" s="316"/>
    </row>
    <row r="32" spans="1:11" x14ac:dyDescent="0.2">
      <c r="A32" s="334"/>
      <c r="B32" s="334"/>
      <c r="C32" s="334"/>
      <c r="D32" s="334"/>
      <c r="E32" s="334"/>
      <c r="F32" s="334"/>
      <c r="G32" s="334"/>
      <c r="H32" s="334"/>
      <c r="I32" s="334"/>
      <c r="J32" s="334"/>
    </row>
    <row r="33" spans="1:11" ht="12.6" customHeight="1" x14ac:dyDescent="0.2">
      <c r="A33" s="637" t="s">
        <v>924</v>
      </c>
      <c r="B33" s="637"/>
      <c r="C33" s="637"/>
      <c r="D33" s="637"/>
      <c r="E33" s="637"/>
      <c r="F33" s="637"/>
      <c r="G33" s="637"/>
      <c r="H33" s="637"/>
      <c r="I33" s="637"/>
      <c r="J33" s="637"/>
    </row>
    <row r="34" spans="1:11" ht="30" customHeight="1" x14ac:dyDescent="0.2">
      <c r="A34" s="637"/>
      <c r="B34" s="637"/>
      <c r="C34" s="637"/>
      <c r="D34" s="637"/>
      <c r="E34" s="637"/>
      <c r="F34" s="637"/>
      <c r="G34" s="637"/>
      <c r="H34" s="637"/>
      <c r="I34" s="637"/>
      <c r="J34" s="637"/>
    </row>
    <row r="35" spans="1:11" x14ac:dyDescent="0.2">
      <c r="A35" s="316"/>
      <c r="B35" s="316"/>
      <c r="C35" s="316"/>
      <c r="D35" s="316"/>
      <c r="E35" s="316"/>
      <c r="F35" s="316"/>
      <c r="G35" s="316"/>
      <c r="H35" s="316"/>
      <c r="I35" s="316"/>
      <c r="J35" s="316"/>
    </row>
    <row r="36" spans="1:11" x14ac:dyDescent="0.2">
      <c r="A36" s="316"/>
      <c r="B36" s="316"/>
      <c r="C36" s="316"/>
      <c r="D36" s="316"/>
      <c r="E36" s="316"/>
      <c r="F36" s="316"/>
      <c r="G36" s="316"/>
      <c r="H36" s="316"/>
      <c r="I36" s="316"/>
      <c r="J36" s="316"/>
    </row>
    <row r="37" spans="1:11" x14ac:dyDescent="0.2">
      <c r="K37" s="316"/>
    </row>
    <row r="38" spans="1:11" ht="17.45" customHeight="1" x14ac:dyDescent="0.25">
      <c r="A38" s="318" t="s">
        <v>901</v>
      </c>
      <c r="K38" s="316"/>
    </row>
    <row r="39" spans="1:11" ht="48" customHeight="1" x14ac:dyDescent="0.2">
      <c r="A39" s="637" t="s">
        <v>928</v>
      </c>
      <c r="B39" s="637"/>
      <c r="C39" s="637"/>
      <c r="D39" s="637"/>
      <c r="E39" s="637"/>
      <c r="F39" s="637"/>
      <c r="G39" s="637"/>
      <c r="H39" s="637"/>
      <c r="I39" s="637"/>
      <c r="J39" s="637"/>
      <c r="K39" s="316"/>
    </row>
    <row r="40" spans="1:11" ht="36.75" customHeight="1" x14ac:dyDescent="0.2">
      <c r="A40" s="637" t="s">
        <v>940</v>
      </c>
      <c r="B40" s="637"/>
      <c r="C40" s="637"/>
      <c r="D40" s="637"/>
      <c r="E40" s="637"/>
      <c r="F40" s="637"/>
      <c r="G40" s="637"/>
      <c r="H40" s="637"/>
      <c r="I40" s="637"/>
      <c r="J40" s="637"/>
      <c r="K40" s="316"/>
    </row>
    <row r="41" spans="1:11" ht="24.75" customHeight="1" x14ac:dyDescent="0.2">
      <c r="A41" s="637" t="s">
        <v>941</v>
      </c>
      <c r="B41" s="637"/>
      <c r="C41" s="637"/>
      <c r="D41" s="637"/>
      <c r="E41" s="637"/>
      <c r="F41" s="637"/>
      <c r="G41" s="637"/>
      <c r="H41" s="637"/>
      <c r="I41" s="637"/>
      <c r="J41" s="637"/>
      <c r="K41" s="316"/>
    </row>
    <row r="42" spans="1:11" ht="29.25" customHeight="1" x14ac:dyDescent="0.2">
      <c r="A42" s="637" t="s">
        <v>925</v>
      </c>
      <c r="B42" s="637"/>
      <c r="C42" s="637"/>
      <c r="D42" s="637"/>
      <c r="E42" s="637"/>
      <c r="F42" s="637"/>
      <c r="G42" s="637"/>
      <c r="H42" s="637"/>
      <c r="I42" s="637"/>
      <c r="J42" s="637"/>
    </row>
    <row r="43" spans="1:11" ht="28.5" customHeight="1" x14ac:dyDescent="0.2">
      <c r="A43" s="637" t="s">
        <v>926</v>
      </c>
      <c r="B43" s="637"/>
      <c r="C43" s="637"/>
      <c r="D43" s="637"/>
      <c r="E43" s="637"/>
      <c r="F43" s="637"/>
      <c r="G43" s="637"/>
      <c r="H43" s="637"/>
      <c r="I43" s="637"/>
      <c r="J43" s="637"/>
    </row>
    <row r="44" spans="1:11" ht="60" customHeight="1" x14ac:dyDescent="0.2">
      <c r="A44" s="637" t="s">
        <v>948</v>
      </c>
      <c r="B44" s="637"/>
      <c r="C44" s="637"/>
      <c r="D44" s="637"/>
      <c r="E44" s="637"/>
      <c r="F44" s="637"/>
      <c r="G44" s="637"/>
      <c r="H44" s="637"/>
      <c r="I44" s="637"/>
      <c r="J44" s="637"/>
    </row>
    <row r="45" spans="1:11" ht="51.75" customHeight="1" x14ac:dyDescent="0.2">
      <c r="A45" s="637" t="s">
        <v>927</v>
      </c>
      <c r="B45" s="637"/>
      <c r="C45" s="637"/>
      <c r="D45" s="637"/>
      <c r="E45" s="637"/>
      <c r="F45" s="637"/>
      <c r="G45" s="637"/>
      <c r="H45" s="637"/>
      <c r="I45" s="637"/>
      <c r="J45" s="637"/>
    </row>
    <row r="46" spans="1:11" ht="33" customHeight="1" x14ac:dyDescent="0.2">
      <c r="A46" s="637" t="s">
        <v>949</v>
      </c>
      <c r="B46" s="637"/>
      <c r="C46" s="637"/>
      <c r="D46" s="637"/>
      <c r="E46" s="637"/>
      <c r="F46" s="637"/>
      <c r="G46" s="637"/>
      <c r="H46" s="637"/>
      <c r="I46" s="637"/>
      <c r="J46" s="637"/>
    </row>
  </sheetData>
  <sheetProtection algorithmName="SHA-512" hashValue="HCyLccLThUxqMbAIDvNCziOv99x3c5n5AZj6u5cNGQ4HjABqdBUzJl4H5Kw/qQJgj+fVXc2HN8akkjTCp5LeLA==" saltValue="MK9Z5it8UkeQrdMD6xeSmw==" spinCount="100000" sheet="1" objects="1" scenarios="1"/>
  <mergeCells count="16">
    <mergeCell ref="A39:J39"/>
    <mergeCell ref="A40:J40"/>
    <mergeCell ref="A41:J41"/>
    <mergeCell ref="A1:J1"/>
    <mergeCell ref="B4:J4"/>
    <mergeCell ref="A33:J34"/>
    <mergeCell ref="A2:J2"/>
    <mergeCell ref="A6:J6"/>
    <mergeCell ref="A29:J31"/>
    <mergeCell ref="A26:I26"/>
    <mergeCell ref="A22:J22"/>
    <mergeCell ref="A46:J46"/>
    <mergeCell ref="A42:J42"/>
    <mergeCell ref="A43:J43"/>
    <mergeCell ref="A44:J44"/>
    <mergeCell ref="A45:J45"/>
  </mergeCells>
  <printOptions horizontalCentered="1"/>
  <pageMargins left="0.45" right="0.45" top="0.75" bottom="0.5" header="0.3" footer="0.3"/>
  <pageSetup scale="95" orientation="portrait" r:id="rId1"/>
  <headerFooter>
    <oddFooter>&amp;R&amp;"Arial,Bold"Page 11</oddFooter>
  </headerFooter>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320"/>
  <sheetViews>
    <sheetView workbookViewId="0">
      <selection activeCell="M17" sqref="M17"/>
    </sheetView>
  </sheetViews>
  <sheetFormatPr defaultColWidth="9.140625" defaultRowHeight="12.75" x14ac:dyDescent="0.2"/>
  <cols>
    <col min="1" max="1" width="43" style="72" customWidth="1"/>
    <col min="2" max="2" width="19" style="72" customWidth="1"/>
    <col min="3" max="3" width="17" style="72" customWidth="1"/>
    <col min="4" max="4" width="20.5703125" style="72" customWidth="1"/>
    <col min="5" max="5" width="3.5703125" style="72" customWidth="1"/>
    <col min="6" max="6" width="10.42578125" style="72" customWidth="1"/>
    <col min="7" max="7" width="99.140625" style="72" customWidth="1"/>
    <col min="8" max="10" width="13.5703125" style="72" customWidth="1"/>
    <col min="11" max="11" width="2.5703125" style="72" customWidth="1"/>
    <col min="12" max="12" width="18.5703125" style="72" customWidth="1"/>
    <col min="13" max="16384" width="9.140625" style="72"/>
  </cols>
  <sheetData>
    <row r="1" spans="1:12" ht="24.95" customHeight="1" x14ac:dyDescent="0.3">
      <c r="A1" s="651" t="str">
        <f>CONCATENATE('Basic Data Input'!B12)</f>
        <v>City or Village of _____________________</v>
      </c>
      <c r="B1" s="651"/>
      <c r="C1" s="651"/>
      <c r="D1" s="651"/>
      <c r="E1" s="654" t="s">
        <v>84</v>
      </c>
      <c r="F1" s="89"/>
      <c r="G1" s="158" t="s">
        <v>724</v>
      </c>
      <c r="H1" s="75"/>
      <c r="I1" s="75"/>
      <c r="J1" s="75"/>
      <c r="K1" s="75"/>
      <c r="L1" s="75"/>
    </row>
    <row r="2" spans="1:12" x14ac:dyDescent="0.2">
      <c r="A2" s="656" t="s">
        <v>85</v>
      </c>
      <c r="B2" s="656"/>
      <c r="C2" s="656"/>
      <c r="D2" s="656"/>
      <c r="E2" s="654"/>
      <c r="F2" s="42">
        <v>1</v>
      </c>
      <c r="G2" s="42" t="s">
        <v>725</v>
      </c>
    </row>
    <row r="3" spans="1:12" ht="25.5" x14ac:dyDescent="0.25">
      <c r="A3" s="650" t="str">
        <f>CONCATENATE('Basic Data Input'!B13," County, Nebraska")</f>
        <v>______________________ County, Nebraska</v>
      </c>
      <c r="B3" s="650"/>
      <c r="C3" s="650"/>
      <c r="D3" s="650"/>
      <c r="E3" s="654"/>
      <c r="G3" s="199" t="s">
        <v>806</v>
      </c>
      <c r="I3" s="645"/>
      <c r="J3" s="646"/>
    </row>
    <row r="4" spans="1:12" ht="13.5" customHeight="1" thickBot="1" x14ac:dyDescent="0.25">
      <c r="A4" s="3"/>
      <c r="B4" s="3"/>
      <c r="C4" s="3"/>
      <c r="D4" s="3"/>
      <c r="E4" s="654"/>
      <c r="F4" s="90"/>
      <c r="I4" s="658"/>
      <c r="J4" s="658"/>
    </row>
    <row r="5" spans="1:12" ht="15" customHeight="1" thickBot="1" x14ac:dyDescent="0.25">
      <c r="A5" s="647" t="s">
        <v>99</v>
      </c>
      <c r="B5" s="648"/>
      <c r="C5" s="648"/>
      <c r="D5" s="649"/>
      <c r="E5" s="654"/>
      <c r="F5" s="201">
        <v>2</v>
      </c>
      <c r="G5" s="202" t="s">
        <v>726</v>
      </c>
      <c r="I5" s="659"/>
      <c r="J5" s="659"/>
      <c r="K5" s="76"/>
      <c r="L5" s="77"/>
    </row>
    <row r="6" spans="1:12" ht="12.75" customHeight="1" x14ac:dyDescent="0.2">
      <c r="A6" s="3"/>
      <c r="B6" s="3"/>
      <c r="C6" s="3"/>
      <c r="D6" s="3"/>
      <c r="E6" s="654"/>
      <c r="G6" s="653" t="s">
        <v>908</v>
      </c>
    </row>
    <row r="7" spans="1:12" ht="62.25" customHeight="1" x14ac:dyDescent="0.2">
      <c r="A7" s="657" t="str">
        <f>CONCATENATE("PUBLIC NOTICE is hereby given, in compliance with the provisions of State Statute Sections 13-501 to 13-513, that the governing body will meet on the ",'Basic Data Input'!B24," day of ",'Basic Data Input'!B23," ",'Basic Data Input'!B25,", at ",'Basic Data Input'!B26," o'clock ",'Basic Data Input'!B27,", at ",'Basic Data Input'!B28,"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________ day of ________________ 2025, at ________ o'clock ________, at _______________ _______________ for the purpose of hearing support, opposition, criticism, suggestions or observations of taxpayers relating to the following proposed budget.  The budget detail is available at the office of the Clerk during regular business hours.</v>
      </c>
      <c r="B7" s="657"/>
      <c r="C7" s="657"/>
      <c r="D7" s="657"/>
      <c r="E7" s="654"/>
      <c r="G7" s="653"/>
    </row>
    <row r="8" spans="1:12" ht="18" customHeight="1" x14ac:dyDescent="0.2">
      <c r="A8" s="19" t="s">
        <v>974</v>
      </c>
      <c r="B8" s="19"/>
      <c r="C8" s="19"/>
      <c r="D8" s="66">
        <f>'Receipts - Page 2'!C27</f>
        <v>0</v>
      </c>
      <c r="E8" s="654"/>
      <c r="F8" s="42">
        <v>3</v>
      </c>
      <c r="G8" s="157" t="s">
        <v>727</v>
      </c>
    </row>
    <row r="9" spans="1:12" ht="15" customHeight="1" x14ac:dyDescent="0.2">
      <c r="A9" s="19" t="s">
        <v>975</v>
      </c>
      <c r="B9" s="19"/>
      <c r="C9" s="19"/>
      <c r="D9" s="66">
        <f>'Receipts - Page 2'!D27</f>
        <v>0</v>
      </c>
      <c r="E9" s="654"/>
      <c r="F9" s="3"/>
      <c r="G9" s="653" t="s">
        <v>728</v>
      </c>
    </row>
    <row r="10" spans="1:12" ht="15" customHeight="1" x14ac:dyDescent="0.2">
      <c r="A10" s="19" t="s">
        <v>976</v>
      </c>
      <c r="B10" s="19"/>
      <c r="C10" s="19"/>
      <c r="D10" s="66">
        <f>'Receipts - Page 2'!E27</f>
        <v>0</v>
      </c>
      <c r="E10" s="654"/>
      <c r="F10" s="3"/>
      <c r="G10" s="653"/>
    </row>
    <row r="11" spans="1:12" ht="15" customHeight="1" x14ac:dyDescent="0.2">
      <c r="A11" s="19" t="s">
        <v>977</v>
      </c>
      <c r="B11" s="19"/>
      <c r="C11" s="19"/>
      <c r="D11" s="66">
        <f>'Receipts - Page 2'!E28</f>
        <v>0</v>
      </c>
      <c r="E11" s="654"/>
      <c r="F11" s="3"/>
      <c r="G11" s="653"/>
    </row>
    <row r="12" spans="1:12" ht="15" customHeight="1" x14ac:dyDescent="0.2">
      <c r="A12" s="19" t="s">
        <v>978</v>
      </c>
      <c r="B12" s="19"/>
      <c r="C12" s="19"/>
      <c r="D12" s="66">
        <f>'Receipts - Page 2'!E26</f>
        <v>0</v>
      </c>
      <c r="E12" s="654"/>
      <c r="F12" s="3"/>
      <c r="G12" s="653"/>
    </row>
    <row r="13" spans="1:12" ht="15" customHeight="1" x14ac:dyDescent="0.2">
      <c r="A13" s="19" t="s">
        <v>979</v>
      </c>
      <c r="B13" s="19"/>
      <c r="C13" s="19"/>
      <c r="D13" s="70">
        <f>'Cover- Page 1'!B14</f>
        <v>0</v>
      </c>
      <c r="E13" s="654"/>
      <c r="F13" s="42">
        <v>4</v>
      </c>
      <c r="G13" s="179" t="s">
        <v>781</v>
      </c>
    </row>
    <row r="14" spans="1:12" ht="15" customHeight="1" x14ac:dyDescent="0.2">
      <c r="A14" s="20" t="s">
        <v>87</v>
      </c>
      <c r="B14" s="20"/>
      <c r="C14" s="20"/>
      <c r="D14" s="70">
        <f>'Authority Support. Sched. Pg 9'!H12</f>
        <v>0</v>
      </c>
      <c r="E14" s="654"/>
      <c r="F14" s="113"/>
      <c r="G14" s="180" t="s">
        <v>782</v>
      </c>
    </row>
    <row r="15" spans="1:12" ht="12.75" customHeight="1" x14ac:dyDescent="0.2">
      <c r="A15" s="20"/>
      <c r="B15" s="20"/>
      <c r="C15" s="20"/>
      <c r="D15" s="74"/>
      <c r="E15" s="654"/>
      <c r="F15" s="113"/>
      <c r="G15" s="655" t="s">
        <v>787</v>
      </c>
    </row>
    <row r="16" spans="1:12" ht="15" customHeight="1" x14ac:dyDescent="0.2">
      <c r="A16" s="73" t="s">
        <v>98</v>
      </c>
      <c r="B16" s="73"/>
      <c r="C16" s="73"/>
      <c r="D16" s="3"/>
      <c r="E16" s="654"/>
      <c r="F16" s="113"/>
      <c r="G16" s="655"/>
    </row>
    <row r="17" spans="1:12" ht="15" customHeight="1" x14ac:dyDescent="0.2">
      <c r="A17" s="19" t="s">
        <v>681</v>
      </c>
      <c r="B17" s="19"/>
      <c r="C17" s="19"/>
      <c r="D17" s="66">
        <f>'Cover- Page 1'!B12</f>
        <v>0</v>
      </c>
      <c r="E17" s="654"/>
      <c r="F17" s="113"/>
      <c r="G17" s="655"/>
    </row>
    <row r="18" spans="1:12" ht="15" customHeight="1" x14ac:dyDescent="0.2">
      <c r="A18" s="19" t="s">
        <v>86</v>
      </c>
      <c r="B18" s="19"/>
      <c r="C18" s="19"/>
      <c r="D18" s="66">
        <f>'Cover- Page 1'!B13</f>
        <v>0</v>
      </c>
      <c r="E18" s="654"/>
      <c r="F18" s="113"/>
      <c r="G18" s="180" t="s">
        <v>783</v>
      </c>
    </row>
    <row r="19" spans="1:12" ht="15" customHeight="1" thickBot="1" x14ac:dyDescent="0.25">
      <c r="A19" s="32"/>
      <c r="B19" s="32"/>
      <c r="C19" s="32"/>
      <c r="D19" s="68"/>
      <c r="E19" s="654"/>
      <c r="F19" s="113"/>
      <c r="G19" s="655" t="s">
        <v>788</v>
      </c>
    </row>
    <row r="20" spans="1:12" ht="21" thickBot="1" x14ac:dyDescent="0.25">
      <c r="A20" s="647" t="s">
        <v>100</v>
      </c>
      <c r="B20" s="648"/>
      <c r="C20" s="648"/>
      <c r="D20" s="652"/>
      <c r="E20" s="654"/>
      <c r="F20" s="113"/>
      <c r="G20" s="655"/>
      <c r="H20" s="79"/>
      <c r="I20" s="78"/>
      <c r="J20" s="78"/>
    </row>
    <row r="21" spans="1:12" ht="15" customHeight="1" x14ac:dyDescent="0.2">
      <c r="A21" s="3"/>
      <c r="B21" s="3"/>
      <c r="C21" s="3"/>
      <c r="D21" s="69"/>
      <c r="E21" s="654"/>
      <c r="F21" s="42">
        <v>5</v>
      </c>
      <c r="G21" s="179" t="s">
        <v>784</v>
      </c>
      <c r="H21" s="80"/>
      <c r="I21" s="80"/>
      <c r="J21" s="80"/>
      <c r="L21" s="81"/>
    </row>
    <row r="22" spans="1:12" ht="48.6" customHeight="1" x14ac:dyDescent="0.2">
      <c r="A22" s="660" t="str">
        <f>CONCATENATE("PUBLIC NOTICE is hereby given, in compliance with the provisions of State Statute Section 77-1632, that the governing body will meet on the ",'Basic Data Input'!B30," day of ",'Basic Data Input'!B29," ",'Basic Data Input'!B31,", at ",'Basic Data Input'!B32," o'clock ",'Basic Data Input'!B33,", at ",'Basic Data Input'!B34," for the purpose of hearing support, opposition, criticism, suggestions or observations of taxpayers relating to setting the final tax request.")</f>
        <v>PUBLIC NOTICE is hereby given, in compliance with the provisions of State Statute Section 77-1632, that the governing body will meet on the ________ day of ________________ 2025, at ________ o'clock ________, at _______________ _______________ for the purpose of hearing support, opposition, criticism, suggestions or observations of taxpayers relating to setting the final tax request.</v>
      </c>
      <c r="B22" s="660"/>
      <c r="C22" s="660"/>
      <c r="D22" s="660"/>
      <c r="E22" s="654"/>
      <c r="G22" s="200" t="s">
        <v>815</v>
      </c>
      <c r="H22" s="80"/>
      <c r="I22" s="80"/>
      <c r="J22" s="80"/>
      <c r="L22" s="81"/>
    </row>
    <row r="23" spans="1:12" ht="14.25" x14ac:dyDescent="0.2">
      <c r="A23" s="3"/>
      <c r="B23" s="203">
        <v>2024</v>
      </c>
      <c r="C23" s="203">
        <v>2025</v>
      </c>
      <c r="D23" s="204" t="s">
        <v>816</v>
      </c>
      <c r="E23" s="654"/>
      <c r="G23" s="181" t="s">
        <v>785</v>
      </c>
      <c r="H23" s="80"/>
      <c r="I23" s="80"/>
      <c r="J23" s="80"/>
      <c r="L23" s="81"/>
    </row>
    <row r="24" spans="1:12" ht="15" customHeight="1" x14ac:dyDescent="0.2">
      <c r="A24" s="19" t="s">
        <v>823</v>
      </c>
      <c r="B24" s="205">
        <f>'Basic Data Input'!B19</f>
        <v>0</v>
      </c>
      <c r="C24" s="205">
        <f>D10</f>
        <v>0</v>
      </c>
      <c r="D24" s="307">
        <f>IFERROR((C24-B24)/B24,0)</f>
        <v>0</v>
      </c>
      <c r="E24" s="654"/>
      <c r="G24" s="655" t="s">
        <v>786</v>
      </c>
      <c r="H24" s="80"/>
      <c r="I24" s="80"/>
      <c r="J24" s="80"/>
      <c r="L24" s="81"/>
    </row>
    <row r="25" spans="1:12" ht="15" customHeight="1" x14ac:dyDescent="0.2">
      <c r="A25" s="19" t="s">
        <v>817</v>
      </c>
      <c r="B25" s="66">
        <f>'Basic Data Input'!B18</f>
        <v>0</v>
      </c>
      <c r="C25" s="66">
        <f>D13</f>
        <v>0</v>
      </c>
      <c r="D25" s="307">
        <f>IFERROR((C25-B25)/B25,0)</f>
        <v>0</v>
      </c>
      <c r="E25" s="654"/>
      <c r="G25" s="655"/>
      <c r="H25" s="80"/>
      <c r="I25" s="80"/>
      <c r="J25" s="80"/>
      <c r="L25" s="81"/>
    </row>
    <row r="26" spans="1:12" ht="15" customHeight="1" x14ac:dyDescent="0.2">
      <c r="A26" s="19" t="s">
        <v>818</v>
      </c>
      <c r="B26" s="208">
        <f>'Basic Data Input'!B17</f>
        <v>0</v>
      </c>
      <c r="C26" s="209">
        <f>'Basic Data Input'!B16</f>
        <v>0</v>
      </c>
      <c r="D26" s="307">
        <f t="shared" ref="D26:D27" si="0">IFERROR((C26-B26)/B26,0)</f>
        <v>0</v>
      </c>
      <c r="E26" s="654"/>
      <c r="F26" s="113"/>
      <c r="G26" s="655"/>
      <c r="H26" s="80"/>
      <c r="I26" s="80"/>
      <c r="J26" s="80"/>
      <c r="L26" s="81"/>
    </row>
    <row r="27" spans="1:12" ht="15" customHeight="1" x14ac:dyDescent="0.2">
      <c r="A27" s="19" t="s">
        <v>819</v>
      </c>
      <c r="B27" s="206">
        <f>'Basic Data Input'!B20</f>
        <v>0</v>
      </c>
      <c r="C27" s="207">
        <f>ROUND(IF('Cover- Page 1'!B17=0,0,(C25/C26)*100),6)</f>
        <v>0</v>
      </c>
      <c r="D27" s="307">
        <f t="shared" si="0"/>
        <v>0</v>
      </c>
      <c r="E27" s="654"/>
      <c r="F27" s="113"/>
      <c r="H27" s="80"/>
      <c r="I27" s="80"/>
      <c r="J27" s="80"/>
      <c r="L27" s="81"/>
    </row>
    <row r="28" spans="1:12" ht="15" customHeight="1" x14ac:dyDescent="0.2">
      <c r="A28" s="19" t="s">
        <v>825</v>
      </c>
      <c r="B28" s="308">
        <f>IF('Cover- Page 1'!B14=0,0,ROUND(((B25/C26)*100),6))</f>
        <v>0</v>
      </c>
      <c r="C28" s="19"/>
      <c r="E28" s="654"/>
      <c r="F28" s="126"/>
      <c r="H28" s="80"/>
      <c r="I28" s="80"/>
      <c r="J28" s="80"/>
      <c r="L28" s="83"/>
    </row>
    <row r="29" spans="1:12" ht="15.95" customHeight="1" x14ac:dyDescent="0.2">
      <c r="A29" s="19"/>
      <c r="B29" s="19"/>
      <c r="C29" s="19"/>
      <c r="E29" s="80"/>
      <c r="F29" s="69"/>
      <c r="H29" s="80"/>
      <c r="I29" s="80"/>
      <c r="J29" s="80"/>
    </row>
    <row r="30" spans="1:12" ht="14.25" x14ac:dyDescent="0.2">
      <c r="A30" s="19"/>
      <c r="B30" s="19"/>
      <c r="C30" s="19"/>
      <c r="E30" s="80"/>
      <c r="F30" s="69"/>
      <c r="G30" s="200"/>
      <c r="H30" s="80"/>
      <c r="I30" s="80"/>
      <c r="J30" s="80"/>
      <c r="L30" s="81"/>
    </row>
    <row r="31" spans="1:12" ht="15" x14ac:dyDescent="0.25">
      <c r="A31" s="348" t="s">
        <v>936</v>
      </c>
      <c r="B31" s="349"/>
      <c r="C31" s="350"/>
      <c r="D31" s="350"/>
      <c r="E31" s="350"/>
      <c r="F31" s="351"/>
      <c r="G31" s="351"/>
      <c r="H31" s="351"/>
      <c r="I31" s="75"/>
      <c r="J31" s="75"/>
      <c r="K31" s="75"/>
      <c r="L31" s="75"/>
    </row>
    <row r="32" spans="1:12" ht="47.25" customHeight="1" x14ac:dyDescent="0.2">
      <c r="A32" s="637" t="s">
        <v>937</v>
      </c>
      <c r="B32" s="637"/>
      <c r="C32" s="637"/>
      <c r="D32" s="637"/>
      <c r="E32" s="637"/>
      <c r="F32" s="637"/>
      <c r="G32" s="352"/>
      <c r="H32" s="352"/>
      <c r="I32" s="75"/>
      <c r="J32" s="75"/>
      <c r="K32" s="75"/>
      <c r="L32" s="75"/>
    </row>
    <row r="33" spans="1:12" ht="60" customHeight="1" x14ac:dyDescent="0.2">
      <c r="A33" s="637" t="s">
        <v>938</v>
      </c>
      <c r="B33" s="637"/>
      <c r="C33" s="637"/>
      <c r="D33" s="637"/>
      <c r="E33" s="637"/>
      <c r="F33" s="637"/>
      <c r="G33" s="352"/>
      <c r="H33" s="352"/>
      <c r="I33" s="75"/>
      <c r="J33" s="75"/>
      <c r="K33" s="75"/>
      <c r="L33" s="75"/>
    </row>
    <row r="34" spans="1:12" ht="63.75" customHeight="1" x14ac:dyDescent="0.2">
      <c r="A34" s="637" t="s">
        <v>942</v>
      </c>
      <c r="B34" s="637"/>
      <c r="C34" s="637"/>
      <c r="D34" s="637"/>
      <c r="E34" s="637"/>
      <c r="F34" s="637"/>
      <c r="G34" s="352"/>
      <c r="H34" s="352"/>
      <c r="I34" s="75"/>
      <c r="J34" s="75"/>
      <c r="K34" s="75"/>
      <c r="L34" s="75"/>
    </row>
    <row r="35" spans="1:12" x14ac:dyDescent="0.2">
      <c r="A35" s="75"/>
      <c r="B35" s="75"/>
      <c r="C35" s="75"/>
      <c r="D35" s="75"/>
      <c r="E35" s="75"/>
      <c r="F35" s="75"/>
      <c r="G35" s="75"/>
      <c r="H35" s="75"/>
      <c r="I35" s="75"/>
      <c r="J35" s="75"/>
      <c r="K35" s="75"/>
      <c r="L35" s="75"/>
    </row>
    <row r="36" spans="1:12" x14ac:dyDescent="0.2">
      <c r="A36" s="75"/>
      <c r="B36" s="75"/>
      <c r="C36" s="75"/>
      <c r="D36" s="75"/>
      <c r="E36" s="75"/>
      <c r="F36" s="75"/>
      <c r="G36" s="75"/>
      <c r="H36" s="75"/>
      <c r="I36" s="75"/>
      <c r="J36" s="75"/>
      <c r="K36" s="75"/>
      <c r="L36" s="75"/>
    </row>
    <row r="37" spans="1:12" ht="14.25" x14ac:dyDescent="0.2">
      <c r="A37" s="75"/>
      <c r="B37" s="75"/>
      <c r="C37" s="75"/>
      <c r="D37" s="84"/>
      <c r="E37" s="75"/>
      <c r="F37" s="75"/>
      <c r="G37" s="75"/>
      <c r="H37" s="75"/>
      <c r="I37" s="75"/>
      <c r="J37" s="75"/>
      <c r="K37" s="75"/>
      <c r="L37" s="75"/>
    </row>
    <row r="38" spans="1:12" ht="14.25" x14ac:dyDescent="0.2">
      <c r="A38" s="75"/>
      <c r="B38" s="75"/>
      <c r="C38" s="75"/>
      <c r="D38" s="84"/>
      <c r="E38" s="75"/>
      <c r="F38" s="75"/>
      <c r="G38" s="75"/>
      <c r="H38" s="75"/>
      <c r="I38" s="75"/>
      <c r="J38" s="75"/>
      <c r="K38" s="75"/>
      <c r="L38" s="75"/>
    </row>
    <row r="39" spans="1:12" ht="14.25" x14ac:dyDescent="0.2">
      <c r="A39" s="75"/>
      <c r="B39" s="75"/>
      <c r="C39" s="75"/>
      <c r="D39" s="84"/>
      <c r="E39" s="75"/>
      <c r="F39" s="75"/>
      <c r="G39" s="75"/>
      <c r="H39" s="75"/>
      <c r="I39" s="75"/>
      <c r="J39" s="75"/>
      <c r="K39" s="75"/>
      <c r="L39" s="75"/>
    </row>
    <row r="40" spans="1:12" ht="14.25" x14ac:dyDescent="0.2">
      <c r="A40" s="75"/>
      <c r="B40" s="75"/>
      <c r="C40" s="75"/>
      <c r="D40" s="84"/>
      <c r="E40" s="85"/>
      <c r="F40" s="85"/>
      <c r="G40" s="85"/>
      <c r="H40" s="85"/>
      <c r="I40" s="75"/>
      <c r="J40" s="75"/>
      <c r="K40" s="75"/>
      <c r="L40" s="75"/>
    </row>
    <row r="41" spans="1:12" ht="14.25" x14ac:dyDescent="0.2">
      <c r="A41" s="75"/>
      <c r="B41" s="75"/>
      <c r="C41" s="75"/>
      <c r="D41" s="77"/>
      <c r="E41" s="85"/>
      <c r="F41" s="85"/>
      <c r="G41" s="85"/>
      <c r="H41" s="85"/>
      <c r="I41" s="75"/>
      <c r="J41" s="75"/>
      <c r="K41" s="75"/>
      <c r="L41" s="75"/>
    </row>
    <row r="42" spans="1:12" ht="14.25" x14ac:dyDescent="0.2">
      <c r="D42" s="84"/>
      <c r="E42" s="85"/>
      <c r="F42" s="85"/>
      <c r="G42" s="85"/>
      <c r="H42" s="85"/>
      <c r="I42" s="75"/>
      <c r="J42" s="75"/>
      <c r="K42" s="75"/>
      <c r="L42" s="75"/>
    </row>
    <row r="43" spans="1:12" ht="14.25" x14ac:dyDescent="0.2">
      <c r="D43" s="84"/>
      <c r="E43" s="85"/>
      <c r="F43" s="85"/>
      <c r="G43" s="85"/>
      <c r="H43" s="85"/>
      <c r="I43" s="75"/>
      <c r="J43" s="75"/>
      <c r="K43" s="75"/>
      <c r="L43" s="75"/>
    </row>
    <row r="44" spans="1:12" ht="18" customHeight="1" x14ac:dyDescent="0.25">
      <c r="A44" s="84"/>
      <c r="B44" s="84"/>
      <c r="C44" s="84"/>
      <c r="D44" s="86"/>
      <c r="E44" s="87"/>
      <c r="F44" s="85"/>
      <c r="G44" s="85"/>
      <c r="H44" s="85"/>
      <c r="I44" s="75"/>
      <c r="J44" s="75"/>
      <c r="K44" s="75"/>
      <c r="L44" s="75"/>
    </row>
    <row r="45" spans="1:12" ht="18" customHeight="1" x14ac:dyDescent="0.25">
      <c r="A45" s="85"/>
      <c r="B45" s="85"/>
      <c r="C45" s="85"/>
      <c r="D45" s="85"/>
      <c r="E45" s="87"/>
      <c r="F45" s="85"/>
      <c r="G45" s="85"/>
      <c r="H45" s="85"/>
      <c r="I45" s="75"/>
      <c r="J45" s="75"/>
      <c r="K45" s="75"/>
      <c r="L45" s="75"/>
    </row>
    <row r="46" spans="1:12" ht="18" customHeight="1" x14ac:dyDescent="0.25">
      <c r="A46" s="85"/>
      <c r="B46" s="85"/>
      <c r="C46" s="85"/>
      <c r="E46" s="87"/>
      <c r="F46" s="85"/>
      <c r="G46" s="85"/>
      <c r="H46" s="85"/>
      <c r="I46" s="75"/>
      <c r="J46" s="75"/>
      <c r="K46" s="75"/>
      <c r="L46" s="75"/>
    </row>
    <row r="47" spans="1:12" ht="18" customHeight="1" x14ac:dyDescent="0.25">
      <c r="A47" s="85"/>
      <c r="B47" s="85"/>
      <c r="C47" s="85"/>
      <c r="E47" s="87"/>
      <c r="F47" s="85"/>
      <c r="G47" s="85"/>
      <c r="H47" s="85"/>
      <c r="I47" s="75"/>
      <c r="J47" s="75"/>
      <c r="K47" s="75"/>
      <c r="L47" s="75"/>
    </row>
    <row r="48" spans="1:12" ht="18" customHeight="1" x14ac:dyDescent="0.25">
      <c r="A48" s="85"/>
      <c r="B48" s="85"/>
      <c r="C48" s="85"/>
      <c r="E48" s="87"/>
      <c r="F48" s="85"/>
      <c r="G48" s="85"/>
      <c r="H48" s="85"/>
      <c r="I48" s="75"/>
      <c r="J48" s="75"/>
      <c r="K48" s="75"/>
      <c r="L48" s="75"/>
    </row>
    <row r="49" spans="1:12" ht="18" customHeight="1" x14ac:dyDescent="0.25">
      <c r="A49" s="85"/>
      <c r="B49" s="85"/>
      <c r="C49" s="85"/>
      <c r="E49" s="87"/>
      <c r="F49" s="85"/>
      <c r="G49" s="85"/>
      <c r="H49" s="85"/>
      <c r="I49" s="75"/>
      <c r="J49" s="75"/>
      <c r="K49" s="75"/>
      <c r="L49" s="75"/>
    </row>
    <row r="50" spans="1:12" ht="14.25" x14ac:dyDescent="0.2">
      <c r="A50" s="85"/>
      <c r="B50" s="85"/>
      <c r="C50" s="85"/>
      <c r="E50" s="84"/>
      <c r="F50" s="85"/>
      <c r="G50" s="85"/>
      <c r="H50" s="85"/>
      <c r="I50" s="75"/>
      <c r="J50" s="75"/>
      <c r="K50" s="75"/>
      <c r="L50" s="75"/>
    </row>
    <row r="51" spans="1:12" ht="18" customHeight="1" x14ac:dyDescent="0.25">
      <c r="A51" s="85"/>
      <c r="B51" s="85"/>
      <c r="C51" s="85"/>
      <c r="E51" s="87"/>
      <c r="F51" s="85"/>
      <c r="G51" s="85"/>
      <c r="H51" s="85"/>
      <c r="I51" s="75"/>
      <c r="J51" s="75"/>
      <c r="K51" s="75"/>
      <c r="L51" s="75"/>
    </row>
    <row r="52" spans="1:12" ht="14.25" x14ac:dyDescent="0.2">
      <c r="A52" s="85"/>
      <c r="B52" s="85"/>
      <c r="C52" s="85"/>
      <c r="E52" s="84"/>
      <c r="F52" s="85"/>
      <c r="G52" s="85"/>
      <c r="H52" s="85"/>
      <c r="I52" s="75"/>
      <c r="J52" s="75"/>
      <c r="K52" s="75"/>
      <c r="L52" s="75"/>
    </row>
    <row r="53" spans="1:12" ht="20.100000000000001" customHeight="1" x14ac:dyDescent="0.2">
      <c r="A53" s="85"/>
      <c r="B53" s="85"/>
      <c r="C53" s="85"/>
      <c r="E53" s="84"/>
      <c r="F53" s="85"/>
      <c r="G53" s="85"/>
      <c r="H53" s="85"/>
      <c r="I53" s="75"/>
      <c r="J53" s="75"/>
      <c r="K53" s="75"/>
      <c r="L53" s="75"/>
    </row>
    <row r="54" spans="1:12" ht="20.100000000000001" customHeight="1" x14ac:dyDescent="0.2">
      <c r="A54" s="85"/>
      <c r="B54" s="85"/>
      <c r="C54" s="85"/>
      <c r="E54" s="84"/>
      <c r="F54" s="85"/>
      <c r="G54" s="85"/>
      <c r="H54" s="85"/>
      <c r="I54" s="75"/>
      <c r="J54" s="75"/>
      <c r="K54" s="75"/>
      <c r="L54" s="75"/>
    </row>
    <row r="55" spans="1:12" ht="20.100000000000001" customHeight="1" x14ac:dyDescent="0.2">
      <c r="A55" s="85"/>
      <c r="B55" s="85"/>
      <c r="C55" s="85"/>
      <c r="E55" s="84"/>
      <c r="F55" s="85"/>
      <c r="G55" s="85"/>
      <c r="H55" s="85"/>
      <c r="I55" s="75"/>
      <c r="J55" s="75"/>
      <c r="K55" s="75"/>
      <c r="L55" s="75"/>
    </row>
    <row r="56" spans="1:12" ht="20.100000000000001" customHeight="1" x14ac:dyDescent="0.2">
      <c r="A56" s="85"/>
      <c r="B56" s="85"/>
      <c r="C56" s="85"/>
      <c r="E56" s="84"/>
      <c r="F56" s="85"/>
      <c r="G56" s="85"/>
      <c r="H56" s="85"/>
      <c r="I56" s="75"/>
      <c r="J56" s="75"/>
      <c r="K56" s="75"/>
      <c r="L56" s="75"/>
    </row>
    <row r="57" spans="1:12" ht="27.95" customHeight="1" x14ac:dyDescent="0.25">
      <c r="A57" s="85"/>
      <c r="B57" s="85"/>
      <c r="C57" s="85"/>
      <c r="E57" s="87"/>
      <c r="F57" s="84"/>
      <c r="G57" s="85"/>
      <c r="H57" s="85"/>
      <c r="I57" s="75"/>
      <c r="J57" s="75"/>
      <c r="K57" s="75"/>
      <c r="L57" s="75"/>
    </row>
    <row r="58" spans="1:12" ht="14.25" x14ac:dyDescent="0.2">
      <c r="A58" s="85"/>
      <c r="B58" s="85"/>
      <c r="C58" s="85"/>
      <c r="E58" s="85"/>
      <c r="F58" s="84"/>
      <c r="G58" s="85"/>
      <c r="H58" s="85"/>
      <c r="I58" s="75"/>
      <c r="J58" s="75"/>
      <c r="K58" s="75"/>
      <c r="L58" s="75"/>
    </row>
    <row r="59" spans="1:12" ht="14.25" x14ac:dyDescent="0.2">
      <c r="A59" s="85"/>
      <c r="B59" s="85"/>
      <c r="C59" s="85"/>
      <c r="E59" s="85"/>
      <c r="F59" s="85"/>
      <c r="G59" s="85"/>
      <c r="H59" s="85"/>
      <c r="I59" s="75"/>
      <c r="J59" s="75"/>
      <c r="K59" s="75"/>
      <c r="L59" s="75"/>
    </row>
    <row r="60" spans="1:12" ht="14.25" x14ac:dyDescent="0.2">
      <c r="A60" s="85"/>
      <c r="B60" s="85"/>
      <c r="C60" s="85"/>
      <c r="E60" s="85"/>
      <c r="F60" s="85"/>
      <c r="G60" s="85"/>
      <c r="H60" s="85"/>
      <c r="I60" s="75"/>
      <c r="J60" s="75"/>
      <c r="K60" s="75"/>
      <c r="L60" s="75"/>
    </row>
    <row r="61" spans="1:12" ht="14.25" x14ac:dyDescent="0.2">
      <c r="A61" s="85"/>
      <c r="B61" s="85"/>
      <c r="C61" s="85"/>
      <c r="D61" s="85"/>
      <c r="E61" s="85"/>
      <c r="F61" s="85"/>
      <c r="G61" s="85"/>
      <c r="H61" s="85"/>
      <c r="I61" s="75"/>
      <c r="J61" s="75"/>
      <c r="K61" s="75"/>
      <c r="L61" s="75"/>
    </row>
    <row r="62" spans="1:12" ht="14.25" x14ac:dyDescent="0.2">
      <c r="A62" s="85"/>
      <c r="B62" s="85"/>
      <c r="C62" s="85"/>
      <c r="D62" s="85"/>
      <c r="E62" s="85"/>
      <c r="F62" s="85"/>
      <c r="G62" s="85"/>
      <c r="H62" s="85"/>
      <c r="I62" s="75"/>
      <c r="J62" s="75"/>
      <c r="K62" s="75"/>
      <c r="L62" s="75"/>
    </row>
    <row r="63" spans="1:12" ht="14.25" x14ac:dyDescent="0.2">
      <c r="A63" s="85"/>
      <c r="B63" s="85"/>
      <c r="C63" s="85"/>
      <c r="D63" s="85"/>
      <c r="E63" s="85"/>
      <c r="F63" s="85"/>
      <c r="G63" s="85"/>
      <c r="H63" s="85"/>
      <c r="I63" s="75"/>
      <c r="J63" s="75"/>
      <c r="K63" s="75"/>
      <c r="L63" s="75"/>
    </row>
    <row r="64" spans="1:12" ht="14.25" x14ac:dyDescent="0.2">
      <c r="A64" s="85"/>
      <c r="B64" s="85"/>
      <c r="C64" s="85"/>
      <c r="D64" s="85"/>
      <c r="E64" s="85"/>
      <c r="F64" s="85"/>
      <c r="G64" s="85"/>
      <c r="H64" s="85"/>
      <c r="I64" s="75"/>
      <c r="J64" s="75"/>
      <c r="K64" s="75"/>
      <c r="L64" s="75"/>
    </row>
    <row r="65" spans="1:12" ht="14.25" x14ac:dyDescent="0.2">
      <c r="A65" s="85"/>
      <c r="B65" s="85"/>
      <c r="C65" s="85"/>
      <c r="D65" s="85"/>
      <c r="E65" s="85"/>
      <c r="F65" s="85"/>
      <c r="G65" s="85"/>
      <c r="H65" s="85"/>
      <c r="I65" s="75"/>
      <c r="J65" s="75"/>
      <c r="K65" s="75"/>
      <c r="L65" s="75"/>
    </row>
    <row r="66" spans="1:12" ht="14.25" x14ac:dyDescent="0.2">
      <c r="A66" s="85"/>
      <c r="B66" s="85"/>
      <c r="C66" s="85"/>
      <c r="D66" s="85"/>
      <c r="E66" s="85"/>
      <c r="F66" s="85"/>
      <c r="G66" s="85"/>
      <c r="H66" s="85"/>
      <c r="I66" s="75"/>
      <c r="J66" s="75"/>
      <c r="K66" s="75"/>
      <c r="L66" s="75"/>
    </row>
    <row r="67" spans="1:12" ht="14.25" x14ac:dyDescent="0.2">
      <c r="A67" s="85"/>
      <c r="B67" s="85"/>
      <c r="C67" s="85"/>
      <c r="D67" s="85"/>
      <c r="E67" s="85"/>
      <c r="F67" s="85"/>
      <c r="G67" s="85"/>
      <c r="H67" s="85"/>
      <c r="I67" s="75"/>
      <c r="J67" s="75"/>
      <c r="K67" s="75"/>
      <c r="L67" s="75"/>
    </row>
    <row r="68" spans="1:12" ht="14.25" x14ac:dyDescent="0.2">
      <c r="A68" s="85"/>
      <c r="B68" s="85"/>
      <c r="C68" s="85"/>
      <c r="D68" s="85"/>
      <c r="E68" s="85"/>
      <c r="F68" s="85"/>
      <c r="G68" s="85"/>
      <c r="H68" s="85"/>
      <c r="I68" s="75"/>
      <c r="J68" s="75"/>
      <c r="K68" s="75"/>
      <c r="L68" s="75"/>
    </row>
    <row r="69" spans="1:12" ht="14.25" x14ac:dyDescent="0.2">
      <c r="A69" s="85"/>
      <c r="B69" s="85"/>
      <c r="C69" s="85"/>
      <c r="D69" s="85"/>
      <c r="E69" s="85"/>
      <c r="F69" s="85"/>
      <c r="G69" s="85"/>
      <c r="H69" s="85"/>
      <c r="I69" s="75"/>
      <c r="J69" s="75"/>
      <c r="K69" s="75"/>
      <c r="L69" s="75"/>
    </row>
    <row r="70" spans="1:12" ht="14.25" x14ac:dyDescent="0.2">
      <c r="A70" s="85"/>
      <c r="B70" s="85"/>
      <c r="C70" s="85"/>
      <c r="D70" s="85"/>
      <c r="E70" s="85"/>
      <c r="F70" s="85"/>
      <c r="G70" s="85"/>
      <c r="H70" s="85"/>
      <c r="I70" s="75"/>
      <c r="J70" s="75"/>
      <c r="K70" s="75"/>
      <c r="L70" s="75"/>
    </row>
    <row r="71" spans="1:12" ht="14.25" x14ac:dyDescent="0.2">
      <c r="A71" s="85"/>
      <c r="B71" s="85"/>
      <c r="C71" s="85"/>
      <c r="D71" s="85"/>
      <c r="E71" s="85"/>
      <c r="F71" s="85"/>
      <c r="G71" s="85"/>
      <c r="H71" s="85"/>
      <c r="I71" s="75"/>
      <c r="J71" s="75"/>
      <c r="K71" s="75"/>
      <c r="L71" s="75"/>
    </row>
    <row r="72" spans="1:12" ht="14.25" x14ac:dyDescent="0.2">
      <c r="A72" s="85"/>
      <c r="B72" s="85"/>
      <c r="C72" s="85"/>
      <c r="D72" s="85"/>
      <c r="E72" s="85"/>
      <c r="F72" s="85"/>
      <c r="G72" s="85"/>
      <c r="H72" s="85"/>
      <c r="I72" s="75"/>
      <c r="J72" s="75"/>
      <c r="K72" s="75"/>
      <c r="L72" s="75"/>
    </row>
    <row r="73" spans="1:12" ht="14.25" x14ac:dyDescent="0.2">
      <c r="A73" s="85"/>
      <c r="B73" s="85"/>
      <c r="C73" s="85"/>
      <c r="D73" s="85"/>
      <c r="E73" s="85"/>
      <c r="F73" s="85"/>
      <c r="G73" s="85"/>
      <c r="H73" s="85"/>
      <c r="I73" s="75"/>
      <c r="J73" s="75"/>
      <c r="K73" s="75"/>
      <c r="L73" s="75"/>
    </row>
    <row r="74" spans="1:12" ht="14.25" x14ac:dyDescent="0.2">
      <c r="A74" s="85"/>
      <c r="B74" s="85"/>
      <c r="C74" s="85"/>
      <c r="D74" s="85"/>
      <c r="E74" s="85"/>
      <c r="F74" s="85"/>
      <c r="G74" s="85"/>
      <c r="H74" s="85"/>
      <c r="I74" s="75"/>
      <c r="J74" s="75"/>
      <c r="K74" s="75"/>
      <c r="L74" s="75"/>
    </row>
    <row r="75" spans="1:12" ht="14.25" x14ac:dyDescent="0.2">
      <c r="A75" s="85"/>
      <c r="B75" s="85"/>
      <c r="C75" s="85"/>
      <c r="D75" s="85"/>
      <c r="E75" s="85"/>
      <c r="F75" s="85"/>
      <c r="G75" s="85"/>
      <c r="H75" s="85"/>
      <c r="I75" s="75"/>
      <c r="J75" s="75"/>
      <c r="K75" s="75"/>
      <c r="L75" s="75"/>
    </row>
    <row r="76" spans="1:12" ht="14.25" x14ac:dyDescent="0.2">
      <c r="A76" s="85"/>
      <c r="B76" s="85"/>
      <c r="C76" s="85"/>
      <c r="D76" s="85"/>
      <c r="E76" s="85"/>
      <c r="F76" s="85"/>
      <c r="G76" s="85"/>
      <c r="H76" s="85"/>
      <c r="I76" s="75"/>
      <c r="J76" s="75"/>
      <c r="K76" s="75"/>
      <c r="L76" s="75"/>
    </row>
    <row r="77" spans="1:12" ht="14.25" x14ac:dyDescent="0.2">
      <c r="A77" s="85"/>
      <c r="B77" s="85"/>
      <c r="C77" s="85"/>
      <c r="D77" s="85"/>
      <c r="E77" s="85"/>
      <c r="F77" s="85"/>
      <c r="G77" s="85"/>
      <c r="H77" s="85"/>
      <c r="I77" s="75"/>
      <c r="J77" s="75"/>
      <c r="K77" s="75"/>
      <c r="L77" s="75"/>
    </row>
    <row r="78" spans="1:12" ht="14.25" x14ac:dyDescent="0.2">
      <c r="A78" s="85"/>
      <c r="B78" s="85"/>
      <c r="C78" s="85"/>
      <c r="D78" s="85"/>
      <c r="E78" s="85"/>
      <c r="F78" s="85"/>
      <c r="G78" s="85"/>
      <c r="H78" s="85"/>
      <c r="I78" s="75"/>
      <c r="J78" s="75"/>
      <c r="K78" s="75"/>
      <c r="L78" s="75"/>
    </row>
    <row r="79" spans="1:12" ht="14.25" x14ac:dyDescent="0.2">
      <c r="A79" s="85"/>
      <c r="B79" s="85"/>
      <c r="C79" s="85"/>
      <c r="D79" s="85"/>
      <c r="E79" s="85"/>
      <c r="F79" s="85"/>
      <c r="G79" s="85"/>
      <c r="H79" s="85"/>
      <c r="I79" s="75"/>
      <c r="J79" s="75"/>
      <c r="K79" s="75"/>
      <c r="L79" s="75"/>
    </row>
    <row r="80" spans="1:12" ht="14.25" x14ac:dyDescent="0.2">
      <c r="A80" s="85"/>
      <c r="B80" s="85"/>
      <c r="C80" s="85"/>
      <c r="D80" s="85"/>
      <c r="E80" s="85"/>
      <c r="F80" s="85"/>
      <c r="G80" s="85"/>
      <c r="H80" s="85"/>
      <c r="I80" s="75"/>
      <c r="J80" s="75"/>
      <c r="K80" s="75"/>
      <c r="L80" s="75"/>
    </row>
    <row r="81" spans="1:12" ht="14.25" x14ac:dyDescent="0.2">
      <c r="A81" s="85"/>
      <c r="B81" s="85"/>
      <c r="C81" s="85"/>
      <c r="D81" s="85"/>
      <c r="E81" s="85"/>
      <c r="F81" s="85"/>
      <c r="G81" s="85"/>
      <c r="H81" s="85"/>
      <c r="I81" s="75"/>
      <c r="J81" s="75"/>
      <c r="K81" s="75"/>
      <c r="L81" s="75"/>
    </row>
    <row r="82" spans="1:12" ht="14.25" x14ac:dyDescent="0.2">
      <c r="A82" s="85"/>
      <c r="B82" s="85"/>
      <c r="C82" s="85"/>
      <c r="D82" s="85"/>
      <c r="E82" s="85"/>
      <c r="F82" s="85"/>
      <c r="G82" s="85"/>
      <c r="H82" s="85"/>
      <c r="I82" s="75"/>
      <c r="J82" s="75"/>
      <c r="K82" s="75"/>
      <c r="L82" s="75"/>
    </row>
    <row r="83" spans="1:12" ht="14.25" x14ac:dyDescent="0.2">
      <c r="A83" s="85"/>
      <c r="B83" s="85"/>
      <c r="C83" s="85"/>
      <c r="D83" s="85"/>
      <c r="E83" s="85"/>
      <c r="F83" s="85"/>
      <c r="G83" s="85"/>
      <c r="H83" s="85"/>
      <c r="I83" s="75"/>
      <c r="J83" s="75"/>
      <c r="K83" s="75"/>
      <c r="L83" s="75"/>
    </row>
    <row r="84" spans="1:12" ht="14.25" x14ac:dyDescent="0.2">
      <c r="A84" s="85"/>
      <c r="B84" s="85"/>
      <c r="C84" s="85"/>
      <c r="D84" s="85"/>
      <c r="E84" s="85"/>
      <c r="F84" s="85"/>
      <c r="G84" s="85"/>
      <c r="H84" s="85"/>
      <c r="I84" s="75"/>
      <c r="J84" s="75"/>
      <c r="K84" s="75"/>
      <c r="L84" s="75"/>
    </row>
    <row r="85" spans="1:12" ht="14.25" x14ac:dyDescent="0.2">
      <c r="A85" s="85"/>
      <c r="B85" s="85"/>
      <c r="C85" s="85"/>
      <c r="D85" s="85"/>
      <c r="E85" s="85"/>
      <c r="F85" s="85"/>
      <c r="G85" s="85"/>
      <c r="H85" s="85"/>
      <c r="I85" s="75"/>
      <c r="J85" s="75"/>
      <c r="K85" s="75"/>
      <c r="L85" s="75"/>
    </row>
    <row r="86" spans="1:12" ht="14.25" x14ac:dyDescent="0.2">
      <c r="A86" s="85"/>
      <c r="B86" s="85"/>
      <c r="C86" s="85"/>
      <c r="D86" s="85"/>
      <c r="E86" s="85"/>
      <c r="F86" s="85"/>
      <c r="G86" s="85"/>
      <c r="H86" s="85"/>
      <c r="I86" s="75"/>
      <c r="J86" s="75"/>
      <c r="K86" s="75"/>
      <c r="L86" s="75"/>
    </row>
    <row r="87" spans="1:12" ht="14.25" x14ac:dyDescent="0.2">
      <c r="A87" s="85"/>
      <c r="B87" s="85"/>
      <c r="C87" s="85"/>
      <c r="D87" s="85"/>
      <c r="E87" s="85"/>
      <c r="F87" s="85"/>
      <c r="G87" s="85"/>
      <c r="H87" s="85"/>
      <c r="I87" s="75"/>
      <c r="J87" s="75"/>
      <c r="K87" s="75"/>
      <c r="L87" s="75"/>
    </row>
    <row r="88" spans="1:12" ht="14.25" x14ac:dyDescent="0.2">
      <c r="A88" s="85"/>
      <c r="B88" s="85"/>
      <c r="C88" s="85"/>
      <c r="D88" s="85"/>
      <c r="E88" s="85"/>
      <c r="F88" s="85"/>
      <c r="G88" s="85"/>
      <c r="H88" s="85"/>
      <c r="I88" s="75"/>
      <c r="J88" s="75"/>
      <c r="K88" s="75"/>
      <c r="L88" s="75"/>
    </row>
    <row r="89" spans="1:12" ht="14.25" x14ac:dyDescent="0.2">
      <c r="A89" s="85"/>
      <c r="B89" s="85"/>
      <c r="C89" s="85"/>
      <c r="D89" s="85"/>
      <c r="E89" s="85"/>
      <c r="F89" s="85"/>
      <c r="G89" s="85"/>
      <c r="H89" s="85"/>
      <c r="I89" s="75"/>
      <c r="J89" s="75"/>
      <c r="K89" s="75"/>
      <c r="L89" s="75"/>
    </row>
    <row r="90" spans="1:12" ht="14.25" x14ac:dyDescent="0.2">
      <c r="A90" s="85"/>
      <c r="B90" s="85"/>
      <c r="C90" s="85"/>
      <c r="D90" s="85"/>
      <c r="E90" s="88"/>
      <c r="F90" s="88"/>
      <c r="G90" s="88"/>
      <c r="H90" s="88"/>
    </row>
    <row r="91" spans="1:12" ht="14.25" x14ac:dyDescent="0.2">
      <c r="A91" s="85"/>
      <c r="B91" s="85"/>
      <c r="C91" s="85"/>
      <c r="D91" s="85"/>
      <c r="E91" s="88"/>
      <c r="F91" s="88"/>
      <c r="G91" s="88"/>
      <c r="H91" s="88"/>
    </row>
    <row r="92" spans="1:12" ht="14.25" x14ac:dyDescent="0.2">
      <c r="A92" s="88"/>
      <c r="B92" s="88"/>
      <c r="C92" s="88"/>
      <c r="D92" s="88"/>
      <c r="E92" s="88"/>
      <c r="F92" s="88"/>
      <c r="G92" s="88"/>
      <c r="H92" s="88"/>
    </row>
    <row r="93" spans="1:12" ht="14.25" x14ac:dyDescent="0.2">
      <c r="A93" s="88"/>
      <c r="B93" s="88"/>
      <c r="C93" s="88"/>
      <c r="D93" s="88"/>
      <c r="E93" s="88"/>
      <c r="F93" s="88"/>
      <c r="G93" s="88"/>
      <c r="H93" s="88"/>
    </row>
    <row r="94" spans="1:12" ht="14.25" x14ac:dyDescent="0.2">
      <c r="A94" s="88"/>
      <c r="B94" s="88"/>
      <c r="C94" s="88"/>
      <c r="D94" s="88"/>
      <c r="E94" s="88"/>
      <c r="F94" s="88"/>
      <c r="G94" s="88"/>
      <c r="H94" s="88"/>
    </row>
    <row r="95" spans="1:12" ht="14.25" x14ac:dyDescent="0.2">
      <c r="A95" s="88"/>
      <c r="B95" s="88"/>
      <c r="C95" s="88"/>
      <c r="D95" s="88"/>
      <c r="E95" s="88"/>
      <c r="F95" s="88"/>
      <c r="G95" s="88"/>
      <c r="H95" s="88"/>
    </row>
    <row r="96" spans="1:12" ht="14.25" x14ac:dyDescent="0.2">
      <c r="A96" s="88"/>
      <c r="B96" s="88"/>
      <c r="C96" s="88"/>
      <c r="D96" s="88"/>
      <c r="E96" s="88"/>
      <c r="F96" s="88"/>
      <c r="G96" s="88"/>
      <c r="H96" s="88"/>
    </row>
    <row r="97" spans="1:8" ht="14.25" x14ac:dyDescent="0.2">
      <c r="A97" s="88"/>
      <c r="B97" s="88"/>
      <c r="C97" s="88"/>
      <c r="D97" s="88"/>
      <c r="E97" s="88"/>
      <c r="F97" s="88"/>
      <c r="G97" s="88"/>
      <c r="H97" s="88"/>
    </row>
    <row r="98" spans="1:8" ht="14.25" x14ac:dyDescent="0.2">
      <c r="A98" s="88"/>
      <c r="B98" s="88"/>
      <c r="C98" s="88"/>
      <c r="D98" s="88"/>
      <c r="E98" s="88"/>
      <c r="F98" s="88"/>
      <c r="G98" s="88"/>
      <c r="H98" s="88"/>
    </row>
    <row r="99" spans="1:8" ht="14.25" x14ac:dyDescent="0.2">
      <c r="A99" s="88"/>
      <c r="B99" s="88"/>
      <c r="C99" s="88"/>
      <c r="D99" s="88"/>
      <c r="E99" s="88"/>
      <c r="F99" s="88"/>
      <c r="G99" s="88"/>
      <c r="H99" s="88"/>
    </row>
    <row r="100" spans="1:8" ht="14.25" x14ac:dyDescent="0.2">
      <c r="A100" s="88"/>
      <c r="B100" s="88"/>
      <c r="C100" s="88"/>
      <c r="D100" s="88"/>
      <c r="E100" s="88"/>
      <c r="F100" s="88"/>
      <c r="G100" s="88"/>
      <c r="H100" s="88"/>
    </row>
    <row r="101" spans="1:8" ht="14.25" x14ac:dyDescent="0.2">
      <c r="A101" s="88"/>
      <c r="B101" s="88"/>
      <c r="C101" s="88"/>
      <c r="D101" s="88"/>
      <c r="E101" s="88"/>
      <c r="F101" s="88"/>
      <c r="G101" s="88"/>
      <c r="H101" s="88"/>
    </row>
    <row r="102" spans="1:8" ht="14.25" x14ac:dyDescent="0.2">
      <c r="A102" s="88"/>
      <c r="B102" s="88"/>
      <c r="C102" s="88"/>
      <c r="D102" s="88"/>
      <c r="E102" s="88"/>
      <c r="F102" s="88"/>
      <c r="G102" s="88"/>
      <c r="H102" s="88"/>
    </row>
    <row r="103" spans="1:8" ht="14.25" x14ac:dyDescent="0.2">
      <c r="A103" s="88"/>
      <c r="B103" s="88"/>
      <c r="C103" s="88"/>
      <c r="D103" s="88"/>
      <c r="E103" s="88"/>
      <c r="F103" s="88"/>
      <c r="G103" s="88"/>
      <c r="H103" s="88"/>
    </row>
    <row r="104" spans="1:8" ht="14.25" x14ac:dyDescent="0.2">
      <c r="A104" s="88"/>
      <c r="B104" s="88"/>
      <c r="C104" s="88"/>
      <c r="D104" s="88"/>
      <c r="E104" s="88"/>
      <c r="F104" s="88"/>
      <c r="G104" s="88"/>
      <c r="H104" s="88"/>
    </row>
    <row r="105" spans="1:8" ht="14.25" x14ac:dyDescent="0.2">
      <c r="A105" s="88"/>
      <c r="B105" s="88"/>
      <c r="C105" s="88"/>
      <c r="D105" s="88"/>
      <c r="E105" s="88"/>
      <c r="F105" s="88"/>
      <c r="G105" s="88"/>
      <c r="H105" s="88"/>
    </row>
    <row r="106" spans="1:8" ht="14.25" x14ac:dyDescent="0.2">
      <c r="A106" s="88"/>
      <c r="B106" s="88"/>
      <c r="C106" s="88"/>
      <c r="D106" s="88"/>
      <c r="E106" s="88"/>
      <c r="F106" s="88"/>
      <c r="G106" s="88"/>
      <c r="H106" s="88"/>
    </row>
    <row r="107" spans="1:8" ht="14.25" x14ac:dyDescent="0.2">
      <c r="A107" s="88"/>
      <c r="B107" s="88"/>
      <c r="C107" s="88"/>
      <c r="D107" s="88"/>
      <c r="E107" s="88"/>
      <c r="F107" s="88"/>
      <c r="G107" s="88"/>
      <c r="H107" s="88"/>
    </row>
    <row r="108" spans="1:8" ht="14.25" x14ac:dyDescent="0.2">
      <c r="A108" s="88"/>
      <c r="B108" s="88"/>
      <c r="C108" s="88"/>
      <c r="D108" s="88"/>
      <c r="E108" s="88"/>
      <c r="F108" s="88"/>
      <c r="G108" s="88"/>
      <c r="H108" s="88"/>
    </row>
    <row r="109" spans="1:8" ht="14.25" x14ac:dyDescent="0.2">
      <c r="A109" s="88"/>
      <c r="B109" s="88"/>
      <c r="C109" s="88"/>
      <c r="D109" s="88"/>
      <c r="E109" s="88"/>
      <c r="F109" s="88"/>
      <c r="G109" s="88"/>
      <c r="H109" s="88"/>
    </row>
    <row r="110" spans="1:8" ht="14.25" x14ac:dyDescent="0.2">
      <c r="A110" s="88"/>
      <c r="B110" s="88"/>
      <c r="C110" s="88"/>
      <c r="D110" s="88"/>
      <c r="E110" s="88"/>
      <c r="F110" s="88"/>
      <c r="G110" s="88"/>
      <c r="H110" s="88"/>
    </row>
    <row r="111" spans="1:8" ht="14.25" x14ac:dyDescent="0.2">
      <c r="A111" s="88"/>
      <c r="B111" s="88"/>
      <c r="C111" s="88"/>
      <c r="D111" s="88"/>
      <c r="E111" s="88"/>
      <c r="F111" s="88"/>
      <c r="G111" s="88"/>
      <c r="H111" s="88"/>
    </row>
    <row r="112" spans="1:8" ht="14.25" x14ac:dyDescent="0.2">
      <c r="A112" s="88"/>
      <c r="B112" s="88"/>
      <c r="C112" s="88"/>
      <c r="D112" s="88"/>
      <c r="E112" s="88"/>
      <c r="F112" s="88"/>
      <c r="G112" s="88"/>
      <c r="H112" s="88"/>
    </row>
    <row r="113" spans="1:8" ht="14.25" x14ac:dyDescent="0.2">
      <c r="A113" s="88"/>
      <c r="B113" s="88"/>
      <c r="C113" s="88"/>
      <c r="D113" s="88"/>
      <c r="E113" s="88"/>
      <c r="F113" s="88"/>
      <c r="G113" s="88"/>
      <c r="H113" s="88"/>
    </row>
    <row r="114" spans="1:8" ht="14.25" x14ac:dyDescent="0.2">
      <c r="A114" s="88"/>
      <c r="B114" s="88"/>
      <c r="C114" s="88"/>
      <c r="D114" s="88"/>
      <c r="E114" s="88"/>
      <c r="F114" s="88"/>
      <c r="G114" s="88"/>
      <c r="H114" s="88"/>
    </row>
    <row r="115" spans="1:8" ht="14.25" x14ac:dyDescent="0.2">
      <c r="A115" s="88"/>
      <c r="B115" s="88"/>
      <c r="C115" s="88"/>
      <c r="D115" s="88"/>
      <c r="E115" s="88"/>
      <c r="F115" s="88"/>
      <c r="G115" s="88"/>
      <c r="H115" s="88"/>
    </row>
    <row r="116" spans="1:8" ht="14.25" x14ac:dyDescent="0.2">
      <c r="A116" s="88"/>
      <c r="B116" s="88"/>
      <c r="C116" s="88"/>
      <c r="D116" s="88"/>
      <c r="E116" s="88"/>
      <c r="F116" s="88"/>
      <c r="G116" s="88"/>
      <c r="H116" s="88"/>
    </row>
    <row r="117" spans="1:8" ht="14.25" x14ac:dyDescent="0.2">
      <c r="A117" s="88"/>
      <c r="B117" s="88"/>
      <c r="C117" s="88"/>
      <c r="D117" s="88"/>
      <c r="E117" s="88"/>
      <c r="F117" s="88"/>
      <c r="G117" s="88"/>
      <c r="H117" s="88"/>
    </row>
    <row r="118" spans="1:8" ht="14.25" x14ac:dyDescent="0.2">
      <c r="A118" s="88"/>
      <c r="B118" s="88"/>
      <c r="C118" s="88"/>
      <c r="D118" s="88"/>
      <c r="E118" s="88"/>
      <c r="F118" s="88"/>
      <c r="G118" s="88"/>
      <c r="H118" s="88"/>
    </row>
    <row r="119" spans="1:8" ht="14.25" x14ac:dyDescent="0.2">
      <c r="A119" s="88"/>
      <c r="B119" s="88"/>
      <c r="C119" s="88"/>
      <c r="D119" s="88"/>
      <c r="E119" s="88"/>
      <c r="F119" s="88"/>
      <c r="G119" s="88"/>
      <c r="H119" s="88"/>
    </row>
    <row r="120" spans="1:8" ht="14.25" x14ac:dyDescent="0.2">
      <c r="A120" s="88"/>
      <c r="B120" s="88"/>
      <c r="C120" s="88"/>
      <c r="D120" s="88"/>
      <c r="E120" s="88"/>
      <c r="F120" s="88"/>
      <c r="G120" s="88"/>
      <c r="H120" s="88"/>
    </row>
    <row r="121" spans="1:8" ht="14.25" x14ac:dyDescent="0.2">
      <c r="A121" s="88"/>
      <c r="B121" s="88"/>
      <c r="C121" s="88"/>
      <c r="D121" s="88"/>
      <c r="E121" s="88"/>
      <c r="F121" s="88"/>
      <c r="G121" s="88"/>
      <c r="H121" s="88"/>
    </row>
    <row r="122" spans="1:8" ht="14.25" x14ac:dyDescent="0.2">
      <c r="A122" s="88"/>
      <c r="B122" s="88"/>
      <c r="C122" s="88"/>
      <c r="D122" s="88"/>
      <c r="E122" s="88"/>
      <c r="F122" s="88"/>
      <c r="G122" s="88"/>
      <c r="H122" s="88"/>
    </row>
    <row r="123" spans="1:8" ht="14.25" x14ac:dyDescent="0.2">
      <c r="A123" s="88"/>
      <c r="B123" s="88"/>
      <c r="C123" s="88"/>
      <c r="D123" s="88"/>
      <c r="E123" s="88"/>
      <c r="F123" s="88"/>
      <c r="G123" s="88"/>
      <c r="H123" s="88"/>
    </row>
    <row r="124" spans="1:8" ht="14.25" x14ac:dyDescent="0.2">
      <c r="A124" s="88"/>
      <c r="B124" s="88"/>
      <c r="C124" s="88"/>
      <c r="D124" s="88"/>
      <c r="E124" s="88"/>
      <c r="F124" s="88"/>
      <c r="G124" s="88"/>
      <c r="H124" s="88"/>
    </row>
    <row r="125" spans="1:8" ht="14.25" x14ac:dyDescent="0.2">
      <c r="A125" s="88"/>
      <c r="B125" s="88"/>
      <c r="C125" s="88"/>
      <c r="D125" s="88"/>
      <c r="E125" s="88"/>
      <c r="F125" s="88"/>
      <c r="G125" s="88"/>
      <c r="H125" s="88"/>
    </row>
    <row r="126" spans="1:8" ht="14.25" x14ac:dyDescent="0.2">
      <c r="A126" s="88"/>
      <c r="B126" s="88"/>
      <c r="C126" s="88"/>
      <c r="D126" s="88"/>
      <c r="E126" s="88"/>
      <c r="F126" s="88"/>
      <c r="G126" s="88"/>
      <c r="H126" s="88"/>
    </row>
    <row r="127" spans="1:8" ht="14.25" x14ac:dyDescent="0.2">
      <c r="A127" s="88"/>
      <c r="B127" s="88"/>
      <c r="C127" s="88"/>
      <c r="D127" s="88"/>
      <c r="E127" s="88"/>
      <c r="F127" s="88"/>
      <c r="G127" s="88"/>
      <c r="H127" s="88"/>
    </row>
    <row r="128" spans="1:8" ht="14.25" x14ac:dyDescent="0.2">
      <c r="A128" s="88"/>
      <c r="B128" s="88"/>
      <c r="C128" s="88"/>
      <c r="D128" s="88"/>
      <c r="E128" s="88"/>
      <c r="F128" s="88"/>
      <c r="G128" s="88"/>
      <c r="H128" s="88"/>
    </row>
    <row r="129" spans="1:8" ht="14.25" x14ac:dyDescent="0.2">
      <c r="A129" s="88"/>
      <c r="B129" s="88"/>
      <c r="C129" s="88"/>
      <c r="D129" s="88"/>
      <c r="E129" s="88"/>
      <c r="F129" s="88"/>
      <c r="G129" s="88"/>
      <c r="H129" s="88"/>
    </row>
    <row r="130" spans="1:8" ht="14.25" x14ac:dyDescent="0.2">
      <c r="A130" s="88"/>
      <c r="B130" s="88"/>
      <c r="C130" s="88"/>
      <c r="D130" s="88"/>
      <c r="E130" s="88"/>
      <c r="F130" s="88"/>
      <c r="G130" s="88"/>
      <c r="H130" s="88"/>
    </row>
    <row r="131" spans="1:8" ht="14.25" x14ac:dyDescent="0.2">
      <c r="A131" s="88"/>
      <c r="B131" s="88"/>
      <c r="C131" s="88"/>
      <c r="D131" s="88"/>
      <c r="E131" s="88"/>
      <c r="F131" s="88"/>
      <c r="G131" s="88"/>
      <c r="H131" s="88"/>
    </row>
    <row r="132" spans="1:8" ht="14.25" x14ac:dyDescent="0.2">
      <c r="A132" s="88"/>
      <c r="B132" s="88"/>
      <c r="C132" s="88"/>
      <c r="D132" s="88"/>
      <c r="E132" s="88"/>
      <c r="F132" s="88"/>
      <c r="G132" s="88"/>
      <c r="H132" s="88"/>
    </row>
    <row r="133" spans="1:8" ht="14.25" x14ac:dyDescent="0.2">
      <c r="A133" s="88"/>
      <c r="B133" s="88"/>
      <c r="C133" s="88"/>
      <c r="D133" s="88"/>
      <c r="E133" s="88"/>
      <c r="F133" s="88"/>
      <c r="G133" s="88"/>
      <c r="H133" s="88"/>
    </row>
    <row r="134" spans="1:8" ht="14.25" x14ac:dyDescent="0.2">
      <c r="A134" s="88"/>
      <c r="B134" s="88"/>
      <c r="C134" s="88"/>
      <c r="D134" s="88"/>
      <c r="E134" s="88"/>
      <c r="F134" s="88"/>
      <c r="G134" s="88"/>
      <c r="H134" s="88"/>
    </row>
    <row r="135" spans="1:8" ht="14.25" x14ac:dyDescent="0.2">
      <c r="A135" s="88"/>
      <c r="B135" s="88"/>
      <c r="C135" s="88"/>
      <c r="D135" s="88"/>
      <c r="E135" s="88"/>
      <c r="F135" s="88"/>
      <c r="G135" s="88"/>
      <c r="H135" s="88"/>
    </row>
    <row r="136" spans="1:8" ht="14.25" x14ac:dyDescent="0.2">
      <c r="A136" s="88"/>
      <c r="B136" s="88"/>
      <c r="C136" s="88"/>
      <c r="D136" s="88"/>
      <c r="E136" s="88"/>
      <c r="F136" s="88"/>
      <c r="G136" s="88"/>
      <c r="H136" s="88"/>
    </row>
    <row r="137" spans="1:8" ht="14.25" x14ac:dyDescent="0.2">
      <c r="A137" s="88"/>
      <c r="B137" s="88"/>
      <c r="C137" s="88"/>
      <c r="D137" s="88"/>
      <c r="E137" s="88"/>
      <c r="F137" s="88"/>
      <c r="G137" s="88"/>
      <c r="H137" s="88"/>
    </row>
    <row r="138" spans="1:8" ht="14.25" x14ac:dyDescent="0.2">
      <c r="A138" s="88"/>
      <c r="B138" s="88"/>
      <c r="C138" s="88"/>
      <c r="D138" s="88"/>
      <c r="E138" s="88"/>
      <c r="F138" s="88"/>
      <c r="G138" s="88"/>
      <c r="H138" s="88"/>
    </row>
    <row r="139" spans="1:8" ht="14.25" x14ac:dyDescent="0.2">
      <c r="A139" s="88"/>
      <c r="B139" s="88"/>
      <c r="C139" s="88"/>
      <c r="D139" s="88"/>
      <c r="E139" s="88"/>
      <c r="F139" s="88"/>
      <c r="G139" s="88"/>
      <c r="H139" s="88"/>
    </row>
    <row r="140" spans="1:8" ht="14.25" x14ac:dyDescent="0.2">
      <c r="A140" s="88"/>
      <c r="B140" s="88"/>
      <c r="C140" s="88"/>
      <c r="D140" s="88"/>
      <c r="E140" s="88"/>
      <c r="F140" s="88"/>
      <c r="G140" s="88"/>
      <c r="H140" s="88"/>
    </row>
    <row r="141" spans="1:8" ht="14.25" x14ac:dyDescent="0.2">
      <c r="A141" s="88"/>
      <c r="B141" s="88"/>
      <c r="C141" s="88"/>
      <c r="D141" s="88"/>
      <c r="E141" s="88"/>
      <c r="F141" s="88"/>
      <c r="G141" s="88"/>
      <c r="H141" s="88"/>
    </row>
    <row r="142" spans="1:8" ht="14.25" x14ac:dyDescent="0.2">
      <c r="A142" s="88"/>
      <c r="B142" s="88"/>
      <c r="C142" s="88"/>
      <c r="D142" s="88"/>
      <c r="E142" s="88"/>
      <c r="F142" s="88"/>
      <c r="G142" s="88"/>
      <c r="H142" s="88"/>
    </row>
    <row r="143" spans="1:8" ht="14.25" x14ac:dyDescent="0.2">
      <c r="A143" s="88"/>
      <c r="B143" s="88"/>
      <c r="C143" s="88"/>
      <c r="D143" s="88"/>
      <c r="E143" s="88"/>
      <c r="F143" s="88"/>
      <c r="G143" s="88"/>
      <c r="H143" s="88"/>
    </row>
    <row r="144" spans="1:8" ht="14.25" x14ac:dyDescent="0.2">
      <c r="A144" s="88"/>
      <c r="B144" s="88"/>
      <c r="C144" s="88"/>
      <c r="D144" s="88"/>
      <c r="E144" s="88"/>
      <c r="F144" s="88"/>
      <c r="G144" s="88"/>
      <c r="H144" s="88"/>
    </row>
    <row r="145" spans="1:8" ht="14.25" x14ac:dyDescent="0.2">
      <c r="A145" s="88"/>
      <c r="B145" s="88"/>
      <c r="C145" s="88"/>
      <c r="D145" s="88"/>
      <c r="E145" s="88"/>
      <c r="F145" s="88"/>
      <c r="G145" s="88"/>
      <c r="H145" s="88"/>
    </row>
    <row r="146" spans="1:8" ht="14.25" x14ac:dyDescent="0.2">
      <c r="A146" s="88"/>
      <c r="B146" s="88"/>
      <c r="C146" s="88"/>
      <c r="D146" s="88"/>
      <c r="E146" s="88"/>
      <c r="F146" s="88"/>
      <c r="G146" s="88"/>
      <c r="H146" s="88"/>
    </row>
    <row r="147" spans="1:8" ht="14.25" x14ac:dyDescent="0.2">
      <c r="A147" s="88"/>
      <c r="B147" s="88"/>
      <c r="C147" s="88"/>
      <c r="D147" s="88"/>
      <c r="E147" s="88"/>
      <c r="F147" s="88"/>
      <c r="G147" s="88"/>
      <c r="H147" s="88"/>
    </row>
    <row r="148" spans="1:8" ht="14.25" x14ac:dyDescent="0.2">
      <c r="A148" s="88"/>
      <c r="B148" s="88"/>
      <c r="C148" s="88"/>
      <c r="D148" s="88"/>
      <c r="E148" s="88"/>
      <c r="F148" s="88"/>
      <c r="G148" s="88"/>
      <c r="H148" s="88"/>
    </row>
    <row r="149" spans="1:8" ht="14.25" x14ac:dyDescent="0.2">
      <c r="A149" s="88"/>
      <c r="B149" s="88"/>
      <c r="C149" s="88"/>
      <c r="D149" s="88"/>
      <c r="E149" s="88"/>
      <c r="F149" s="88"/>
      <c r="G149" s="88"/>
      <c r="H149" s="88"/>
    </row>
    <row r="150" spans="1:8" ht="14.25" x14ac:dyDescent="0.2">
      <c r="A150" s="88"/>
      <c r="B150" s="88"/>
      <c r="C150" s="88"/>
      <c r="D150" s="88"/>
      <c r="E150" s="88"/>
      <c r="F150" s="88"/>
      <c r="G150" s="88"/>
      <c r="H150" s="88"/>
    </row>
    <row r="151" spans="1:8" ht="14.25" x14ac:dyDescent="0.2">
      <c r="A151" s="88"/>
      <c r="B151" s="88"/>
      <c r="C151" s="88"/>
      <c r="D151" s="88"/>
      <c r="E151" s="88"/>
      <c r="F151" s="88"/>
      <c r="G151" s="88"/>
      <c r="H151" s="88"/>
    </row>
    <row r="152" spans="1:8" ht="14.25" x14ac:dyDescent="0.2">
      <c r="A152" s="88"/>
      <c r="B152" s="88"/>
      <c r="C152" s="88"/>
      <c r="D152" s="88"/>
      <c r="E152" s="88"/>
      <c r="F152" s="88"/>
      <c r="G152" s="88"/>
      <c r="H152" s="88"/>
    </row>
    <row r="153" spans="1:8" ht="14.25" x14ac:dyDescent="0.2">
      <c r="A153" s="88"/>
      <c r="B153" s="88"/>
      <c r="C153" s="88"/>
      <c r="D153" s="88"/>
      <c r="E153" s="88"/>
      <c r="F153" s="88"/>
      <c r="G153" s="88"/>
      <c r="H153" s="88"/>
    </row>
    <row r="154" spans="1:8" ht="14.25" x14ac:dyDescent="0.2">
      <c r="A154" s="88"/>
      <c r="B154" s="88"/>
      <c r="C154" s="88"/>
      <c r="D154" s="88"/>
      <c r="E154" s="88"/>
      <c r="F154" s="88"/>
      <c r="G154" s="88"/>
      <c r="H154" s="88"/>
    </row>
    <row r="155" spans="1:8" ht="14.25" x14ac:dyDescent="0.2">
      <c r="A155" s="88"/>
      <c r="B155" s="88"/>
      <c r="C155" s="88"/>
      <c r="D155" s="88"/>
      <c r="E155" s="88"/>
      <c r="F155" s="88"/>
      <c r="G155" s="88"/>
      <c r="H155" s="88"/>
    </row>
    <row r="156" spans="1:8" ht="14.25" x14ac:dyDescent="0.2">
      <c r="A156" s="88"/>
      <c r="B156" s="88"/>
      <c r="C156" s="88"/>
      <c r="D156" s="88"/>
      <c r="E156" s="88"/>
      <c r="F156" s="88"/>
      <c r="G156" s="88"/>
      <c r="H156" s="88"/>
    </row>
    <row r="157" spans="1:8" ht="14.25" x14ac:dyDescent="0.2">
      <c r="A157" s="88"/>
      <c r="B157" s="88"/>
      <c r="C157" s="88"/>
      <c r="D157" s="88"/>
      <c r="E157" s="88"/>
      <c r="F157" s="88"/>
      <c r="G157" s="88"/>
      <c r="H157" s="88"/>
    </row>
    <row r="158" spans="1:8" ht="14.25" x14ac:dyDescent="0.2">
      <c r="A158" s="88"/>
      <c r="B158" s="88"/>
      <c r="C158" s="88"/>
      <c r="D158" s="88"/>
      <c r="E158" s="88"/>
      <c r="F158" s="88"/>
      <c r="G158" s="88"/>
      <c r="H158" s="88"/>
    </row>
    <row r="159" spans="1:8" ht="14.25" x14ac:dyDescent="0.2">
      <c r="A159" s="88"/>
      <c r="B159" s="88"/>
      <c r="C159" s="88"/>
      <c r="D159" s="88"/>
      <c r="E159" s="88"/>
      <c r="F159" s="88"/>
      <c r="G159" s="88"/>
      <c r="H159" s="88"/>
    </row>
    <row r="160" spans="1:8" ht="14.25" x14ac:dyDescent="0.2">
      <c r="A160" s="88"/>
      <c r="B160" s="88"/>
      <c r="C160" s="88"/>
      <c r="D160" s="88"/>
      <c r="E160" s="88"/>
      <c r="F160" s="88"/>
      <c r="G160" s="88"/>
      <c r="H160" s="88"/>
    </row>
    <row r="161" spans="1:8" ht="14.25" x14ac:dyDescent="0.2">
      <c r="A161" s="88"/>
      <c r="B161" s="88"/>
      <c r="C161" s="88"/>
      <c r="D161" s="88"/>
      <c r="E161" s="88"/>
      <c r="F161" s="88"/>
      <c r="G161" s="88"/>
      <c r="H161" s="88"/>
    </row>
    <row r="162" spans="1:8" ht="14.25" x14ac:dyDescent="0.2">
      <c r="A162" s="88"/>
      <c r="B162" s="88"/>
      <c r="C162" s="88"/>
      <c r="D162" s="88"/>
      <c r="E162" s="88"/>
      <c r="F162" s="88"/>
      <c r="G162" s="88"/>
      <c r="H162" s="88"/>
    </row>
    <row r="163" spans="1:8" ht="14.25" x14ac:dyDescent="0.2">
      <c r="A163" s="88"/>
      <c r="B163" s="88"/>
      <c r="C163" s="88"/>
      <c r="D163" s="88"/>
      <c r="E163" s="88"/>
      <c r="F163" s="88"/>
      <c r="G163" s="88"/>
      <c r="H163" s="88"/>
    </row>
    <row r="164" spans="1:8" ht="14.25" x14ac:dyDescent="0.2">
      <c r="A164" s="88"/>
      <c r="B164" s="88"/>
      <c r="C164" s="88"/>
      <c r="D164" s="88"/>
      <c r="E164" s="88"/>
      <c r="F164" s="88"/>
      <c r="G164" s="88"/>
      <c r="H164" s="88"/>
    </row>
    <row r="165" spans="1:8" ht="14.25" x14ac:dyDescent="0.2">
      <c r="A165" s="88"/>
      <c r="B165" s="88"/>
      <c r="C165" s="88"/>
      <c r="D165" s="88"/>
      <c r="E165" s="88"/>
      <c r="F165" s="88"/>
      <c r="G165" s="88"/>
      <c r="H165" s="88"/>
    </row>
    <row r="166" spans="1:8" ht="14.25" x14ac:dyDescent="0.2">
      <c r="A166" s="88"/>
      <c r="B166" s="88"/>
      <c r="C166" s="88"/>
      <c r="D166" s="88"/>
      <c r="E166" s="88"/>
      <c r="F166" s="88"/>
      <c r="G166" s="88"/>
      <c r="H166" s="88"/>
    </row>
    <row r="167" spans="1:8" ht="14.25" x14ac:dyDescent="0.2">
      <c r="A167" s="88"/>
      <c r="B167" s="88"/>
      <c r="C167" s="88"/>
      <c r="D167" s="88"/>
      <c r="E167" s="88"/>
      <c r="F167" s="88"/>
      <c r="G167" s="88"/>
      <c r="H167" s="88"/>
    </row>
    <row r="168" spans="1:8" ht="14.25" x14ac:dyDescent="0.2">
      <c r="A168" s="88"/>
      <c r="B168" s="88"/>
      <c r="C168" s="88"/>
      <c r="D168" s="88"/>
      <c r="E168" s="88"/>
      <c r="F168" s="88"/>
      <c r="G168" s="88"/>
      <c r="H168" s="88"/>
    </row>
    <row r="169" spans="1:8" ht="14.25" x14ac:dyDescent="0.2">
      <c r="A169" s="88"/>
      <c r="B169" s="88"/>
      <c r="C169" s="88"/>
      <c r="D169" s="88"/>
      <c r="E169" s="88"/>
      <c r="F169" s="88"/>
      <c r="G169" s="88"/>
      <c r="H169" s="88"/>
    </row>
    <row r="170" spans="1:8" ht="14.25" x14ac:dyDescent="0.2">
      <c r="A170" s="88"/>
      <c r="B170" s="88"/>
      <c r="C170" s="88"/>
      <c r="D170" s="88"/>
      <c r="E170" s="88"/>
      <c r="F170" s="88"/>
      <c r="G170" s="88"/>
      <c r="H170" s="88"/>
    </row>
    <row r="171" spans="1:8" ht="14.25" x14ac:dyDescent="0.2">
      <c r="A171" s="88"/>
      <c r="B171" s="88"/>
      <c r="C171" s="88"/>
      <c r="D171" s="88"/>
      <c r="E171" s="88"/>
      <c r="F171" s="88"/>
      <c r="G171" s="88"/>
      <c r="H171" s="88"/>
    </row>
    <row r="172" spans="1:8" ht="14.25" x14ac:dyDescent="0.2">
      <c r="A172" s="88"/>
      <c r="B172" s="88"/>
      <c r="C172" s="88"/>
      <c r="D172" s="88"/>
      <c r="E172" s="88"/>
      <c r="F172" s="88"/>
      <c r="G172" s="88"/>
      <c r="H172" s="88"/>
    </row>
    <row r="173" spans="1:8" ht="14.25" x14ac:dyDescent="0.2">
      <c r="A173" s="88"/>
      <c r="B173" s="88"/>
      <c r="C173" s="88"/>
      <c r="D173" s="88"/>
      <c r="E173" s="88"/>
      <c r="F173" s="88"/>
      <c r="G173" s="88"/>
      <c r="H173" s="88"/>
    </row>
    <row r="174" spans="1:8" ht="14.25" x14ac:dyDescent="0.2">
      <c r="A174" s="88"/>
      <c r="B174" s="88"/>
      <c r="C174" s="88"/>
      <c r="D174" s="88"/>
      <c r="E174" s="88"/>
      <c r="F174" s="88"/>
      <c r="G174" s="88"/>
      <c r="H174" s="88"/>
    </row>
    <row r="175" spans="1:8" ht="14.25" x14ac:dyDescent="0.2">
      <c r="A175" s="88"/>
      <c r="B175" s="88"/>
      <c r="C175" s="88"/>
      <c r="D175" s="88"/>
      <c r="E175" s="88"/>
      <c r="F175" s="88"/>
      <c r="G175" s="88"/>
      <c r="H175" s="88"/>
    </row>
    <row r="176" spans="1:8" ht="14.25" x14ac:dyDescent="0.2">
      <c r="A176" s="88"/>
      <c r="B176" s="88"/>
      <c r="C176" s="88"/>
      <c r="D176" s="88"/>
      <c r="E176" s="88"/>
      <c r="F176" s="88"/>
      <c r="G176" s="88"/>
      <c r="H176" s="88"/>
    </row>
    <row r="177" spans="1:8" ht="14.25" x14ac:dyDescent="0.2">
      <c r="A177" s="88"/>
      <c r="B177" s="88"/>
      <c r="C177" s="88"/>
      <c r="D177" s="88"/>
      <c r="E177" s="88"/>
      <c r="F177" s="88"/>
      <c r="G177" s="88"/>
      <c r="H177" s="88"/>
    </row>
    <row r="178" spans="1:8" ht="14.25" x14ac:dyDescent="0.2">
      <c r="A178" s="88"/>
      <c r="B178" s="88"/>
      <c r="C178" s="88"/>
      <c r="D178" s="88"/>
      <c r="E178" s="88"/>
      <c r="F178" s="88"/>
      <c r="G178" s="88"/>
      <c r="H178" s="88"/>
    </row>
    <row r="179" spans="1:8" ht="14.25" x14ac:dyDescent="0.2">
      <c r="A179" s="88"/>
      <c r="B179" s="88"/>
      <c r="C179" s="88"/>
      <c r="D179" s="88"/>
      <c r="E179" s="88"/>
      <c r="F179" s="88"/>
      <c r="G179" s="88"/>
      <c r="H179" s="88"/>
    </row>
    <row r="180" spans="1:8" ht="14.25" x14ac:dyDescent="0.2">
      <c r="A180" s="88"/>
      <c r="B180" s="88"/>
      <c r="C180" s="88"/>
      <c r="D180" s="88"/>
      <c r="E180" s="88"/>
      <c r="F180" s="88"/>
      <c r="G180" s="88"/>
      <c r="H180" s="88"/>
    </row>
    <row r="181" spans="1:8" ht="14.25" x14ac:dyDescent="0.2">
      <c r="A181" s="88"/>
      <c r="B181" s="88"/>
      <c r="C181" s="88"/>
      <c r="D181" s="88"/>
      <c r="E181" s="88"/>
      <c r="F181" s="88"/>
      <c r="G181" s="88"/>
      <c r="H181" s="88"/>
    </row>
    <row r="182" spans="1:8" ht="14.25" x14ac:dyDescent="0.2">
      <c r="A182" s="88"/>
      <c r="B182" s="88"/>
      <c r="C182" s="88"/>
      <c r="D182" s="88"/>
      <c r="E182" s="88"/>
      <c r="F182" s="88"/>
      <c r="G182" s="88"/>
      <c r="H182" s="88"/>
    </row>
    <row r="183" spans="1:8" ht="14.25" x14ac:dyDescent="0.2">
      <c r="A183" s="88"/>
      <c r="B183" s="88"/>
      <c r="C183" s="88"/>
      <c r="D183" s="88"/>
      <c r="E183" s="88"/>
      <c r="F183" s="88"/>
      <c r="G183" s="88"/>
      <c r="H183" s="88"/>
    </row>
    <row r="184" spans="1:8" ht="14.25" x14ac:dyDescent="0.2">
      <c r="A184" s="88"/>
      <c r="B184" s="88"/>
      <c r="C184" s="88"/>
      <c r="D184" s="88"/>
      <c r="E184" s="88"/>
      <c r="F184" s="88"/>
      <c r="G184" s="88"/>
      <c r="H184" s="88"/>
    </row>
    <row r="185" spans="1:8" ht="14.25" x14ac:dyDescent="0.2">
      <c r="A185" s="88"/>
      <c r="B185" s="88"/>
      <c r="C185" s="88"/>
      <c r="D185" s="88"/>
      <c r="E185" s="88"/>
      <c r="F185" s="88"/>
      <c r="G185" s="88"/>
      <c r="H185" s="88"/>
    </row>
    <row r="186" spans="1:8" ht="14.25" x14ac:dyDescent="0.2">
      <c r="A186" s="88"/>
      <c r="B186" s="88"/>
      <c r="C186" s="88"/>
      <c r="D186" s="88"/>
      <c r="E186" s="88"/>
      <c r="F186" s="88"/>
      <c r="G186" s="88"/>
      <c r="H186" s="88"/>
    </row>
    <row r="187" spans="1:8" ht="14.25" x14ac:dyDescent="0.2">
      <c r="A187" s="88"/>
      <c r="B187" s="88"/>
      <c r="C187" s="88"/>
      <c r="D187" s="88"/>
      <c r="E187" s="88"/>
      <c r="F187" s="88"/>
      <c r="G187" s="88"/>
      <c r="H187" s="88"/>
    </row>
    <row r="188" spans="1:8" ht="14.25" x14ac:dyDescent="0.2">
      <c r="A188" s="88"/>
      <c r="B188" s="88"/>
      <c r="C188" s="88"/>
      <c r="D188" s="88"/>
      <c r="E188" s="88"/>
      <c r="F188" s="88"/>
      <c r="G188" s="88"/>
      <c r="H188" s="88"/>
    </row>
    <row r="189" spans="1:8" ht="14.25" x14ac:dyDescent="0.2">
      <c r="A189" s="88"/>
      <c r="B189" s="88"/>
      <c r="C189" s="88"/>
      <c r="D189" s="88"/>
      <c r="E189" s="88"/>
      <c r="F189" s="88"/>
      <c r="G189" s="88"/>
      <c r="H189" s="88"/>
    </row>
    <row r="190" spans="1:8" ht="14.25" x14ac:dyDescent="0.2">
      <c r="A190" s="88"/>
      <c r="B190" s="88"/>
      <c r="C190" s="88"/>
      <c r="D190" s="88"/>
      <c r="E190" s="88"/>
      <c r="F190" s="88"/>
      <c r="G190" s="88"/>
      <c r="H190" s="88"/>
    </row>
    <row r="191" spans="1:8" ht="14.25" x14ac:dyDescent="0.2">
      <c r="A191" s="88"/>
      <c r="B191" s="88"/>
      <c r="C191" s="88"/>
      <c r="D191" s="88"/>
      <c r="E191" s="88"/>
      <c r="F191" s="88"/>
      <c r="G191" s="88"/>
      <c r="H191" s="88"/>
    </row>
    <row r="192" spans="1:8" ht="14.25" x14ac:dyDescent="0.2">
      <c r="A192" s="88"/>
      <c r="B192" s="88"/>
      <c r="C192" s="88"/>
      <c r="D192" s="88"/>
      <c r="E192" s="88"/>
      <c r="F192" s="88"/>
      <c r="G192" s="88"/>
      <c r="H192" s="88"/>
    </row>
    <row r="193" spans="1:8" ht="14.25" x14ac:dyDescent="0.2">
      <c r="A193" s="88"/>
      <c r="B193" s="88"/>
      <c r="C193" s="88"/>
      <c r="D193" s="88"/>
      <c r="E193" s="88"/>
      <c r="F193" s="88"/>
      <c r="G193" s="88"/>
      <c r="H193" s="88"/>
    </row>
    <row r="194" spans="1:8" ht="14.25" x14ac:dyDescent="0.2">
      <c r="A194" s="88"/>
      <c r="B194" s="88"/>
      <c r="C194" s="88"/>
      <c r="D194" s="88"/>
      <c r="E194" s="88"/>
      <c r="F194" s="88"/>
      <c r="G194" s="88"/>
      <c r="H194" s="88"/>
    </row>
    <row r="195" spans="1:8" ht="14.25" x14ac:dyDescent="0.2">
      <c r="A195" s="88"/>
      <c r="B195" s="88"/>
      <c r="C195" s="88"/>
      <c r="D195" s="88"/>
      <c r="E195" s="88"/>
      <c r="F195" s="88"/>
      <c r="G195" s="88"/>
      <c r="H195" s="88"/>
    </row>
    <row r="196" spans="1:8" ht="14.25" x14ac:dyDescent="0.2">
      <c r="A196" s="88"/>
      <c r="B196" s="88"/>
      <c r="C196" s="88"/>
      <c r="D196" s="88"/>
      <c r="E196" s="88"/>
      <c r="F196" s="88"/>
      <c r="G196" s="88"/>
      <c r="H196" s="88"/>
    </row>
    <row r="197" spans="1:8" ht="14.25" x14ac:dyDescent="0.2">
      <c r="A197" s="88"/>
      <c r="B197" s="88"/>
      <c r="C197" s="88"/>
      <c r="D197" s="88"/>
      <c r="E197" s="88"/>
      <c r="F197" s="88"/>
      <c r="G197" s="88"/>
      <c r="H197" s="88"/>
    </row>
    <row r="198" spans="1:8" ht="14.25" x14ac:dyDescent="0.2">
      <c r="A198" s="88"/>
      <c r="B198" s="88"/>
      <c r="C198" s="88"/>
      <c r="D198" s="88"/>
      <c r="E198" s="88"/>
      <c r="F198" s="88"/>
      <c r="G198" s="88"/>
      <c r="H198" s="88"/>
    </row>
    <row r="199" spans="1:8" ht="14.25" x14ac:dyDescent="0.2">
      <c r="A199" s="88"/>
      <c r="B199" s="88"/>
      <c r="C199" s="88"/>
      <c r="D199" s="88"/>
      <c r="E199" s="88"/>
      <c r="F199" s="88"/>
      <c r="G199" s="88"/>
      <c r="H199" s="88"/>
    </row>
    <row r="200" spans="1:8" ht="14.25" x14ac:dyDescent="0.2">
      <c r="A200" s="88"/>
      <c r="B200" s="88"/>
      <c r="C200" s="88"/>
      <c r="D200" s="88"/>
      <c r="E200" s="88"/>
      <c r="F200" s="88"/>
      <c r="G200" s="88"/>
      <c r="H200" s="88"/>
    </row>
    <row r="201" spans="1:8" ht="14.25" x14ac:dyDescent="0.2">
      <c r="A201" s="88"/>
      <c r="B201" s="88"/>
      <c r="C201" s="88"/>
      <c r="D201" s="88"/>
      <c r="E201" s="88"/>
      <c r="F201" s="88"/>
      <c r="G201" s="88"/>
      <c r="H201" s="88"/>
    </row>
    <row r="202" spans="1:8" ht="14.25" x14ac:dyDescent="0.2">
      <c r="A202" s="88"/>
      <c r="B202" s="88"/>
      <c r="C202" s="88"/>
      <c r="D202" s="88"/>
      <c r="E202" s="88"/>
      <c r="F202" s="88"/>
      <c r="G202" s="88"/>
      <c r="H202" s="88"/>
    </row>
    <row r="203" spans="1:8" ht="14.25" x14ac:dyDescent="0.2">
      <c r="A203" s="88"/>
      <c r="B203" s="88"/>
      <c r="C203" s="88"/>
      <c r="D203" s="88"/>
      <c r="E203" s="88"/>
      <c r="F203" s="88"/>
      <c r="G203" s="88"/>
      <c r="H203" s="88"/>
    </row>
    <row r="204" spans="1:8" ht="14.25" x14ac:dyDescent="0.2">
      <c r="A204" s="88"/>
      <c r="B204" s="88"/>
      <c r="C204" s="88"/>
      <c r="D204" s="88"/>
      <c r="E204" s="88"/>
      <c r="F204" s="88"/>
      <c r="G204" s="88"/>
      <c r="H204" s="88"/>
    </row>
    <row r="205" spans="1:8" ht="14.25" x14ac:dyDescent="0.2">
      <c r="A205" s="88"/>
      <c r="B205" s="88"/>
      <c r="C205" s="88"/>
      <c r="D205" s="88"/>
      <c r="E205" s="88"/>
      <c r="F205" s="88"/>
      <c r="G205" s="88"/>
      <c r="H205" s="88"/>
    </row>
    <row r="206" spans="1:8" ht="14.25" x14ac:dyDescent="0.2">
      <c r="A206" s="88"/>
      <c r="B206" s="88"/>
      <c r="C206" s="88"/>
      <c r="D206" s="88"/>
      <c r="E206" s="88"/>
      <c r="F206" s="88"/>
      <c r="G206" s="88"/>
      <c r="H206" s="88"/>
    </row>
    <row r="207" spans="1:8" ht="14.25" x14ac:dyDescent="0.2">
      <c r="A207" s="88"/>
      <c r="B207" s="88"/>
      <c r="C207" s="88"/>
      <c r="D207" s="88"/>
      <c r="E207" s="88"/>
      <c r="F207" s="88"/>
      <c r="G207" s="88"/>
      <c r="H207" s="88"/>
    </row>
    <row r="208" spans="1:8" ht="14.25" x14ac:dyDescent="0.2">
      <c r="A208" s="88"/>
      <c r="B208" s="88"/>
      <c r="C208" s="88"/>
      <c r="D208" s="88"/>
      <c r="E208" s="88"/>
      <c r="F208" s="88"/>
      <c r="G208" s="88"/>
      <c r="H208" s="88"/>
    </row>
    <row r="209" spans="1:8" ht="14.25" x14ac:dyDescent="0.2">
      <c r="A209" s="88"/>
      <c r="B209" s="88"/>
      <c r="C209" s="88"/>
      <c r="D209" s="88"/>
      <c r="E209" s="88"/>
      <c r="F209" s="88"/>
      <c r="G209" s="88"/>
      <c r="H209" s="88"/>
    </row>
    <row r="210" spans="1:8" ht="14.25" x14ac:dyDescent="0.2">
      <c r="A210" s="88"/>
      <c r="B210" s="88"/>
      <c r="C210" s="88"/>
      <c r="D210" s="88"/>
      <c r="E210" s="88"/>
      <c r="F210" s="88"/>
      <c r="G210" s="88"/>
      <c r="H210" s="88"/>
    </row>
    <row r="211" spans="1:8" ht="14.25" x14ac:dyDescent="0.2">
      <c r="A211" s="88"/>
      <c r="B211" s="88"/>
      <c r="C211" s="88"/>
      <c r="D211" s="88"/>
      <c r="E211" s="88"/>
      <c r="F211" s="88"/>
      <c r="G211" s="88"/>
      <c r="H211" s="88"/>
    </row>
    <row r="212" spans="1:8" ht="14.25" x14ac:dyDescent="0.2">
      <c r="A212" s="88"/>
      <c r="B212" s="88"/>
      <c r="C212" s="88"/>
      <c r="D212" s="88"/>
      <c r="E212" s="88"/>
      <c r="F212" s="88"/>
      <c r="G212" s="88"/>
      <c r="H212" s="88"/>
    </row>
    <row r="213" spans="1:8" ht="14.25" x14ac:dyDescent="0.2">
      <c r="A213" s="88"/>
      <c r="B213" s="88"/>
      <c r="C213" s="88"/>
      <c r="D213" s="88"/>
      <c r="E213" s="88"/>
      <c r="F213" s="88"/>
      <c r="G213" s="88"/>
      <c r="H213" s="88"/>
    </row>
    <row r="214" spans="1:8" ht="14.25" x14ac:dyDescent="0.2">
      <c r="A214" s="88"/>
      <c r="B214" s="88"/>
      <c r="C214" s="88"/>
      <c r="D214" s="88"/>
      <c r="E214" s="88"/>
      <c r="F214" s="88"/>
      <c r="G214" s="88"/>
      <c r="H214" s="88"/>
    </row>
    <row r="215" spans="1:8" ht="14.25" x14ac:dyDescent="0.2">
      <c r="A215" s="88"/>
      <c r="B215" s="88"/>
      <c r="C215" s="88"/>
      <c r="D215" s="88"/>
      <c r="E215" s="88"/>
      <c r="F215" s="88"/>
      <c r="G215" s="88"/>
      <c r="H215" s="88"/>
    </row>
    <row r="216" spans="1:8" ht="14.25" x14ac:dyDescent="0.2">
      <c r="A216" s="88"/>
      <c r="B216" s="88"/>
      <c r="C216" s="88"/>
      <c r="D216" s="88"/>
      <c r="E216" s="88"/>
      <c r="F216" s="88"/>
      <c r="G216" s="88"/>
      <c r="H216" s="88"/>
    </row>
    <row r="217" spans="1:8" ht="14.25" x14ac:dyDescent="0.2">
      <c r="A217" s="88"/>
      <c r="B217" s="88"/>
      <c r="C217" s="88"/>
      <c r="D217" s="88"/>
      <c r="E217" s="88"/>
      <c r="F217" s="88"/>
      <c r="G217" s="88"/>
      <c r="H217" s="88"/>
    </row>
    <row r="218" spans="1:8" ht="14.25" x14ac:dyDescent="0.2">
      <c r="A218" s="88"/>
      <c r="B218" s="88"/>
      <c r="C218" s="88"/>
      <c r="D218" s="88"/>
      <c r="E218" s="88"/>
      <c r="F218" s="88"/>
      <c r="G218" s="88"/>
      <c r="H218" s="88"/>
    </row>
    <row r="219" spans="1:8" ht="14.25" x14ac:dyDescent="0.2">
      <c r="A219" s="88"/>
      <c r="B219" s="88"/>
      <c r="C219" s="88"/>
      <c r="D219" s="88"/>
      <c r="E219" s="88"/>
      <c r="F219" s="88"/>
      <c r="G219" s="88"/>
      <c r="H219" s="88"/>
    </row>
    <row r="220" spans="1:8" ht="14.25" x14ac:dyDescent="0.2">
      <c r="A220" s="88"/>
      <c r="B220" s="88"/>
      <c r="C220" s="88"/>
      <c r="D220" s="88"/>
      <c r="E220" s="88"/>
      <c r="F220" s="88"/>
      <c r="G220" s="88"/>
      <c r="H220" s="88"/>
    </row>
    <row r="221" spans="1:8" ht="14.25" x14ac:dyDescent="0.2">
      <c r="A221" s="88"/>
      <c r="B221" s="88"/>
      <c r="C221" s="88"/>
      <c r="D221" s="88"/>
      <c r="E221" s="88"/>
      <c r="F221" s="88"/>
      <c r="G221" s="88"/>
      <c r="H221" s="88"/>
    </row>
    <row r="222" spans="1:8" ht="14.25" x14ac:dyDescent="0.2">
      <c r="A222" s="88"/>
      <c r="B222" s="88"/>
      <c r="C222" s="88"/>
      <c r="D222" s="88"/>
      <c r="E222" s="88"/>
      <c r="F222" s="88"/>
      <c r="G222" s="88"/>
      <c r="H222" s="88"/>
    </row>
    <row r="223" spans="1:8" ht="14.25" x14ac:dyDescent="0.2">
      <c r="A223" s="88"/>
      <c r="B223" s="88"/>
      <c r="C223" s="88"/>
      <c r="D223" s="88"/>
      <c r="E223" s="88"/>
      <c r="F223" s="88"/>
      <c r="G223" s="88"/>
      <c r="H223" s="88"/>
    </row>
    <row r="224" spans="1:8" ht="14.25" x14ac:dyDescent="0.2">
      <c r="A224" s="88"/>
      <c r="B224" s="88"/>
      <c r="C224" s="88"/>
      <c r="D224" s="88"/>
      <c r="E224" s="88"/>
      <c r="F224" s="88"/>
      <c r="G224" s="88"/>
      <c r="H224" s="88"/>
    </row>
    <row r="225" spans="1:8" ht="14.25" x14ac:dyDescent="0.2">
      <c r="A225" s="88"/>
      <c r="B225" s="88"/>
      <c r="C225" s="88"/>
      <c r="D225" s="88"/>
      <c r="E225" s="88"/>
      <c r="F225" s="88"/>
      <c r="G225" s="88"/>
      <c r="H225" s="88"/>
    </row>
    <row r="226" spans="1:8" ht="14.25" x14ac:dyDescent="0.2">
      <c r="A226" s="88"/>
      <c r="B226" s="88"/>
      <c r="C226" s="88"/>
      <c r="D226" s="88"/>
      <c r="E226" s="88"/>
      <c r="F226" s="88"/>
      <c r="G226" s="88"/>
      <c r="H226" s="88"/>
    </row>
    <row r="227" spans="1:8" ht="14.25" x14ac:dyDescent="0.2">
      <c r="A227" s="88"/>
      <c r="B227" s="88"/>
      <c r="C227" s="88"/>
      <c r="D227" s="88"/>
      <c r="E227" s="88"/>
      <c r="F227" s="88"/>
      <c r="G227" s="88"/>
      <c r="H227" s="88"/>
    </row>
    <row r="228" spans="1:8" ht="14.25" x14ac:dyDescent="0.2">
      <c r="A228" s="88"/>
      <c r="B228" s="88"/>
      <c r="C228" s="88"/>
      <c r="D228" s="88"/>
      <c r="E228" s="88"/>
      <c r="F228" s="88"/>
      <c r="G228" s="88"/>
      <c r="H228" s="88"/>
    </row>
    <row r="229" spans="1:8" ht="14.25" x14ac:dyDescent="0.2">
      <c r="A229" s="88"/>
      <c r="B229" s="88"/>
      <c r="C229" s="88"/>
      <c r="D229" s="88"/>
      <c r="E229" s="88"/>
      <c r="F229" s="88"/>
      <c r="G229" s="88"/>
      <c r="H229" s="88"/>
    </row>
    <row r="230" spans="1:8" ht="14.25" x14ac:dyDescent="0.2">
      <c r="A230" s="88"/>
      <c r="B230" s="88"/>
      <c r="C230" s="88"/>
      <c r="D230" s="88"/>
      <c r="E230" s="88"/>
      <c r="F230" s="88"/>
      <c r="G230" s="88"/>
      <c r="H230" s="88"/>
    </row>
    <row r="231" spans="1:8" ht="14.25" x14ac:dyDescent="0.2">
      <c r="A231" s="88"/>
      <c r="B231" s="88"/>
      <c r="C231" s="88"/>
      <c r="D231" s="88"/>
      <c r="E231" s="88"/>
      <c r="F231" s="88"/>
      <c r="G231" s="88"/>
      <c r="H231" s="88"/>
    </row>
    <row r="232" spans="1:8" ht="14.25" x14ac:dyDescent="0.2">
      <c r="A232" s="88"/>
      <c r="B232" s="88"/>
      <c r="C232" s="88"/>
      <c r="D232" s="88"/>
      <c r="E232" s="88"/>
      <c r="F232" s="88"/>
      <c r="G232" s="88"/>
      <c r="H232" s="88"/>
    </row>
    <row r="233" spans="1:8" ht="14.25" x14ac:dyDescent="0.2">
      <c r="A233" s="88"/>
      <c r="B233" s="88"/>
      <c r="C233" s="88"/>
      <c r="D233" s="88"/>
      <c r="E233" s="88"/>
      <c r="F233" s="88"/>
      <c r="G233" s="88"/>
      <c r="H233" s="88"/>
    </row>
    <row r="234" spans="1:8" ht="14.25" x14ac:dyDescent="0.2">
      <c r="A234" s="88"/>
      <c r="B234" s="88"/>
      <c r="C234" s="88"/>
      <c r="D234" s="88"/>
      <c r="E234" s="88"/>
      <c r="F234" s="88"/>
      <c r="G234" s="88"/>
      <c r="H234" s="88"/>
    </row>
    <row r="235" spans="1:8" ht="14.25" x14ac:dyDescent="0.2">
      <c r="A235" s="88"/>
      <c r="B235" s="88"/>
      <c r="C235" s="88"/>
      <c r="D235" s="88"/>
      <c r="E235" s="88"/>
      <c r="F235" s="88"/>
      <c r="G235" s="88"/>
      <c r="H235" s="88"/>
    </row>
    <row r="236" spans="1:8" ht="14.25" x14ac:dyDescent="0.2">
      <c r="A236" s="88"/>
      <c r="B236" s="88"/>
      <c r="C236" s="88"/>
      <c r="D236" s="88"/>
      <c r="E236" s="88"/>
      <c r="F236" s="88"/>
      <c r="G236" s="88"/>
      <c r="H236" s="88"/>
    </row>
    <row r="237" spans="1:8" ht="14.25" x14ac:dyDescent="0.2">
      <c r="A237" s="88"/>
      <c r="B237" s="88"/>
      <c r="C237" s="88"/>
      <c r="D237" s="88"/>
      <c r="E237" s="88"/>
      <c r="F237" s="88"/>
      <c r="G237" s="88"/>
      <c r="H237" s="88"/>
    </row>
    <row r="238" spans="1:8" ht="14.25" x14ac:dyDescent="0.2">
      <c r="A238" s="88"/>
      <c r="B238" s="88"/>
      <c r="C238" s="88"/>
      <c r="D238" s="88"/>
      <c r="E238" s="88"/>
      <c r="F238" s="88"/>
      <c r="G238" s="88"/>
      <c r="H238" s="88"/>
    </row>
    <row r="239" spans="1:8" ht="14.25" x14ac:dyDescent="0.2">
      <c r="A239" s="88"/>
      <c r="B239" s="88"/>
      <c r="C239" s="88"/>
      <c r="D239" s="88"/>
      <c r="E239" s="88"/>
      <c r="F239" s="88"/>
      <c r="G239" s="88"/>
      <c r="H239" s="88"/>
    </row>
    <row r="240" spans="1:8" ht="14.25" x14ac:dyDescent="0.2">
      <c r="A240" s="88"/>
      <c r="B240" s="88"/>
      <c r="C240" s="88"/>
      <c r="D240" s="88"/>
      <c r="E240" s="88"/>
      <c r="F240" s="88"/>
      <c r="G240" s="88"/>
      <c r="H240" s="88"/>
    </row>
    <row r="241" spans="1:8" ht="14.25" x14ac:dyDescent="0.2">
      <c r="A241" s="88"/>
      <c r="B241" s="88"/>
      <c r="C241" s="88"/>
      <c r="D241" s="88"/>
      <c r="E241" s="88"/>
      <c r="F241" s="88"/>
      <c r="G241" s="88"/>
      <c r="H241" s="88"/>
    </row>
    <row r="242" spans="1:8" ht="14.25" x14ac:dyDescent="0.2">
      <c r="A242" s="88"/>
      <c r="B242" s="88"/>
      <c r="C242" s="88"/>
      <c r="D242" s="88"/>
      <c r="E242" s="88"/>
      <c r="F242" s="88"/>
      <c r="G242" s="88"/>
      <c r="H242" s="88"/>
    </row>
    <row r="243" spans="1:8" ht="14.25" x14ac:dyDescent="0.2">
      <c r="A243" s="88"/>
      <c r="B243" s="88"/>
      <c r="C243" s="88"/>
      <c r="D243" s="88"/>
      <c r="E243" s="88"/>
      <c r="F243" s="88"/>
      <c r="G243" s="88"/>
      <c r="H243" s="88"/>
    </row>
    <row r="244" spans="1:8" ht="14.25" x14ac:dyDescent="0.2">
      <c r="A244" s="88"/>
      <c r="B244" s="88"/>
      <c r="C244" s="88"/>
      <c r="D244" s="88"/>
      <c r="E244" s="88"/>
      <c r="F244" s="88"/>
      <c r="G244" s="88"/>
      <c r="H244" s="88"/>
    </row>
    <row r="245" spans="1:8" ht="14.25" x14ac:dyDescent="0.2">
      <c r="A245" s="88"/>
      <c r="B245" s="88"/>
      <c r="C245" s="88"/>
      <c r="D245" s="88"/>
      <c r="E245" s="88"/>
      <c r="F245" s="88"/>
      <c r="G245" s="88"/>
      <c r="H245" s="88"/>
    </row>
    <row r="246" spans="1:8" ht="14.25" x14ac:dyDescent="0.2">
      <c r="A246" s="88"/>
      <c r="B246" s="88"/>
      <c r="C246" s="88"/>
      <c r="D246" s="88"/>
      <c r="E246" s="88"/>
      <c r="F246" s="88"/>
      <c r="G246" s="88"/>
      <c r="H246" s="88"/>
    </row>
    <row r="247" spans="1:8" ht="14.25" x14ac:dyDescent="0.2">
      <c r="A247" s="88"/>
      <c r="B247" s="88"/>
      <c r="C247" s="88"/>
      <c r="D247" s="88"/>
      <c r="E247" s="88"/>
      <c r="F247" s="88"/>
      <c r="G247" s="88"/>
      <c r="H247" s="88"/>
    </row>
    <row r="248" spans="1:8" ht="14.25" x14ac:dyDescent="0.2">
      <c r="A248" s="88"/>
      <c r="B248" s="88"/>
      <c r="C248" s="88"/>
      <c r="D248" s="88"/>
      <c r="E248" s="88"/>
      <c r="F248" s="88"/>
      <c r="G248" s="88"/>
      <c r="H248" s="88"/>
    </row>
    <row r="249" spans="1:8" ht="14.25" x14ac:dyDescent="0.2">
      <c r="A249" s="88"/>
      <c r="B249" s="88"/>
      <c r="C249" s="88"/>
      <c r="D249" s="88"/>
      <c r="E249" s="88"/>
      <c r="F249" s="88"/>
      <c r="G249" s="88"/>
      <c r="H249" s="88"/>
    </row>
    <row r="250" spans="1:8" ht="14.25" x14ac:dyDescent="0.2">
      <c r="A250" s="88"/>
      <c r="B250" s="88"/>
      <c r="C250" s="88"/>
      <c r="D250" s="88"/>
      <c r="E250" s="88"/>
      <c r="F250" s="88"/>
      <c r="G250" s="88"/>
      <c r="H250" s="88"/>
    </row>
    <row r="251" spans="1:8" ht="14.25" x14ac:dyDescent="0.2">
      <c r="A251" s="88"/>
      <c r="B251" s="88"/>
      <c r="C251" s="88"/>
      <c r="D251" s="88"/>
      <c r="E251" s="88"/>
      <c r="F251" s="88"/>
      <c r="G251" s="88"/>
      <c r="H251" s="88"/>
    </row>
    <row r="252" spans="1:8" ht="14.25" x14ac:dyDescent="0.2">
      <c r="A252" s="88"/>
      <c r="B252" s="88"/>
      <c r="C252" s="88"/>
      <c r="D252" s="88"/>
      <c r="E252" s="88"/>
      <c r="F252" s="88"/>
      <c r="G252" s="88"/>
      <c r="H252" s="88"/>
    </row>
    <row r="253" spans="1:8" ht="14.25" x14ac:dyDescent="0.2">
      <c r="A253" s="88"/>
      <c r="B253" s="88"/>
      <c r="C253" s="88"/>
      <c r="D253" s="88"/>
      <c r="E253" s="88"/>
      <c r="F253" s="88"/>
      <c r="G253" s="88"/>
      <c r="H253" s="88"/>
    </row>
    <row r="254" spans="1:8" ht="14.25" x14ac:dyDescent="0.2">
      <c r="A254" s="88"/>
      <c r="B254" s="88"/>
      <c r="C254" s="88"/>
      <c r="D254" s="88"/>
      <c r="E254" s="88"/>
      <c r="F254" s="88"/>
      <c r="G254" s="88"/>
      <c r="H254" s="88"/>
    </row>
    <row r="255" spans="1:8" ht="14.25" x14ac:dyDescent="0.2">
      <c r="A255" s="88"/>
      <c r="B255" s="88"/>
      <c r="C255" s="88"/>
      <c r="D255" s="88"/>
      <c r="E255" s="88"/>
      <c r="F255" s="88"/>
      <c r="G255" s="88"/>
      <c r="H255" s="88"/>
    </row>
    <row r="256" spans="1:8" ht="14.25" x14ac:dyDescent="0.2">
      <c r="A256" s="88"/>
      <c r="B256" s="88"/>
      <c r="C256" s="88"/>
      <c r="D256" s="88"/>
      <c r="E256" s="88"/>
      <c r="F256" s="88"/>
      <c r="G256" s="88"/>
      <c r="H256" s="88"/>
    </row>
    <row r="257" spans="1:8" ht="14.25" x14ac:dyDescent="0.2">
      <c r="A257" s="88"/>
      <c r="B257" s="88"/>
      <c r="C257" s="88"/>
      <c r="D257" s="88"/>
      <c r="E257" s="88"/>
      <c r="F257" s="88"/>
      <c r="G257" s="88"/>
      <c r="H257" s="88"/>
    </row>
    <row r="258" spans="1:8" ht="14.25" x14ac:dyDescent="0.2">
      <c r="A258" s="88"/>
      <c r="B258" s="88"/>
      <c r="C258" s="88"/>
      <c r="D258" s="88"/>
      <c r="E258" s="88"/>
      <c r="F258" s="88"/>
      <c r="G258" s="88"/>
      <c r="H258" s="88"/>
    </row>
    <row r="259" spans="1:8" ht="14.25" x14ac:dyDescent="0.2">
      <c r="A259" s="88"/>
      <c r="B259" s="88"/>
      <c r="C259" s="88"/>
      <c r="D259" s="88"/>
      <c r="E259" s="88"/>
      <c r="F259" s="88"/>
      <c r="G259" s="88"/>
      <c r="H259" s="88"/>
    </row>
    <row r="260" spans="1:8" ht="14.25" x14ac:dyDescent="0.2">
      <c r="A260" s="88"/>
      <c r="B260" s="88"/>
      <c r="C260" s="88"/>
      <c r="D260" s="88"/>
      <c r="E260" s="88"/>
      <c r="F260" s="88"/>
      <c r="G260" s="88"/>
      <c r="H260" s="88"/>
    </row>
    <row r="261" spans="1:8" ht="14.25" x14ac:dyDescent="0.2">
      <c r="A261" s="88"/>
      <c r="B261" s="88"/>
      <c r="C261" s="88"/>
      <c r="D261" s="88"/>
      <c r="E261" s="88"/>
      <c r="F261" s="88"/>
      <c r="G261" s="88"/>
      <c r="H261" s="88"/>
    </row>
    <row r="262" spans="1:8" ht="14.25" x14ac:dyDescent="0.2">
      <c r="A262" s="88"/>
      <c r="B262" s="88"/>
      <c r="C262" s="88"/>
      <c r="D262" s="88"/>
      <c r="E262" s="88"/>
      <c r="F262" s="88"/>
      <c r="G262" s="88"/>
      <c r="H262" s="88"/>
    </row>
    <row r="263" spans="1:8" ht="14.25" x14ac:dyDescent="0.2">
      <c r="A263" s="88"/>
      <c r="B263" s="88"/>
      <c r="C263" s="88"/>
      <c r="D263" s="88"/>
      <c r="E263" s="88"/>
      <c r="F263" s="88"/>
      <c r="G263" s="88"/>
      <c r="H263" s="88"/>
    </row>
    <row r="264" spans="1:8" ht="14.25" x14ac:dyDescent="0.2">
      <c r="A264" s="88"/>
      <c r="B264" s="88"/>
      <c r="C264" s="88"/>
      <c r="D264" s="88"/>
      <c r="E264" s="88"/>
      <c r="F264" s="88"/>
      <c r="G264" s="88"/>
      <c r="H264" s="88"/>
    </row>
    <row r="265" spans="1:8" ht="14.25" x14ac:dyDescent="0.2">
      <c r="A265" s="88"/>
      <c r="B265" s="88"/>
      <c r="C265" s="88"/>
      <c r="D265" s="88"/>
      <c r="E265" s="88"/>
      <c r="F265" s="88"/>
      <c r="G265" s="88"/>
      <c r="H265" s="88"/>
    </row>
    <row r="266" spans="1:8" ht="14.25" x14ac:dyDescent="0.2">
      <c r="A266" s="88"/>
      <c r="B266" s="88"/>
      <c r="C266" s="88"/>
      <c r="D266" s="88"/>
      <c r="E266" s="88"/>
      <c r="F266" s="88"/>
      <c r="G266" s="88"/>
      <c r="H266" s="88"/>
    </row>
    <row r="267" spans="1:8" ht="14.25" x14ac:dyDescent="0.2">
      <c r="A267" s="88"/>
      <c r="B267" s="88"/>
      <c r="C267" s="88"/>
      <c r="D267" s="88"/>
      <c r="E267" s="88"/>
      <c r="F267" s="88"/>
      <c r="G267" s="88"/>
      <c r="H267" s="88"/>
    </row>
    <row r="268" spans="1:8" ht="14.25" x14ac:dyDescent="0.2">
      <c r="A268" s="88"/>
      <c r="B268" s="88"/>
      <c r="C268" s="88"/>
      <c r="D268" s="88"/>
      <c r="E268" s="88"/>
      <c r="F268" s="88"/>
      <c r="G268" s="88"/>
      <c r="H268" s="88"/>
    </row>
    <row r="269" spans="1:8" ht="14.25" x14ac:dyDescent="0.2">
      <c r="A269" s="88"/>
      <c r="B269" s="88"/>
      <c r="C269" s="88"/>
      <c r="D269" s="88"/>
      <c r="E269" s="88"/>
      <c r="F269" s="88"/>
      <c r="G269" s="88"/>
      <c r="H269" s="88"/>
    </row>
    <row r="270" spans="1:8" ht="14.25" x14ac:dyDescent="0.2">
      <c r="A270" s="88"/>
      <c r="B270" s="88"/>
      <c r="C270" s="88"/>
      <c r="D270" s="88"/>
      <c r="E270" s="88"/>
      <c r="F270" s="88"/>
      <c r="G270" s="88"/>
      <c r="H270" s="88"/>
    </row>
    <row r="271" spans="1:8" ht="14.25" x14ac:dyDescent="0.2">
      <c r="A271" s="88"/>
      <c r="B271" s="88"/>
      <c r="C271" s="88"/>
      <c r="D271" s="88"/>
      <c r="E271" s="88"/>
      <c r="F271" s="88"/>
      <c r="G271" s="88"/>
      <c r="H271" s="88"/>
    </row>
    <row r="272" spans="1:8" ht="14.25" x14ac:dyDescent="0.2">
      <c r="A272" s="88"/>
      <c r="B272" s="88"/>
      <c r="C272" s="88"/>
      <c r="D272" s="88"/>
      <c r="E272" s="88"/>
      <c r="F272" s="88"/>
      <c r="G272" s="88"/>
      <c r="H272" s="88"/>
    </row>
    <row r="273" spans="1:8" ht="14.25" x14ac:dyDescent="0.2">
      <c r="A273" s="88"/>
      <c r="B273" s="88"/>
      <c r="C273" s="88"/>
      <c r="D273" s="88"/>
      <c r="E273" s="88"/>
      <c r="F273" s="88"/>
      <c r="G273" s="88"/>
      <c r="H273" s="88"/>
    </row>
    <row r="274" spans="1:8" ht="14.25" x14ac:dyDescent="0.2">
      <c r="A274" s="88"/>
      <c r="B274" s="88"/>
      <c r="C274" s="88"/>
      <c r="D274" s="88"/>
      <c r="E274" s="88"/>
      <c r="F274" s="88"/>
      <c r="G274" s="88"/>
      <c r="H274" s="88"/>
    </row>
    <row r="275" spans="1:8" ht="14.25" x14ac:dyDescent="0.2">
      <c r="A275" s="88"/>
      <c r="B275" s="88"/>
      <c r="C275" s="88"/>
      <c r="D275" s="88"/>
      <c r="E275" s="88"/>
      <c r="F275" s="88"/>
      <c r="G275" s="88"/>
      <c r="H275" s="88"/>
    </row>
    <row r="276" spans="1:8" ht="14.25" x14ac:dyDescent="0.2">
      <c r="A276" s="88"/>
      <c r="B276" s="88"/>
      <c r="C276" s="88"/>
      <c r="D276" s="88"/>
      <c r="E276" s="88"/>
      <c r="F276" s="88"/>
      <c r="G276" s="88"/>
      <c r="H276" s="88"/>
    </row>
    <row r="277" spans="1:8" ht="14.25" x14ac:dyDescent="0.2">
      <c r="A277" s="88"/>
      <c r="B277" s="88"/>
      <c r="C277" s="88"/>
      <c r="D277" s="88"/>
      <c r="E277" s="88"/>
      <c r="F277" s="88"/>
      <c r="G277" s="88"/>
      <c r="H277" s="88"/>
    </row>
    <row r="278" spans="1:8" ht="14.25" x14ac:dyDescent="0.2">
      <c r="A278" s="88"/>
      <c r="B278" s="88"/>
      <c r="C278" s="88"/>
      <c r="D278" s="88"/>
      <c r="E278" s="88"/>
      <c r="F278" s="88"/>
      <c r="G278" s="88"/>
      <c r="H278" s="88"/>
    </row>
    <row r="279" spans="1:8" ht="14.25" x14ac:dyDescent="0.2">
      <c r="A279" s="88"/>
      <c r="B279" s="88"/>
      <c r="C279" s="88"/>
      <c r="D279" s="88"/>
      <c r="E279" s="88"/>
      <c r="F279" s="88"/>
      <c r="G279" s="88"/>
      <c r="H279" s="88"/>
    </row>
    <row r="280" spans="1:8" ht="14.25" x14ac:dyDescent="0.2">
      <c r="A280" s="88"/>
      <c r="B280" s="88"/>
      <c r="C280" s="88"/>
      <c r="D280" s="88"/>
      <c r="E280" s="88"/>
      <c r="F280" s="88"/>
      <c r="G280" s="88"/>
      <c r="H280" s="88"/>
    </row>
    <row r="281" spans="1:8" ht="14.25" x14ac:dyDescent="0.2">
      <c r="A281" s="88"/>
      <c r="B281" s="88"/>
      <c r="C281" s="88"/>
      <c r="D281" s="88"/>
      <c r="E281" s="88"/>
      <c r="F281" s="88"/>
      <c r="G281" s="88"/>
      <c r="H281" s="88"/>
    </row>
    <row r="282" spans="1:8" ht="14.25" x14ac:dyDescent="0.2">
      <c r="A282" s="88"/>
      <c r="B282" s="88"/>
      <c r="C282" s="88"/>
      <c r="D282" s="88"/>
      <c r="E282" s="88"/>
      <c r="F282" s="88"/>
      <c r="G282" s="88"/>
      <c r="H282" s="88"/>
    </row>
    <row r="283" spans="1:8" ht="14.25" x14ac:dyDescent="0.2">
      <c r="A283" s="88"/>
      <c r="B283" s="88"/>
      <c r="C283" s="88"/>
      <c r="D283" s="88"/>
      <c r="E283" s="88"/>
      <c r="F283" s="88"/>
      <c r="G283" s="88"/>
      <c r="H283" s="88"/>
    </row>
    <row r="284" spans="1:8" ht="14.25" x14ac:dyDescent="0.2">
      <c r="A284" s="88"/>
      <c r="B284" s="88"/>
      <c r="C284" s="88"/>
      <c r="D284" s="88"/>
      <c r="E284" s="88"/>
      <c r="F284" s="88"/>
      <c r="G284" s="88"/>
      <c r="H284" s="88"/>
    </row>
    <row r="285" spans="1:8" ht="14.25" x14ac:dyDescent="0.2">
      <c r="A285" s="88"/>
      <c r="B285" s="88"/>
      <c r="C285" s="88"/>
      <c r="D285" s="88"/>
      <c r="E285" s="88"/>
      <c r="F285" s="88"/>
      <c r="G285" s="88"/>
      <c r="H285" s="88"/>
    </row>
    <row r="286" spans="1:8" ht="14.25" x14ac:dyDescent="0.2">
      <c r="A286" s="88"/>
      <c r="B286" s="88"/>
      <c r="C286" s="88"/>
      <c r="D286" s="88"/>
      <c r="E286" s="88"/>
      <c r="F286" s="88"/>
      <c r="G286" s="88"/>
      <c r="H286" s="88"/>
    </row>
    <row r="287" spans="1:8" ht="14.25" x14ac:dyDescent="0.2">
      <c r="A287" s="88"/>
      <c r="B287" s="88"/>
      <c r="C287" s="88"/>
      <c r="D287" s="88"/>
      <c r="E287" s="88"/>
      <c r="F287" s="88"/>
      <c r="G287" s="88"/>
      <c r="H287" s="88"/>
    </row>
    <row r="288" spans="1:8" ht="14.25" x14ac:dyDescent="0.2">
      <c r="A288" s="88"/>
      <c r="B288" s="88"/>
      <c r="C288" s="88"/>
      <c r="D288" s="88"/>
      <c r="E288" s="88"/>
      <c r="F288" s="88"/>
      <c r="G288" s="88"/>
      <c r="H288" s="88"/>
    </row>
    <row r="289" spans="1:8" ht="14.25" x14ac:dyDescent="0.2">
      <c r="A289" s="88"/>
      <c r="B289" s="88"/>
      <c r="C289" s="88"/>
      <c r="D289" s="88"/>
      <c r="E289" s="88"/>
      <c r="F289" s="88"/>
      <c r="G289" s="88"/>
      <c r="H289" s="88"/>
    </row>
    <row r="290" spans="1:8" ht="14.25" x14ac:dyDescent="0.2">
      <c r="A290" s="88"/>
      <c r="B290" s="88"/>
      <c r="C290" s="88"/>
      <c r="D290" s="88"/>
      <c r="E290" s="88"/>
      <c r="F290" s="88"/>
      <c r="G290" s="88"/>
      <c r="H290" s="88"/>
    </row>
    <row r="291" spans="1:8" ht="14.25" x14ac:dyDescent="0.2">
      <c r="A291" s="88"/>
      <c r="B291" s="88"/>
      <c r="C291" s="88"/>
      <c r="D291" s="88"/>
      <c r="E291" s="88"/>
      <c r="F291" s="88"/>
      <c r="G291" s="88"/>
      <c r="H291" s="88"/>
    </row>
    <row r="292" spans="1:8" ht="14.25" x14ac:dyDescent="0.2">
      <c r="A292" s="88"/>
      <c r="B292" s="88"/>
      <c r="C292" s="88"/>
      <c r="D292" s="88"/>
      <c r="E292" s="88"/>
      <c r="F292" s="88"/>
      <c r="G292" s="88"/>
      <c r="H292" s="88"/>
    </row>
    <row r="293" spans="1:8" ht="14.25" x14ac:dyDescent="0.2">
      <c r="A293" s="88"/>
      <c r="B293" s="88"/>
      <c r="C293" s="88"/>
      <c r="D293" s="88"/>
      <c r="E293" s="88"/>
      <c r="F293" s="88"/>
      <c r="G293" s="88"/>
      <c r="H293" s="88"/>
    </row>
    <row r="294" spans="1:8" ht="14.25" x14ac:dyDescent="0.2">
      <c r="A294" s="88"/>
      <c r="B294" s="88"/>
      <c r="C294" s="88"/>
      <c r="D294" s="88"/>
      <c r="E294" s="88"/>
      <c r="F294" s="88"/>
      <c r="G294" s="88"/>
      <c r="H294" s="88"/>
    </row>
    <row r="295" spans="1:8" ht="14.25" x14ac:dyDescent="0.2">
      <c r="A295" s="88"/>
      <c r="B295" s="88"/>
      <c r="C295" s="88"/>
      <c r="D295" s="88"/>
      <c r="E295" s="88"/>
      <c r="F295" s="88"/>
      <c r="G295" s="88"/>
      <c r="H295" s="88"/>
    </row>
    <row r="296" spans="1:8" ht="14.25" x14ac:dyDescent="0.2">
      <c r="A296" s="88"/>
      <c r="B296" s="88"/>
      <c r="C296" s="88"/>
      <c r="D296" s="88"/>
      <c r="E296" s="88"/>
      <c r="F296" s="88"/>
      <c r="G296" s="88"/>
      <c r="H296" s="88"/>
    </row>
    <row r="297" spans="1:8" ht="14.25" x14ac:dyDescent="0.2">
      <c r="A297" s="88"/>
      <c r="B297" s="88"/>
      <c r="C297" s="88"/>
      <c r="D297" s="88"/>
      <c r="E297" s="88"/>
      <c r="F297" s="88"/>
      <c r="G297" s="88"/>
      <c r="H297" s="88"/>
    </row>
    <row r="298" spans="1:8" ht="14.25" x14ac:dyDescent="0.2">
      <c r="A298" s="88"/>
      <c r="B298" s="88"/>
      <c r="C298" s="88"/>
      <c r="D298" s="88"/>
      <c r="E298" s="88"/>
      <c r="F298" s="88"/>
      <c r="G298" s="88"/>
      <c r="H298" s="88"/>
    </row>
    <row r="299" spans="1:8" ht="14.25" x14ac:dyDescent="0.2">
      <c r="A299" s="88"/>
      <c r="B299" s="88"/>
      <c r="C299" s="88"/>
      <c r="D299" s="88"/>
      <c r="E299" s="88"/>
      <c r="F299" s="88"/>
      <c r="G299" s="88"/>
      <c r="H299" s="88"/>
    </row>
    <row r="300" spans="1:8" ht="14.25" x14ac:dyDescent="0.2">
      <c r="A300" s="88"/>
      <c r="B300" s="88"/>
      <c r="C300" s="88"/>
      <c r="D300" s="88"/>
      <c r="E300" s="88"/>
      <c r="F300" s="88"/>
      <c r="G300" s="88"/>
      <c r="H300" s="88"/>
    </row>
    <row r="301" spans="1:8" ht="14.25" x14ac:dyDescent="0.2">
      <c r="A301" s="88"/>
      <c r="B301" s="88"/>
      <c r="C301" s="88"/>
      <c r="D301" s="88"/>
      <c r="E301" s="88"/>
      <c r="F301" s="88"/>
      <c r="G301" s="88"/>
      <c r="H301" s="88"/>
    </row>
    <row r="302" spans="1:8" ht="14.25" x14ac:dyDescent="0.2">
      <c r="A302" s="88"/>
      <c r="B302" s="88"/>
      <c r="C302" s="88"/>
      <c r="D302" s="88"/>
      <c r="E302" s="88"/>
      <c r="F302" s="88"/>
      <c r="G302" s="88"/>
      <c r="H302" s="88"/>
    </row>
    <row r="303" spans="1:8" ht="14.25" x14ac:dyDescent="0.2">
      <c r="A303" s="88"/>
      <c r="B303" s="88"/>
      <c r="C303" s="88"/>
      <c r="D303" s="88"/>
      <c r="E303" s="88"/>
      <c r="F303" s="88"/>
      <c r="G303" s="88"/>
      <c r="H303" s="88"/>
    </row>
    <row r="304" spans="1:8" ht="14.25" x14ac:dyDescent="0.2">
      <c r="A304" s="88"/>
      <c r="B304" s="88"/>
      <c r="C304" s="88"/>
      <c r="D304" s="88"/>
      <c r="E304" s="88"/>
      <c r="F304" s="88"/>
      <c r="G304" s="88"/>
      <c r="H304" s="88"/>
    </row>
    <row r="305" spans="1:8" ht="14.25" x14ac:dyDescent="0.2">
      <c r="A305" s="88"/>
      <c r="B305" s="88"/>
      <c r="C305" s="88"/>
      <c r="D305" s="88"/>
      <c r="E305" s="88"/>
      <c r="F305" s="88"/>
      <c r="G305" s="88"/>
      <c r="H305" s="88"/>
    </row>
    <row r="306" spans="1:8" ht="14.25" x14ac:dyDescent="0.2">
      <c r="A306" s="88"/>
      <c r="B306" s="88"/>
      <c r="C306" s="88"/>
      <c r="D306" s="88"/>
      <c r="E306" s="88"/>
      <c r="F306" s="88"/>
      <c r="G306" s="88"/>
      <c r="H306" s="88"/>
    </row>
    <row r="307" spans="1:8" ht="14.25" x14ac:dyDescent="0.2">
      <c r="A307" s="88"/>
      <c r="B307" s="88"/>
      <c r="C307" s="88"/>
      <c r="D307" s="88"/>
      <c r="E307" s="88"/>
      <c r="F307" s="88"/>
      <c r="G307" s="88"/>
      <c r="H307" s="88"/>
    </row>
    <row r="308" spans="1:8" ht="14.25" x14ac:dyDescent="0.2">
      <c r="A308" s="88"/>
      <c r="B308" s="88"/>
      <c r="C308" s="88"/>
      <c r="D308" s="88"/>
      <c r="E308" s="88"/>
      <c r="F308" s="88"/>
      <c r="G308" s="88"/>
      <c r="H308" s="88"/>
    </row>
    <row r="309" spans="1:8" ht="14.25" x14ac:dyDescent="0.2">
      <c r="A309" s="88"/>
      <c r="B309" s="88"/>
      <c r="C309" s="88"/>
      <c r="D309" s="88"/>
      <c r="E309" s="88"/>
      <c r="F309" s="88"/>
      <c r="G309" s="88"/>
      <c r="H309" s="88"/>
    </row>
    <row r="310" spans="1:8" ht="14.25" x14ac:dyDescent="0.2">
      <c r="A310" s="88"/>
      <c r="B310" s="88"/>
      <c r="C310" s="88"/>
      <c r="D310" s="88"/>
      <c r="E310" s="88"/>
      <c r="F310" s="88"/>
      <c r="G310" s="88"/>
      <c r="H310" s="88"/>
    </row>
    <row r="311" spans="1:8" ht="14.25" x14ac:dyDescent="0.2">
      <c r="A311" s="88"/>
      <c r="B311" s="88"/>
      <c r="C311" s="88"/>
      <c r="D311" s="88"/>
      <c r="E311" s="88"/>
      <c r="F311" s="88"/>
      <c r="G311" s="88"/>
      <c r="H311" s="88"/>
    </row>
    <row r="312" spans="1:8" ht="14.25" x14ac:dyDescent="0.2">
      <c r="A312" s="88"/>
      <c r="B312" s="88"/>
      <c r="C312" s="88"/>
      <c r="D312" s="88"/>
      <c r="E312" s="88"/>
      <c r="F312" s="88"/>
      <c r="G312" s="88"/>
      <c r="H312" s="88"/>
    </row>
    <row r="313" spans="1:8" ht="14.25" x14ac:dyDescent="0.2">
      <c r="A313" s="88"/>
      <c r="B313" s="88"/>
      <c r="C313" s="88"/>
      <c r="D313" s="88"/>
      <c r="E313" s="88"/>
      <c r="F313" s="88"/>
      <c r="G313" s="88"/>
      <c r="H313" s="88"/>
    </row>
    <row r="314" spans="1:8" ht="14.25" x14ac:dyDescent="0.2">
      <c r="A314" s="88"/>
      <c r="B314" s="88"/>
      <c r="C314" s="88"/>
      <c r="D314" s="88"/>
      <c r="E314" s="88"/>
      <c r="F314" s="88"/>
      <c r="G314" s="88"/>
      <c r="H314" s="88"/>
    </row>
    <row r="315" spans="1:8" ht="14.25" x14ac:dyDescent="0.2">
      <c r="A315" s="88"/>
      <c r="B315" s="88"/>
      <c r="C315" s="88"/>
      <c r="D315" s="88"/>
      <c r="E315" s="88"/>
      <c r="F315" s="88"/>
      <c r="G315" s="88"/>
      <c r="H315" s="88"/>
    </row>
    <row r="316" spans="1:8" ht="14.25" x14ac:dyDescent="0.2">
      <c r="A316" s="88"/>
      <c r="B316" s="88"/>
      <c r="C316" s="88"/>
      <c r="D316" s="88"/>
      <c r="E316" s="88"/>
      <c r="F316" s="88"/>
      <c r="G316" s="88"/>
      <c r="H316" s="88"/>
    </row>
    <row r="317" spans="1:8" ht="14.25" x14ac:dyDescent="0.2">
      <c r="A317" s="88"/>
      <c r="B317" s="88"/>
      <c r="C317" s="88"/>
      <c r="D317" s="88"/>
      <c r="E317" s="88"/>
      <c r="F317" s="88"/>
      <c r="G317" s="88"/>
      <c r="H317" s="88"/>
    </row>
    <row r="318" spans="1:8" ht="14.25" x14ac:dyDescent="0.2">
      <c r="A318" s="88"/>
      <c r="B318" s="88"/>
      <c r="C318" s="88"/>
      <c r="D318" s="88"/>
      <c r="E318" s="88"/>
      <c r="F318" s="88"/>
      <c r="G318" s="88"/>
      <c r="H318" s="88"/>
    </row>
    <row r="319" spans="1:8" ht="14.25" x14ac:dyDescent="0.2">
      <c r="A319" s="88"/>
      <c r="B319" s="88"/>
      <c r="C319" s="88"/>
      <c r="D319" s="88"/>
    </row>
    <row r="320" spans="1:8" ht="14.25" x14ac:dyDescent="0.2">
      <c r="A320" s="88"/>
      <c r="B320" s="88"/>
      <c r="C320" s="88"/>
      <c r="D320" s="88"/>
    </row>
  </sheetData>
  <mergeCells count="19">
    <mergeCell ref="A32:F32"/>
    <mergeCell ref="A33:F33"/>
    <mergeCell ref="A34:F34"/>
    <mergeCell ref="I4:J4"/>
    <mergeCell ref="I5:J5"/>
    <mergeCell ref="A22:D22"/>
    <mergeCell ref="I3:J3"/>
    <mergeCell ref="A5:D5"/>
    <mergeCell ref="A3:D3"/>
    <mergeCell ref="A1:D1"/>
    <mergeCell ref="A20:D20"/>
    <mergeCell ref="G6:G7"/>
    <mergeCell ref="E1:E28"/>
    <mergeCell ref="G15:G17"/>
    <mergeCell ref="G9:G12"/>
    <mergeCell ref="G19:G20"/>
    <mergeCell ref="G24:G26"/>
    <mergeCell ref="A2:D2"/>
    <mergeCell ref="A7:D7"/>
  </mergeCells>
  <phoneticPr fontId="0" type="noConversion"/>
  <printOptions horizontalCentered="1"/>
  <pageMargins left="0" right="0" top="0.35" bottom="0.35" header="0.5" footer="0.35"/>
  <pageSetup orientation="landscape" r:id="rId1"/>
  <headerFooter alignWithMargins="0"/>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551A5-9B8D-4EDD-A53D-A54B46DCFB1B}">
  <sheetPr>
    <pageSetUpPr fitToPage="1"/>
  </sheetPr>
  <dimension ref="A1:U44"/>
  <sheetViews>
    <sheetView workbookViewId="0">
      <selection activeCell="M17" sqref="M17"/>
    </sheetView>
  </sheetViews>
  <sheetFormatPr defaultColWidth="8.7109375" defaultRowHeight="15" x14ac:dyDescent="0.25"/>
  <cols>
    <col min="1" max="1" width="4.140625" style="293" customWidth="1"/>
    <col min="2" max="2" width="15.85546875" style="293" customWidth="1"/>
    <col min="3" max="3" width="8.7109375" style="293"/>
    <col min="4" max="4" width="15.5703125" style="293" customWidth="1"/>
    <col min="5" max="7" width="8.7109375" style="293"/>
    <col min="8" max="8" width="17.7109375" style="293" customWidth="1"/>
    <col min="9" max="12" width="8.7109375" style="293"/>
    <col min="13" max="13" width="0" style="293" hidden="1" customWidth="1"/>
    <col min="14" max="16384" width="8.7109375" style="293"/>
  </cols>
  <sheetData>
    <row r="1" spans="1:21" x14ac:dyDescent="0.25">
      <c r="A1" s="664" t="s">
        <v>876</v>
      </c>
      <c r="B1" s="664"/>
      <c r="C1" s="664"/>
      <c r="D1" s="664"/>
      <c r="E1" s="664"/>
      <c r="F1" s="664"/>
      <c r="G1" s="664"/>
      <c r="H1" s="664"/>
      <c r="I1" s="664"/>
    </row>
    <row r="2" spans="1:21" ht="6.6" customHeight="1" x14ac:dyDescent="0.25"/>
    <row r="3" spans="1:21" x14ac:dyDescent="0.25">
      <c r="A3" s="665" t="s">
        <v>877</v>
      </c>
      <c r="B3" s="665"/>
      <c r="C3" s="665"/>
      <c r="D3" s="665"/>
      <c r="E3" s="665"/>
      <c r="F3" s="665"/>
      <c r="G3" s="665"/>
      <c r="H3" s="665"/>
      <c r="I3" s="665"/>
      <c r="K3" s="294" t="s">
        <v>878</v>
      </c>
    </row>
    <row r="4" spans="1:21" x14ac:dyDescent="0.25">
      <c r="K4" s="294" t="s">
        <v>879</v>
      </c>
    </row>
    <row r="5" spans="1:21" ht="44.1" customHeight="1" x14ac:dyDescent="0.25">
      <c r="A5" s="666" t="str">
        <f>CONCATENATE("WHEREAS, Nebraska Revised Statute 77-1632 and 77-1633 provides that the Governing Body of the ",'Basic Data Input'!B12," passes by a majority vote a resolution or ordinance setting the tax request; and")</f>
        <v>WHEREAS, Nebraska Revised Statute 77-1632 and 77-1633 provides that the Governing Body of the City or Village of _____________________ passes by a majority vote a resolution or ordinance setting the tax request; and</v>
      </c>
      <c r="B5" s="666"/>
      <c r="C5" s="666"/>
      <c r="D5" s="666"/>
      <c r="E5" s="666"/>
      <c r="F5" s="666"/>
      <c r="G5" s="666"/>
      <c r="H5" s="666"/>
      <c r="I5" s="666"/>
      <c r="L5" s="295"/>
      <c r="M5" s="295"/>
      <c r="N5" s="295"/>
      <c r="O5" s="295"/>
      <c r="P5" s="295"/>
      <c r="Q5" s="295"/>
      <c r="R5" s="295"/>
      <c r="S5" s="295"/>
      <c r="T5" s="295"/>
      <c r="U5" s="295"/>
    </row>
    <row r="6" spans="1:21" ht="6.95" customHeight="1" x14ac:dyDescent="0.25"/>
    <row r="7" spans="1:21" ht="31.5" customHeight="1" x14ac:dyDescent="0.25">
      <c r="A7" s="666" t="s">
        <v>880</v>
      </c>
      <c r="B7" s="666"/>
      <c r="C7" s="666"/>
      <c r="D7" s="666"/>
      <c r="E7" s="666"/>
      <c r="F7" s="666"/>
      <c r="G7" s="666"/>
      <c r="H7" s="666"/>
      <c r="I7" s="666"/>
      <c r="L7" s="295"/>
      <c r="M7" s="295"/>
      <c r="N7" s="295"/>
      <c r="O7" s="295"/>
      <c r="P7" s="295"/>
      <c r="Q7" s="295"/>
      <c r="R7" s="295"/>
      <c r="S7" s="295"/>
      <c r="T7" s="295"/>
      <c r="U7" s="295"/>
    </row>
    <row r="8" spans="1:21" ht="6.6" customHeight="1" x14ac:dyDescent="0.25"/>
    <row r="9" spans="1:21" x14ac:dyDescent="0.25">
      <c r="A9" s="293" t="str">
        <f>CONCATENATE("NOW, THEREFORE, the Governing Body of the ",'Basic Data Input'!B12, " resolves that:")</f>
        <v>NOW, THEREFORE, the Governing Body of the City or Village of _____________________ resolves that:</v>
      </c>
    </row>
    <row r="10" spans="1:21" ht="6.95" customHeight="1" x14ac:dyDescent="0.25"/>
    <row r="11" spans="1:21" x14ac:dyDescent="0.25">
      <c r="A11" s="296" t="s">
        <v>881</v>
      </c>
      <c r="B11" s="293" t="s">
        <v>980</v>
      </c>
      <c r="L11" s="296"/>
    </row>
    <row r="12" spans="1:21" ht="9" customHeight="1" x14ac:dyDescent="0.25">
      <c r="A12" s="296"/>
      <c r="L12" s="296"/>
    </row>
    <row r="13" spans="1:21" x14ac:dyDescent="0.25">
      <c r="A13" s="296"/>
      <c r="B13" s="297"/>
      <c r="C13" s="298" t="s">
        <v>882</v>
      </c>
      <c r="D13" s="299">
        <f>'Page 2-A'!C12</f>
        <v>0</v>
      </c>
      <c r="L13" s="296"/>
    </row>
    <row r="14" spans="1:21" x14ac:dyDescent="0.25">
      <c r="A14" s="296"/>
      <c r="B14" s="297"/>
      <c r="C14" s="298" t="s">
        <v>883</v>
      </c>
      <c r="D14" s="299">
        <f>'Page 2-A'!C13</f>
        <v>0</v>
      </c>
      <c r="L14" s="296"/>
    </row>
    <row r="15" spans="1:21" x14ac:dyDescent="0.25">
      <c r="A15" s="296"/>
      <c r="B15" s="300"/>
      <c r="C15" s="300"/>
      <c r="D15" s="299"/>
      <c r="L15" s="296"/>
    </row>
    <row r="16" spans="1:21" x14ac:dyDescent="0.25">
      <c r="A16" s="296"/>
      <c r="B16" s="300"/>
      <c r="C16" s="300"/>
      <c r="D16" s="299"/>
      <c r="L16" s="296"/>
    </row>
    <row r="17" spans="1:21" x14ac:dyDescent="0.25">
      <c r="A17" s="301"/>
      <c r="L17" s="301"/>
    </row>
    <row r="18" spans="1:21" x14ac:dyDescent="0.25">
      <c r="A18" s="296" t="s">
        <v>884</v>
      </c>
      <c r="B18" s="293" t="str">
        <f>(CONCATENATE("The total assessed value of property differs from last year’s total assessed value by ",ROUND('Combo Hearing'!D26*100,2)," percent."))</f>
        <v>The total assessed value of property differs from last year’s total assessed value by 0 percent.</v>
      </c>
      <c r="L18" s="296"/>
      <c r="M18" s="302" t="s">
        <v>885</v>
      </c>
    </row>
    <row r="19" spans="1:21" x14ac:dyDescent="0.25">
      <c r="A19" s="301"/>
      <c r="L19" s="301"/>
    </row>
    <row r="20" spans="1:21" ht="30.6" customHeight="1" x14ac:dyDescent="0.25">
      <c r="A20" s="303" t="s">
        <v>886</v>
      </c>
      <c r="B20" s="666" t="str">
        <f>CONCATENATE("The tax rate which would levy the same amount of property taxes as last year, when multiplied by the new total assessed value of property would be ",'Combo Hearing'!B28," per $100 of assessed value.")</f>
        <v>The tax rate which would levy the same amount of property taxes as last year, when multiplied by the new total assessed value of property would be 0 per $100 of assessed value.</v>
      </c>
      <c r="C20" s="666"/>
      <c r="D20" s="666"/>
      <c r="E20" s="666"/>
      <c r="F20" s="666"/>
      <c r="G20" s="666"/>
      <c r="H20" s="666"/>
      <c r="I20" s="666"/>
      <c r="L20" s="303"/>
      <c r="M20" s="295"/>
      <c r="N20" s="295"/>
      <c r="O20" s="295"/>
      <c r="P20" s="295"/>
      <c r="Q20" s="295"/>
      <c r="R20" s="295"/>
      <c r="S20" s="295"/>
      <c r="T20" s="295"/>
      <c r="U20" s="295"/>
    </row>
    <row r="21" spans="1:21" x14ac:dyDescent="0.25">
      <c r="A21" s="301"/>
      <c r="L21" s="301"/>
    </row>
    <row r="22" spans="1:21" ht="30.95" customHeight="1" x14ac:dyDescent="0.25">
      <c r="A22" s="303" t="s">
        <v>887</v>
      </c>
      <c r="B22" s="666" t="str">
        <f>CONCATENATE("The ",'Basic Data Input'!B12," proposes to adopt a property tax request that will cause its tax rate to be ",'Combo Hearing'!C27," per $100 of assessed value.")</f>
        <v>The City or Village of _____________________ proposes to adopt a property tax request that will cause its tax rate to be 0 per $100 of assessed value.</v>
      </c>
      <c r="C22" s="666"/>
      <c r="D22" s="666"/>
      <c r="E22" s="666"/>
      <c r="F22" s="666"/>
      <c r="G22" s="666"/>
      <c r="H22" s="666"/>
      <c r="I22" s="666"/>
      <c r="L22" s="303"/>
      <c r="M22" s="295"/>
      <c r="N22" s="295"/>
      <c r="O22" s="295"/>
      <c r="P22" s="295"/>
      <c r="Q22" s="295"/>
      <c r="R22" s="295"/>
      <c r="S22" s="295"/>
      <c r="T22" s="295"/>
      <c r="U22" s="295"/>
    </row>
    <row r="23" spans="1:21" x14ac:dyDescent="0.25">
      <c r="A23" s="301"/>
      <c r="L23" s="301"/>
    </row>
    <row r="24" spans="1:21" ht="38.1" customHeight="1" x14ac:dyDescent="0.25">
      <c r="A24" s="303" t="s">
        <v>888</v>
      </c>
      <c r="B24" s="666" t="str">
        <f>CONCATENATE("Based on the proposed property tax request and changes in other revenue, the total operating budget of the ",'Basic Data Input'!B12," will increase (or decrease) last year’s budget by ",ROUND(('Combo Hearing'!D24*100),2)," percent.")</f>
        <v>Based on the proposed property tax request and changes in other revenue, the total operating budget of the City or Village of _____________________ will increase (or decrease) last year’s budget by 0 percent.</v>
      </c>
      <c r="C24" s="666"/>
      <c r="D24" s="666"/>
      <c r="E24" s="666"/>
      <c r="F24" s="666"/>
      <c r="G24" s="666"/>
      <c r="H24" s="666"/>
      <c r="I24" s="666"/>
      <c r="L24" s="303"/>
      <c r="M24" s="295"/>
      <c r="N24" s="295"/>
      <c r="O24" s="295"/>
      <c r="P24" s="295"/>
      <c r="Q24" s="295"/>
      <c r="R24" s="295"/>
      <c r="S24" s="295"/>
      <c r="T24" s="295"/>
      <c r="U24" s="295"/>
    </row>
    <row r="25" spans="1:21" ht="11.1" customHeight="1" x14ac:dyDescent="0.25">
      <c r="A25" s="301"/>
      <c r="L25" s="301"/>
    </row>
    <row r="26" spans="1:21" x14ac:dyDescent="0.25">
      <c r="A26" s="296" t="s">
        <v>889</v>
      </c>
      <c r="B26" s="293" t="s">
        <v>981</v>
      </c>
      <c r="L26" s="296"/>
    </row>
    <row r="27" spans="1:21" x14ac:dyDescent="0.25">
      <c r="A27" s="301"/>
    </row>
    <row r="28" spans="1:21" x14ac:dyDescent="0.25">
      <c r="A28" s="304" t="s">
        <v>982</v>
      </c>
      <c r="B28" s="305"/>
      <c r="C28" s="305"/>
      <c r="D28" s="305"/>
      <c r="E28" s="305"/>
      <c r="F28" s="305"/>
      <c r="G28" s="305"/>
      <c r="H28" s="305"/>
    </row>
    <row r="29" spans="1:21" x14ac:dyDescent="0.25">
      <c r="A29" s="306"/>
      <c r="B29" s="305"/>
      <c r="C29" s="305"/>
      <c r="D29" s="305"/>
      <c r="E29" s="305"/>
      <c r="F29" s="305"/>
      <c r="G29" s="305"/>
      <c r="H29" s="305"/>
    </row>
    <row r="30" spans="1:21" x14ac:dyDescent="0.25">
      <c r="A30" s="667" t="s">
        <v>890</v>
      </c>
      <c r="B30" s="667"/>
      <c r="C30" s="667"/>
      <c r="D30" s="305"/>
      <c r="E30" s="668" t="s">
        <v>891</v>
      </c>
      <c r="F30" s="668"/>
      <c r="G30" s="668"/>
      <c r="H30" s="305"/>
    </row>
    <row r="31" spans="1:21" x14ac:dyDescent="0.25">
      <c r="A31" s="662"/>
      <c r="B31" s="662"/>
      <c r="C31" s="662"/>
      <c r="D31" s="305"/>
      <c r="E31" s="662"/>
      <c r="F31" s="662"/>
      <c r="G31" s="662"/>
      <c r="H31" s="305"/>
    </row>
    <row r="32" spans="1:21" x14ac:dyDescent="0.25">
      <c r="A32" s="662"/>
      <c r="B32" s="662"/>
      <c r="C32" s="662"/>
      <c r="D32" s="305"/>
      <c r="E32" s="662"/>
      <c r="F32" s="662"/>
      <c r="G32" s="662"/>
      <c r="H32" s="305"/>
    </row>
    <row r="33" spans="1:9" x14ac:dyDescent="0.25">
      <c r="A33" s="662"/>
      <c r="B33" s="662"/>
      <c r="C33" s="662"/>
      <c r="D33" s="305"/>
      <c r="E33" s="662"/>
      <c r="F33" s="662"/>
      <c r="G33" s="662"/>
      <c r="H33" s="305"/>
    </row>
    <row r="34" spans="1:9" x14ac:dyDescent="0.25">
      <c r="A34" s="662"/>
      <c r="B34" s="662"/>
      <c r="C34" s="662"/>
      <c r="D34" s="305"/>
      <c r="E34" s="662"/>
      <c r="F34" s="662"/>
      <c r="G34" s="662"/>
      <c r="H34" s="305"/>
    </row>
    <row r="35" spans="1:9" x14ac:dyDescent="0.25">
      <c r="A35" s="662"/>
      <c r="B35" s="662"/>
      <c r="C35" s="662"/>
      <c r="D35" s="305"/>
      <c r="E35" s="662"/>
      <c r="F35" s="662"/>
      <c r="G35" s="662"/>
      <c r="H35" s="305"/>
    </row>
    <row r="36" spans="1:9" x14ac:dyDescent="0.25">
      <c r="A36" s="662"/>
      <c r="B36" s="662"/>
      <c r="C36" s="662"/>
      <c r="D36" s="305"/>
      <c r="E36" s="662"/>
      <c r="F36" s="662"/>
      <c r="G36" s="662"/>
      <c r="H36" s="305"/>
    </row>
    <row r="37" spans="1:9" x14ac:dyDescent="0.25">
      <c r="A37" s="662"/>
      <c r="B37" s="662"/>
      <c r="C37" s="662"/>
      <c r="D37" s="305"/>
      <c r="E37" s="662"/>
      <c r="F37" s="662"/>
      <c r="G37" s="662"/>
      <c r="H37" s="305"/>
    </row>
    <row r="38" spans="1:9" x14ac:dyDescent="0.25">
      <c r="A38" s="305"/>
      <c r="B38" s="305"/>
      <c r="C38" s="305"/>
      <c r="D38" s="305"/>
      <c r="E38" s="305"/>
      <c r="F38" s="305"/>
      <c r="G38" s="305"/>
      <c r="H38" s="305"/>
    </row>
    <row r="39" spans="1:9" x14ac:dyDescent="0.25">
      <c r="B39" s="305"/>
      <c r="C39" s="305"/>
      <c r="D39" s="305"/>
      <c r="E39" s="305"/>
      <c r="F39" s="305"/>
      <c r="G39" s="305"/>
      <c r="H39" s="305"/>
    </row>
    <row r="41" spans="1:9" x14ac:dyDescent="0.25">
      <c r="A41" s="305" t="s">
        <v>983</v>
      </c>
    </row>
    <row r="43" spans="1:9" ht="39.950000000000003" customHeight="1" x14ac:dyDescent="0.25">
      <c r="A43" s="663" t="s">
        <v>892</v>
      </c>
      <c r="B43" s="663"/>
      <c r="C43" s="663"/>
      <c r="D43" s="663"/>
      <c r="E43" s="663"/>
      <c r="F43" s="663"/>
      <c r="G43" s="663"/>
      <c r="H43" s="663"/>
      <c r="I43" s="663"/>
    </row>
    <row r="44" spans="1:9" ht="47.45" customHeight="1" x14ac:dyDescent="0.25">
      <c r="A44" s="661" t="s">
        <v>939</v>
      </c>
      <c r="B44" s="661"/>
      <c r="C44" s="661"/>
      <c r="D44" s="661"/>
      <c r="E44" s="661"/>
      <c r="F44" s="661"/>
      <c r="G44" s="661"/>
      <c r="H44" s="661"/>
      <c r="I44" s="661"/>
    </row>
  </sheetData>
  <sheetProtection sheet="1" formatCells="0" formatColumns="0" formatRows="0" insertColumns="0" insertRows="0"/>
  <mergeCells count="25">
    <mergeCell ref="A32:C32"/>
    <mergeCell ref="E32:G32"/>
    <mergeCell ref="A1:I1"/>
    <mergeCell ref="A3:I3"/>
    <mergeCell ref="A5:I5"/>
    <mergeCell ref="A7:I7"/>
    <mergeCell ref="B20:I20"/>
    <mergeCell ref="B22:I22"/>
    <mergeCell ref="B24:I24"/>
    <mergeCell ref="A30:C30"/>
    <mergeCell ref="E30:G30"/>
    <mergeCell ref="A31:C31"/>
    <mergeCell ref="E31:G31"/>
    <mergeCell ref="A44:I44"/>
    <mergeCell ref="A33:C33"/>
    <mergeCell ref="E33:G33"/>
    <mergeCell ref="A34:C34"/>
    <mergeCell ref="E34:G34"/>
    <mergeCell ref="A35:C35"/>
    <mergeCell ref="E35:G35"/>
    <mergeCell ref="A36:C36"/>
    <mergeCell ref="E36:G36"/>
    <mergeCell ref="A37:C37"/>
    <mergeCell ref="E37:G37"/>
    <mergeCell ref="A43:I43"/>
  </mergeCells>
  <pageMargins left="0.7" right="0.7" top="0.75" bottom="0.75" header="0.3" footer="0.3"/>
  <pageSetup scale="95" orientation="portrait" r:id="rId1"/>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3"/>
  <sheetViews>
    <sheetView workbookViewId="0">
      <selection activeCell="M17" sqref="M17"/>
    </sheetView>
  </sheetViews>
  <sheetFormatPr defaultColWidth="9.140625" defaultRowHeight="12" x14ac:dyDescent="0.2"/>
  <cols>
    <col min="1" max="1" width="29.85546875" style="187" customWidth="1"/>
    <col min="2" max="2" width="17.5703125" style="187" customWidth="1"/>
    <col min="3" max="3" width="48.85546875" style="187" customWidth="1"/>
    <col min="4" max="8" width="9.140625" style="187"/>
    <col min="9" max="9" width="32.42578125" style="187" customWidth="1"/>
    <col min="10" max="11" width="22.140625" style="187" customWidth="1"/>
    <col min="12" max="12" width="14.5703125" style="187" customWidth="1"/>
    <col min="13" max="13" width="21" style="187" customWidth="1"/>
    <col min="14" max="16384" width="9.140625" style="187"/>
  </cols>
  <sheetData>
    <row r="1" spans="1:13" ht="16.5" customHeight="1" x14ac:dyDescent="0.25">
      <c r="A1" s="671" t="s">
        <v>789</v>
      </c>
      <c r="B1" s="671"/>
      <c r="C1" s="671"/>
      <c r="D1" s="211"/>
    </row>
    <row r="2" spans="1:13" ht="16.5" x14ac:dyDescent="0.25">
      <c r="A2" s="672" t="s">
        <v>984</v>
      </c>
      <c r="B2" s="672"/>
      <c r="C2" s="672"/>
    </row>
    <row r="3" spans="1:13" ht="22.5" customHeight="1" thickBot="1" x14ac:dyDescent="0.3">
      <c r="A3" s="673" t="str">
        <f>'Basic Data Input'!B12</f>
        <v>City or Village of _____________________</v>
      </c>
      <c r="B3" s="673"/>
      <c r="C3" s="213" t="str">
        <f>CONCATENATE('Basic Data Input'!B13," County")</f>
        <v>______________________ County</v>
      </c>
      <c r="I3" s="675" t="s">
        <v>808</v>
      </c>
      <c r="J3" s="675"/>
      <c r="K3" s="675"/>
      <c r="L3" s="675"/>
      <c r="M3" s="675"/>
    </row>
    <row r="4" spans="1:13" ht="24" customHeight="1" x14ac:dyDescent="0.2">
      <c r="A4" s="674" t="s">
        <v>790</v>
      </c>
      <c r="B4" s="674"/>
      <c r="C4" s="215" t="s">
        <v>791</v>
      </c>
      <c r="D4" s="188"/>
      <c r="J4" s="210"/>
      <c r="K4" s="210"/>
      <c r="L4" s="210"/>
    </row>
    <row r="5" spans="1:13" ht="40.5" customHeight="1" thickBot="1" x14ac:dyDescent="0.25">
      <c r="A5" s="216" t="s">
        <v>792</v>
      </c>
      <c r="B5" s="216" t="s">
        <v>793</v>
      </c>
      <c r="C5" s="216" t="s">
        <v>794</v>
      </c>
      <c r="H5" s="197">
        <v>1</v>
      </c>
      <c r="I5" s="669" t="s">
        <v>995</v>
      </c>
      <c r="J5" s="669"/>
      <c r="K5" s="669"/>
      <c r="L5" s="669"/>
      <c r="M5" s="669"/>
    </row>
    <row r="6" spans="1:13" ht="35.1" customHeight="1" x14ac:dyDescent="0.2">
      <c r="A6" s="189"/>
      <c r="B6" s="189"/>
      <c r="C6" s="189"/>
      <c r="H6" s="197">
        <v>2</v>
      </c>
      <c r="I6" s="197" t="s">
        <v>814</v>
      </c>
      <c r="J6" s="366"/>
      <c r="K6" s="366"/>
      <c r="L6" s="366"/>
      <c r="M6" s="366"/>
    </row>
    <row r="7" spans="1:13" ht="35.1" customHeight="1" x14ac:dyDescent="0.2">
      <c r="A7" s="189"/>
      <c r="B7" s="189"/>
      <c r="C7" s="189"/>
      <c r="H7" s="197"/>
      <c r="I7" s="366"/>
      <c r="J7" s="366"/>
      <c r="K7" s="366"/>
      <c r="L7" s="366"/>
      <c r="M7" s="366"/>
    </row>
    <row r="8" spans="1:13" ht="35.1" customHeight="1" x14ac:dyDescent="0.2">
      <c r="A8" s="189"/>
      <c r="B8" s="189"/>
      <c r="C8" s="189"/>
      <c r="H8" s="197"/>
      <c r="I8" s="366"/>
      <c r="J8" s="366"/>
      <c r="K8" s="366"/>
      <c r="L8" s="366"/>
      <c r="M8" s="366"/>
    </row>
    <row r="9" spans="1:13" ht="35.1" customHeight="1" x14ac:dyDescent="0.2">
      <c r="A9" s="189"/>
      <c r="B9" s="189"/>
      <c r="C9" s="189"/>
      <c r="H9" s="197"/>
    </row>
    <row r="10" spans="1:13" ht="35.1" customHeight="1" x14ac:dyDescent="0.2">
      <c r="A10" s="189"/>
      <c r="B10" s="189"/>
      <c r="C10" s="189"/>
      <c r="I10" s="669" t="s">
        <v>809</v>
      </c>
      <c r="J10" s="669"/>
      <c r="K10" s="669"/>
      <c r="L10" s="669"/>
      <c r="M10" s="669"/>
    </row>
    <row r="11" spans="1:13" ht="35.1" customHeight="1" x14ac:dyDescent="0.2">
      <c r="A11" s="189"/>
      <c r="B11" s="189"/>
      <c r="C11" s="189"/>
      <c r="I11" s="670" t="s">
        <v>810</v>
      </c>
      <c r="J11" s="670"/>
      <c r="K11" s="670"/>
      <c r="L11" s="670"/>
      <c r="M11" s="670"/>
    </row>
    <row r="12" spans="1:13" ht="35.1" customHeight="1" x14ac:dyDescent="0.2">
      <c r="A12" s="189"/>
      <c r="B12" s="189"/>
      <c r="C12" s="189"/>
      <c r="I12" s="670"/>
      <c r="J12" s="670"/>
      <c r="K12" s="670"/>
      <c r="L12" s="670"/>
      <c r="M12" s="670"/>
    </row>
    <row r="13" spans="1:13" ht="35.1" customHeight="1" x14ac:dyDescent="0.25">
      <c r="A13" s="189"/>
      <c r="B13" s="189"/>
      <c r="C13" s="189"/>
      <c r="I13" s="190" t="s">
        <v>795</v>
      </c>
    </row>
    <row r="14" spans="1:13" ht="35.1" customHeight="1" x14ac:dyDescent="0.2">
      <c r="A14" s="189"/>
      <c r="B14" s="189"/>
      <c r="C14" s="189"/>
      <c r="I14" s="191" t="s">
        <v>792</v>
      </c>
      <c r="J14" s="191" t="s">
        <v>793</v>
      </c>
      <c r="K14" s="191" t="s">
        <v>794</v>
      </c>
      <c r="L14" s="191"/>
    </row>
    <row r="15" spans="1:13" ht="35.1" customHeight="1" x14ac:dyDescent="0.2">
      <c r="A15" s="189"/>
      <c r="B15" s="189"/>
      <c r="C15" s="189"/>
      <c r="I15" s="192" t="s">
        <v>796</v>
      </c>
      <c r="J15" s="192" t="s">
        <v>797</v>
      </c>
      <c r="K15" s="192" t="s">
        <v>798</v>
      </c>
      <c r="L15" s="193"/>
    </row>
    <row r="16" spans="1:13" ht="35.1" customHeight="1" x14ac:dyDescent="0.2">
      <c r="A16" s="189"/>
      <c r="B16" s="189"/>
      <c r="C16" s="189"/>
    </row>
    <row r="17" spans="1:3" ht="35.1" customHeight="1" x14ac:dyDescent="0.2">
      <c r="A17" s="189"/>
      <c r="B17" s="189"/>
      <c r="C17" s="189"/>
    </row>
    <row r="18" spans="1:3" ht="35.1" customHeight="1" x14ac:dyDescent="0.2">
      <c r="A18" s="189"/>
      <c r="B18" s="189"/>
      <c r="C18" s="189"/>
    </row>
    <row r="19" spans="1:3" ht="35.1" customHeight="1" x14ac:dyDescent="0.2">
      <c r="A19" s="189"/>
      <c r="B19" s="189"/>
      <c r="C19" s="189"/>
    </row>
    <row r="20" spans="1:3" ht="35.1" customHeight="1" x14ac:dyDescent="0.2">
      <c r="A20" s="189"/>
      <c r="B20" s="189"/>
      <c r="C20" s="189"/>
    </row>
    <row r="21" spans="1:3" ht="35.1" customHeight="1" x14ac:dyDescent="0.2">
      <c r="A21" s="189"/>
      <c r="B21" s="189"/>
      <c r="C21" s="189"/>
    </row>
    <row r="22" spans="1:3" ht="35.1" customHeight="1" x14ac:dyDescent="0.2">
      <c r="A22" s="189"/>
      <c r="B22" s="189"/>
      <c r="C22" s="189"/>
    </row>
    <row r="23" spans="1:3" ht="24.75" customHeight="1" x14ac:dyDescent="0.2">
      <c r="C23" s="214"/>
    </row>
  </sheetData>
  <sheetProtection sheet="1" objects="1" scenarios="1"/>
  <mergeCells count="8">
    <mergeCell ref="I10:M10"/>
    <mergeCell ref="I11:M12"/>
    <mergeCell ref="A1:C1"/>
    <mergeCell ref="A2:C2"/>
    <mergeCell ref="A3:B3"/>
    <mergeCell ref="A4:B4"/>
    <mergeCell ref="I3:M3"/>
    <mergeCell ref="I5:M5"/>
  </mergeCells>
  <pageMargins left="0.28999999999999998" right="0.24" top="0.36" bottom="0.39" header="0.23" footer="0.25"/>
  <pageSetup orientation="portrait" r:id="rId1"/>
  <headerFooter alignWithMargins="0"/>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23"/>
  <sheetViews>
    <sheetView workbookViewId="0">
      <selection activeCell="M17" sqref="M17"/>
    </sheetView>
  </sheetViews>
  <sheetFormatPr defaultColWidth="9.140625" defaultRowHeight="12" x14ac:dyDescent="0.2"/>
  <cols>
    <col min="1" max="1" width="34.85546875" style="194" customWidth="1"/>
    <col min="2" max="2" width="17.42578125" style="194" customWidth="1"/>
    <col min="3" max="3" width="43.140625" style="194" customWidth="1"/>
    <col min="4" max="16384" width="9.140625" style="194"/>
  </cols>
  <sheetData>
    <row r="1" spans="1:5" ht="16.5" x14ac:dyDescent="0.25">
      <c r="A1" s="678" t="s">
        <v>799</v>
      </c>
      <c r="B1" s="678"/>
      <c r="C1" s="678"/>
      <c r="D1" s="212"/>
      <c r="E1" s="212"/>
    </row>
    <row r="2" spans="1:5" ht="16.5" x14ac:dyDescent="0.25">
      <c r="A2" s="679" t="s">
        <v>984</v>
      </c>
      <c r="B2" s="679"/>
      <c r="C2" s="679"/>
    </row>
    <row r="3" spans="1:5" ht="9" customHeight="1" x14ac:dyDescent="0.25">
      <c r="A3" s="217"/>
      <c r="B3" s="217"/>
      <c r="C3" s="217"/>
    </row>
    <row r="4" spans="1:5" ht="36.75" customHeight="1" thickBot="1" x14ac:dyDescent="0.3">
      <c r="A4" s="680" t="str">
        <f>'Basic Data Input'!B12</f>
        <v>City or Village of _____________________</v>
      </c>
      <c r="B4" s="680"/>
      <c r="C4" s="218" t="str">
        <f>CONCATENATE('Basic Data Input'!B13," County")</f>
        <v>______________________ County</v>
      </c>
    </row>
    <row r="5" spans="1:5" ht="14.25" x14ac:dyDescent="0.2">
      <c r="A5" s="681" t="s">
        <v>790</v>
      </c>
      <c r="B5" s="681"/>
      <c r="C5" s="219" t="s">
        <v>791</v>
      </c>
      <c r="D5" s="195"/>
      <c r="E5" s="195"/>
    </row>
    <row r="6" spans="1:5" x14ac:dyDescent="0.2">
      <c r="A6" s="220"/>
      <c r="B6" s="220"/>
      <c r="C6" s="220"/>
    </row>
    <row r="7" spans="1:5" ht="36.75" customHeight="1" x14ac:dyDescent="0.2">
      <c r="A7" s="682" t="s">
        <v>800</v>
      </c>
      <c r="B7" s="682"/>
      <c r="C7" s="682"/>
    </row>
    <row r="8" spans="1:5" ht="24.75" customHeight="1" x14ac:dyDescent="0.2">
      <c r="A8" s="676"/>
      <c r="B8" s="676"/>
      <c r="C8" s="676"/>
    </row>
    <row r="9" spans="1:5" ht="24.75" customHeight="1" x14ac:dyDescent="0.2">
      <c r="A9" s="676"/>
      <c r="B9" s="676"/>
      <c r="C9" s="676"/>
    </row>
    <row r="10" spans="1:5" ht="24.75" customHeight="1" x14ac:dyDescent="0.2">
      <c r="A10" s="676"/>
      <c r="B10" s="676"/>
      <c r="C10" s="676"/>
    </row>
    <row r="11" spans="1:5" ht="24.75" customHeight="1" x14ac:dyDescent="0.2">
      <c r="A11" s="676"/>
      <c r="B11" s="676"/>
      <c r="C11" s="676"/>
    </row>
    <row r="12" spans="1:5" ht="24.75" customHeight="1" x14ac:dyDescent="0.2">
      <c r="A12" s="676"/>
      <c r="B12" s="676"/>
      <c r="C12" s="676"/>
    </row>
    <row r="13" spans="1:5" ht="24.75" customHeight="1" x14ac:dyDescent="0.2">
      <c r="A13" s="676"/>
      <c r="B13" s="676"/>
      <c r="C13" s="676"/>
    </row>
    <row r="14" spans="1:5" ht="24.75" customHeight="1" x14ac:dyDescent="0.2">
      <c r="A14" s="676"/>
      <c r="B14" s="676"/>
      <c r="C14" s="676"/>
    </row>
    <row r="15" spans="1:5" ht="24.75" customHeight="1" x14ac:dyDescent="0.2">
      <c r="A15" s="676"/>
      <c r="B15" s="676"/>
      <c r="C15" s="676"/>
    </row>
    <row r="16" spans="1:5" ht="24.75" customHeight="1" x14ac:dyDescent="0.2">
      <c r="A16" s="676"/>
      <c r="B16" s="676"/>
      <c r="C16" s="676"/>
    </row>
    <row r="17" spans="1:4" ht="24.75" customHeight="1" x14ac:dyDescent="0.2">
      <c r="A17" s="676"/>
      <c r="B17" s="676"/>
      <c r="C17" s="676"/>
    </row>
    <row r="18" spans="1:4" ht="24.75" customHeight="1" x14ac:dyDescent="0.2">
      <c r="A18" s="676"/>
      <c r="B18" s="676"/>
      <c r="C18" s="676"/>
    </row>
    <row r="19" spans="1:4" ht="24.75" customHeight="1" x14ac:dyDescent="0.2">
      <c r="A19" s="676"/>
      <c r="B19" s="676"/>
      <c r="C19" s="676"/>
    </row>
    <row r="20" spans="1:4" ht="24.75" customHeight="1" x14ac:dyDescent="0.2">
      <c r="A20" s="676"/>
      <c r="B20" s="676"/>
      <c r="C20" s="676"/>
    </row>
    <row r="21" spans="1:4" ht="24.75" customHeight="1" x14ac:dyDescent="0.2">
      <c r="A21" s="676"/>
      <c r="B21" s="676"/>
      <c r="C21" s="676"/>
    </row>
    <row r="23" spans="1:4" ht="15" x14ac:dyDescent="0.25">
      <c r="A23" s="677"/>
      <c r="B23" s="677"/>
      <c r="C23" s="677"/>
      <c r="D23" s="196"/>
    </row>
  </sheetData>
  <sheetProtection sheet="1" objects="1" scenarios="1"/>
  <mergeCells count="20">
    <mergeCell ref="A14:C14"/>
    <mergeCell ref="A1:C1"/>
    <mergeCell ref="A2:C2"/>
    <mergeCell ref="A4:B4"/>
    <mergeCell ref="A5:B5"/>
    <mergeCell ref="A7:C7"/>
    <mergeCell ref="A8:C8"/>
    <mergeCell ref="A9:C9"/>
    <mergeCell ref="A10:C10"/>
    <mergeCell ref="A11:C11"/>
    <mergeCell ref="A12:C12"/>
    <mergeCell ref="A13:C13"/>
    <mergeCell ref="A21:C21"/>
    <mergeCell ref="A23:C23"/>
    <mergeCell ref="A15:C15"/>
    <mergeCell ref="A16:C16"/>
    <mergeCell ref="A17:C17"/>
    <mergeCell ref="A18:C18"/>
    <mergeCell ref="A19:C19"/>
    <mergeCell ref="A20:C20"/>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92"/>
  <sheetViews>
    <sheetView workbookViewId="0">
      <selection activeCell="B14" sqref="B14"/>
    </sheetView>
  </sheetViews>
  <sheetFormatPr defaultColWidth="9.140625" defaultRowHeight="12.75" x14ac:dyDescent="0.2"/>
  <cols>
    <col min="1" max="1" width="3.42578125" style="174" customWidth="1"/>
    <col min="2" max="2" width="133.42578125" style="151" customWidth="1"/>
    <col min="3" max="16384" width="9.140625" style="151"/>
  </cols>
  <sheetData>
    <row r="1" spans="1:2" ht="15.75" x14ac:dyDescent="0.25">
      <c r="A1" s="497" t="s">
        <v>692</v>
      </c>
      <c r="B1" s="497"/>
    </row>
    <row r="3" spans="1:2" x14ac:dyDescent="0.2">
      <c r="A3" s="353" t="s">
        <v>693</v>
      </c>
    </row>
    <row r="4" spans="1:2" x14ac:dyDescent="0.2">
      <c r="A4" s="354" t="s">
        <v>902</v>
      </c>
      <c r="B4" s="151" t="s">
        <v>694</v>
      </c>
    </row>
    <row r="6" spans="1:2" x14ac:dyDescent="0.2">
      <c r="A6" s="355" t="s">
        <v>718</v>
      </c>
    </row>
    <row r="7" spans="1:2" ht="31.5" customHeight="1" x14ac:dyDescent="0.2">
      <c r="A7" s="354" t="s">
        <v>902</v>
      </c>
      <c r="B7" s="153" t="s">
        <v>778</v>
      </c>
    </row>
    <row r="8" spans="1:2" x14ac:dyDescent="0.2">
      <c r="A8" s="354" t="s">
        <v>902</v>
      </c>
      <c r="B8" s="151" t="s">
        <v>695</v>
      </c>
    </row>
    <row r="9" spans="1:2" x14ac:dyDescent="0.2">
      <c r="A9" s="156"/>
    </row>
    <row r="10" spans="1:2" x14ac:dyDescent="0.2">
      <c r="A10" s="355" t="s">
        <v>719</v>
      </c>
    </row>
    <row r="11" spans="1:2" x14ac:dyDescent="0.2">
      <c r="A11" s="354" t="s">
        <v>902</v>
      </c>
      <c r="B11" s="174" t="s">
        <v>722</v>
      </c>
    </row>
    <row r="12" spans="1:2" x14ac:dyDescent="0.2">
      <c r="A12" s="156"/>
    </row>
    <row r="13" spans="1:2" x14ac:dyDescent="0.2">
      <c r="A13" s="355" t="s">
        <v>993</v>
      </c>
    </row>
    <row r="14" spans="1:2" x14ac:dyDescent="0.2">
      <c r="A14" s="354" t="s">
        <v>902</v>
      </c>
      <c r="B14" s="174" t="s">
        <v>1133</v>
      </c>
    </row>
    <row r="15" spans="1:2" x14ac:dyDescent="0.2">
      <c r="A15" s="354"/>
    </row>
    <row r="16" spans="1:2" x14ac:dyDescent="0.2">
      <c r="A16" s="355" t="s">
        <v>994</v>
      </c>
    </row>
    <row r="17" spans="1:2" x14ac:dyDescent="0.2">
      <c r="A17" s="354" t="s">
        <v>902</v>
      </c>
      <c r="B17" s="174" t="s">
        <v>1133</v>
      </c>
    </row>
    <row r="18" spans="1:2" x14ac:dyDescent="0.2">
      <c r="A18" s="156"/>
    </row>
    <row r="19" spans="1:2" x14ac:dyDescent="0.2">
      <c r="A19" s="355" t="s">
        <v>991</v>
      </c>
    </row>
    <row r="20" spans="1:2" x14ac:dyDescent="0.2">
      <c r="A20" s="354" t="s">
        <v>902</v>
      </c>
      <c r="B20" s="151" t="s">
        <v>721</v>
      </c>
    </row>
    <row r="21" spans="1:2" x14ac:dyDescent="0.2">
      <c r="A21" s="156"/>
    </row>
    <row r="22" spans="1:2" x14ac:dyDescent="0.2">
      <c r="A22" s="355" t="s">
        <v>992</v>
      </c>
    </row>
    <row r="23" spans="1:2" x14ac:dyDescent="0.2">
      <c r="A23" s="354" t="s">
        <v>902</v>
      </c>
      <c r="B23" s="151" t="s">
        <v>934</v>
      </c>
    </row>
    <row r="24" spans="1:2" x14ac:dyDescent="0.2">
      <c r="A24" s="355"/>
    </row>
    <row r="25" spans="1:2" x14ac:dyDescent="0.2">
      <c r="A25" s="353" t="s">
        <v>696</v>
      </c>
    </row>
    <row r="26" spans="1:2" x14ac:dyDescent="0.2">
      <c r="A26" s="354" t="s">
        <v>902</v>
      </c>
      <c r="B26" s="151" t="s">
        <v>697</v>
      </c>
    </row>
    <row r="27" spans="1:2" x14ac:dyDescent="0.2">
      <c r="A27" s="354" t="s">
        <v>902</v>
      </c>
      <c r="B27" s="151" t="s">
        <v>758</v>
      </c>
    </row>
    <row r="28" spans="1:2" x14ac:dyDescent="0.2">
      <c r="A28" s="354" t="s">
        <v>902</v>
      </c>
      <c r="B28" s="151" t="s">
        <v>751</v>
      </c>
    </row>
    <row r="29" spans="1:2" x14ac:dyDescent="0.2">
      <c r="A29" s="156"/>
    </row>
    <row r="30" spans="1:2" x14ac:dyDescent="0.2">
      <c r="A30" s="355" t="s">
        <v>698</v>
      </c>
    </row>
    <row r="31" spans="1:2" ht="32.25" customHeight="1" x14ac:dyDescent="0.2">
      <c r="A31" s="354" t="s">
        <v>902</v>
      </c>
      <c r="B31" s="152" t="s">
        <v>699</v>
      </c>
    </row>
    <row r="32" spans="1:2" x14ac:dyDescent="0.2">
      <c r="A32" s="354" t="s">
        <v>902</v>
      </c>
      <c r="B32" s="151" t="s">
        <v>717</v>
      </c>
    </row>
    <row r="33" spans="1:2" x14ac:dyDescent="0.2">
      <c r="A33" s="156"/>
    </row>
    <row r="34" spans="1:2" x14ac:dyDescent="0.2">
      <c r="A34" s="355" t="s">
        <v>720</v>
      </c>
    </row>
    <row r="35" spans="1:2" x14ac:dyDescent="0.2">
      <c r="A35" s="354" t="s">
        <v>902</v>
      </c>
      <c r="B35" s="151" t="s">
        <v>700</v>
      </c>
    </row>
    <row r="36" spans="1:2" x14ac:dyDescent="0.2">
      <c r="A36" s="156"/>
    </row>
    <row r="37" spans="1:2" x14ac:dyDescent="0.2">
      <c r="A37" s="356" t="s">
        <v>802</v>
      </c>
      <c r="B37" s="178"/>
    </row>
    <row r="38" spans="1:2" x14ac:dyDescent="0.2">
      <c r="A38" s="354" t="s">
        <v>902</v>
      </c>
      <c r="B38" s="151" t="s">
        <v>906</v>
      </c>
    </row>
    <row r="39" spans="1:2" x14ac:dyDescent="0.2">
      <c r="A39" s="353"/>
    </row>
    <row r="40" spans="1:2" x14ac:dyDescent="0.2">
      <c r="A40" s="355" t="s">
        <v>701</v>
      </c>
    </row>
    <row r="41" spans="1:2" x14ac:dyDescent="0.2">
      <c r="A41" s="354" t="s">
        <v>902</v>
      </c>
      <c r="B41" s="151" t="s">
        <v>702</v>
      </c>
    </row>
    <row r="42" spans="1:2" x14ac:dyDescent="0.2">
      <c r="A42" s="156"/>
    </row>
    <row r="43" spans="1:2" x14ac:dyDescent="0.2">
      <c r="A43" s="355" t="s">
        <v>703</v>
      </c>
    </row>
    <row r="44" spans="1:2" x14ac:dyDescent="0.2">
      <c r="A44" s="354" t="s">
        <v>902</v>
      </c>
      <c r="B44" s="151" t="s">
        <v>801</v>
      </c>
    </row>
    <row r="45" spans="1:2" x14ac:dyDescent="0.2">
      <c r="A45" s="354" t="s">
        <v>902</v>
      </c>
      <c r="B45" s="151" t="s">
        <v>704</v>
      </c>
    </row>
    <row r="46" spans="1:2" x14ac:dyDescent="0.2">
      <c r="A46" s="354" t="s">
        <v>902</v>
      </c>
      <c r="B46" s="151" t="s">
        <v>779</v>
      </c>
    </row>
    <row r="47" spans="1:2" x14ac:dyDescent="0.2">
      <c r="A47" s="354" t="s">
        <v>902</v>
      </c>
      <c r="B47" s="151" t="s">
        <v>705</v>
      </c>
    </row>
    <row r="48" spans="1:2" x14ac:dyDescent="0.2">
      <c r="A48" s="156"/>
    </row>
    <row r="49" spans="1:2" x14ac:dyDescent="0.2">
      <c r="A49" s="355" t="s">
        <v>706</v>
      </c>
    </row>
    <row r="50" spans="1:2" x14ac:dyDescent="0.2">
      <c r="A50" s="354" t="s">
        <v>902</v>
      </c>
      <c r="B50" s="151" t="s">
        <v>707</v>
      </c>
    </row>
    <row r="51" spans="1:2" x14ac:dyDescent="0.2">
      <c r="A51" s="354" t="s">
        <v>902</v>
      </c>
      <c r="B51" s="151" t="s">
        <v>708</v>
      </c>
    </row>
    <row r="52" spans="1:2" x14ac:dyDescent="0.2">
      <c r="A52" s="354" t="s">
        <v>902</v>
      </c>
      <c r="B52" s="151" t="s">
        <v>656</v>
      </c>
    </row>
    <row r="53" spans="1:2" x14ac:dyDescent="0.2">
      <c r="B53" s="154" t="s">
        <v>709</v>
      </c>
    </row>
    <row r="54" spans="1:2" x14ac:dyDescent="0.2">
      <c r="B54" s="154" t="s">
        <v>710</v>
      </c>
    </row>
    <row r="55" spans="1:2" x14ac:dyDescent="0.2">
      <c r="B55" s="310" t="s">
        <v>828</v>
      </c>
    </row>
    <row r="56" spans="1:2" x14ac:dyDescent="0.2">
      <c r="B56" s="154" t="s">
        <v>780</v>
      </c>
    </row>
    <row r="57" spans="1:2" x14ac:dyDescent="0.2">
      <c r="B57" s="154" t="s">
        <v>711</v>
      </c>
    </row>
    <row r="58" spans="1:2" x14ac:dyDescent="0.2">
      <c r="B58" s="151" t="s">
        <v>803</v>
      </c>
    </row>
    <row r="59" spans="1:2" x14ac:dyDescent="0.2">
      <c r="B59" s="186" t="s">
        <v>807</v>
      </c>
    </row>
    <row r="60" spans="1:2" x14ac:dyDescent="0.2">
      <c r="A60" s="357" t="s">
        <v>712</v>
      </c>
    </row>
    <row r="62" spans="1:2" x14ac:dyDescent="0.2">
      <c r="A62" s="358" t="s">
        <v>94</v>
      </c>
    </row>
    <row r="63" spans="1:2" ht="25.5" x14ac:dyDescent="0.2">
      <c r="B63" s="155" t="s">
        <v>713</v>
      </c>
    </row>
    <row r="64" spans="1:2" x14ac:dyDescent="0.2">
      <c r="A64" s="174" t="s">
        <v>714</v>
      </c>
    </row>
    <row r="65" spans="1:2" x14ac:dyDescent="0.2">
      <c r="A65" s="358" t="s">
        <v>95</v>
      </c>
    </row>
    <row r="66" spans="1:2" ht="45.75" customHeight="1" x14ac:dyDescent="0.2">
      <c r="B66" s="153" t="s">
        <v>715</v>
      </c>
    </row>
    <row r="67" spans="1:2" ht="28.5" customHeight="1" x14ac:dyDescent="0.2">
      <c r="A67" s="174" t="s">
        <v>2</v>
      </c>
      <c r="B67" s="155" t="s">
        <v>716</v>
      </c>
    </row>
    <row r="68" spans="1:2" x14ac:dyDescent="0.2">
      <c r="A68" s="174" t="s">
        <v>2</v>
      </c>
    </row>
    <row r="69" spans="1:2" x14ac:dyDescent="0.2">
      <c r="A69" s="174" t="s">
        <v>714</v>
      </c>
    </row>
    <row r="70" spans="1:2" ht="15.75" x14ac:dyDescent="0.25">
      <c r="B70" s="177" t="s">
        <v>774</v>
      </c>
    </row>
    <row r="71" spans="1:2" ht="31.5" customHeight="1" x14ac:dyDescent="0.2">
      <c r="B71" s="175" t="s">
        <v>761</v>
      </c>
    </row>
    <row r="72" spans="1:2" x14ac:dyDescent="0.2">
      <c r="A72" s="174" t="s">
        <v>2</v>
      </c>
    </row>
    <row r="73" spans="1:2" ht="27" customHeight="1" x14ac:dyDescent="0.2">
      <c r="A73" s="498" t="s">
        <v>762</v>
      </c>
      <c r="B73" s="498"/>
    </row>
    <row r="74" spans="1:2" ht="21" customHeight="1" x14ac:dyDescent="0.2">
      <c r="B74" s="176" t="s">
        <v>763</v>
      </c>
    </row>
    <row r="75" spans="1:2" ht="31.5" customHeight="1" x14ac:dyDescent="0.2">
      <c r="B75" s="176" t="s">
        <v>764</v>
      </c>
    </row>
    <row r="76" spans="1:2" ht="32.25" customHeight="1" x14ac:dyDescent="0.2">
      <c r="B76" s="176" t="s">
        <v>765</v>
      </c>
    </row>
    <row r="77" spans="1:2" ht="18" customHeight="1" x14ac:dyDescent="0.2">
      <c r="B77" s="176" t="s">
        <v>766</v>
      </c>
    </row>
    <row r="78" spans="1:2" ht="18.75" customHeight="1" x14ac:dyDescent="0.2">
      <c r="B78" s="176" t="s">
        <v>767</v>
      </c>
    </row>
    <row r="79" spans="1:2" ht="59.25" customHeight="1" x14ac:dyDescent="0.2">
      <c r="B79" s="176" t="s">
        <v>768</v>
      </c>
    </row>
    <row r="80" spans="1:2" ht="32.25" customHeight="1" x14ac:dyDescent="0.2">
      <c r="B80" s="176" t="s">
        <v>769</v>
      </c>
    </row>
    <row r="81" spans="1:2" ht="20.25" customHeight="1" x14ac:dyDescent="0.2">
      <c r="B81" s="176" t="s">
        <v>770</v>
      </c>
    </row>
    <row r="82" spans="1:2" ht="18.75" customHeight="1" x14ac:dyDescent="0.2">
      <c r="B82" s="176" t="s">
        <v>771</v>
      </c>
    </row>
    <row r="83" spans="1:2" ht="32.25" customHeight="1" x14ac:dyDescent="0.2">
      <c r="B83" s="176" t="s">
        <v>772</v>
      </c>
    </row>
    <row r="84" spans="1:2" ht="33.75" customHeight="1" x14ac:dyDescent="0.2">
      <c r="B84" s="176" t="s">
        <v>773</v>
      </c>
    </row>
    <row r="86" spans="1:2" x14ac:dyDescent="0.2">
      <c r="A86" s="359" t="s">
        <v>775</v>
      </c>
    </row>
    <row r="88" spans="1:2" x14ac:dyDescent="0.2">
      <c r="B88" s="176" t="s">
        <v>62</v>
      </c>
    </row>
    <row r="89" spans="1:2" ht="19.5" customHeight="1" x14ac:dyDescent="0.2">
      <c r="B89" s="176" t="s">
        <v>63</v>
      </c>
    </row>
    <row r="90" spans="1:2" ht="19.5" customHeight="1" x14ac:dyDescent="0.2">
      <c r="B90" s="176" t="s">
        <v>776</v>
      </c>
    </row>
    <row r="91" spans="1:2" ht="31.5" customHeight="1" x14ac:dyDescent="0.2">
      <c r="B91" s="176" t="s">
        <v>777</v>
      </c>
    </row>
    <row r="92" spans="1:2" ht="18.75" customHeight="1" x14ac:dyDescent="0.2">
      <c r="B92" s="176" t="s">
        <v>65</v>
      </c>
    </row>
  </sheetData>
  <sheetProtection algorithmName="SHA-512" hashValue="wAeRDXDp+TOAWtex5IO4N5QZLwCc0vqjYIxQviobwhtVDJ39GQuj8ZDrkxc6TCRTjq7yv5MAJW1NTDx0KmydcA==" saltValue="RQwCyP2ygcpC/KK+P2JmPw==" spinCount="100000" sheet="1" objects="1" scenarios="1"/>
  <mergeCells count="2">
    <mergeCell ref="A1:B1"/>
    <mergeCell ref="A73:B73"/>
  </mergeCells>
  <printOptions horizontalCentered="1"/>
  <pageMargins left="0.5" right="0.5" top="0.5" bottom="0.5" header="0.5" footer="0.5"/>
  <pageSetup orientation="portrait" r:id="rId1"/>
  <headerFooter alignWithMargins="0"/>
  <customProperties>
    <customPr name="OrphanNamesChecke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23"/>
  <sheetViews>
    <sheetView workbookViewId="0">
      <selection activeCell="F24" sqref="F24"/>
    </sheetView>
  </sheetViews>
  <sheetFormatPr defaultColWidth="9.140625" defaultRowHeight="12" x14ac:dyDescent="0.2"/>
  <cols>
    <col min="1" max="1" width="29.85546875" style="187" customWidth="1"/>
    <col min="2" max="2" width="17.5703125" style="187" customWidth="1"/>
    <col min="3" max="3" width="38.42578125" style="187" customWidth="1"/>
    <col min="4" max="16384" width="9.140625" style="187"/>
  </cols>
  <sheetData>
    <row r="1" spans="1:4" ht="16.5" customHeight="1" x14ac:dyDescent="0.25">
      <c r="A1" s="671" t="s">
        <v>789</v>
      </c>
      <c r="B1" s="671"/>
      <c r="C1" s="671"/>
      <c r="D1" s="211"/>
    </row>
    <row r="2" spans="1:4" ht="16.5" x14ac:dyDescent="0.25">
      <c r="A2" s="672" t="s">
        <v>984</v>
      </c>
      <c r="B2" s="672"/>
      <c r="C2" s="672"/>
    </row>
    <row r="3" spans="1:4" ht="22.5" customHeight="1" thickBot="1" x14ac:dyDescent="0.3">
      <c r="A3" s="673" t="str">
        <f>'Basic Data Input'!B12</f>
        <v>City or Village of _____________________</v>
      </c>
      <c r="B3" s="673"/>
      <c r="C3" s="213" t="str">
        <f>CONCATENATE('Basic Data Input'!B13,"County")</f>
        <v>______________________County</v>
      </c>
    </row>
    <row r="4" spans="1:4" ht="24" customHeight="1" x14ac:dyDescent="0.2">
      <c r="A4" s="674" t="s">
        <v>790</v>
      </c>
      <c r="B4" s="674"/>
      <c r="C4" s="215" t="s">
        <v>791</v>
      </c>
      <c r="D4" s="188"/>
    </row>
    <row r="5" spans="1:4" ht="40.5" customHeight="1" thickBot="1" x14ac:dyDescent="0.25">
      <c r="A5" s="216" t="s">
        <v>792</v>
      </c>
      <c r="B5" s="216" t="s">
        <v>793</v>
      </c>
      <c r="C5" s="216" t="s">
        <v>794</v>
      </c>
    </row>
    <row r="6" spans="1:4" ht="35.1" customHeight="1" x14ac:dyDescent="0.2">
      <c r="A6" s="189"/>
      <c r="B6" s="189"/>
      <c r="C6" s="189"/>
    </row>
    <row r="7" spans="1:4" ht="35.1" customHeight="1" x14ac:dyDescent="0.2">
      <c r="A7" s="189"/>
      <c r="B7" s="189"/>
      <c r="C7" s="189"/>
    </row>
    <row r="8" spans="1:4" ht="35.1" customHeight="1" x14ac:dyDescent="0.2">
      <c r="A8" s="189"/>
      <c r="B8" s="189"/>
      <c r="C8" s="189"/>
    </row>
    <row r="9" spans="1:4" ht="35.1" customHeight="1" x14ac:dyDescent="0.2">
      <c r="A9" s="189"/>
      <c r="B9" s="189"/>
      <c r="C9" s="189"/>
    </row>
    <row r="10" spans="1:4" ht="35.1" customHeight="1" x14ac:dyDescent="0.2">
      <c r="A10" s="189"/>
      <c r="B10" s="189"/>
      <c r="C10" s="189"/>
    </row>
    <row r="11" spans="1:4" ht="35.1" customHeight="1" x14ac:dyDescent="0.2">
      <c r="A11" s="189"/>
      <c r="B11" s="189"/>
      <c r="C11" s="189"/>
    </row>
    <row r="12" spans="1:4" ht="35.1" customHeight="1" x14ac:dyDescent="0.2">
      <c r="A12" s="189"/>
      <c r="B12" s="189"/>
      <c r="C12" s="189"/>
    </row>
    <row r="13" spans="1:4" ht="35.1" customHeight="1" x14ac:dyDescent="0.2">
      <c r="A13" s="189"/>
      <c r="B13" s="189"/>
      <c r="C13" s="189"/>
    </row>
    <row r="14" spans="1:4" ht="35.1" customHeight="1" x14ac:dyDescent="0.2">
      <c r="A14" s="189"/>
      <c r="B14" s="189"/>
      <c r="C14" s="189"/>
    </row>
    <row r="15" spans="1:4" ht="35.1" customHeight="1" x14ac:dyDescent="0.2">
      <c r="A15" s="189"/>
      <c r="B15" s="189"/>
      <c r="C15" s="189"/>
    </row>
    <row r="16" spans="1:4" ht="35.1" customHeight="1" x14ac:dyDescent="0.2">
      <c r="A16" s="189"/>
      <c r="B16" s="189"/>
      <c r="C16" s="189"/>
    </row>
    <row r="17" spans="1:3" ht="35.1" customHeight="1" x14ac:dyDescent="0.2">
      <c r="A17" s="189"/>
      <c r="B17" s="189"/>
      <c r="C17" s="189"/>
    </row>
    <row r="18" spans="1:3" ht="35.1" customHeight="1" x14ac:dyDescent="0.2">
      <c r="A18" s="189"/>
      <c r="B18" s="189"/>
      <c r="C18" s="189"/>
    </row>
    <row r="19" spans="1:3" ht="35.1" customHeight="1" x14ac:dyDescent="0.2">
      <c r="A19" s="189"/>
      <c r="B19" s="189"/>
      <c r="C19" s="189"/>
    </row>
    <row r="20" spans="1:3" ht="35.1" customHeight="1" x14ac:dyDescent="0.2">
      <c r="A20" s="189"/>
      <c r="B20" s="189"/>
      <c r="C20" s="189"/>
    </row>
    <row r="21" spans="1:3" ht="35.1" customHeight="1" x14ac:dyDescent="0.2">
      <c r="A21" s="189"/>
      <c r="B21" s="189"/>
      <c r="C21" s="189"/>
    </row>
    <row r="22" spans="1:3" ht="35.1" customHeight="1" x14ac:dyDescent="0.2">
      <c r="A22" s="189"/>
      <c r="B22" s="189"/>
      <c r="C22" s="189"/>
    </row>
    <row r="23" spans="1:3" ht="24.75" customHeight="1" x14ac:dyDescent="0.2">
      <c r="C23" s="214"/>
    </row>
  </sheetData>
  <mergeCells count="4">
    <mergeCell ref="A1:C1"/>
    <mergeCell ref="A2:C2"/>
    <mergeCell ref="A3:B3"/>
    <mergeCell ref="A4:B4"/>
  </mergeCells>
  <pageMargins left="0.28999999999999998" right="0.24" top="0.36" bottom="0.39" header="0.23" footer="0.25"/>
  <pageSetup orientation="portrait" r:id="rId1"/>
  <headerFooter alignWithMargins="0"/>
  <customProperties>
    <customPr name="OrphanNamesChecke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O19"/>
  <sheetViews>
    <sheetView workbookViewId="0">
      <selection activeCell="J3" sqref="J3"/>
    </sheetView>
  </sheetViews>
  <sheetFormatPr defaultColWidth="9.140625" defaultRowHeight="12.75" x14ac:dyDescent="0.2"/>
  <cols>
    <col min="1" max="1" width="12.5703125" style="61" customWidth="1"/>
    <col min="2" max="16384" width="9.140625" style="61"/>
  </cols>
  <sheetData>
    <row r="1" spans="1:249" x14ac:dyDescent="0.2">
      <c r="B1" s="683" t="s">
        <v>153</v>
      </c>
      <c r="C1" s="683"/>
      <c r="D1" s="683"/>
      <c r="E1" s="683"/>
      <c r="F1" s="683"/>
      <c r="G1" s="683"/>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row>
    <row r="2" spans="1:249" s="118" customFormat="1" ht="14.25" x14ac:dyDescent="0.2">
      <c r="A2" s="61" t="s">
        <v>154</v>
      </c>
      <c r="B2" s="61" t="s">
        <v>155</v>
      </c>
      <c r="C2" s="61" t="s">
        <v>156</v>
      </c>
      <c r="D2" s="61" t="s">
        <v>157</v>
      </c>
      <c r="E2" s="61" t="s">
        <v>158</v>
      </c>
      <c r="F2" s="61" t="s">
        <v>159</v>
      </c>
      <c r="G2" s="113" t="s">
        <v>160</v>
      </c>
      <c r="H2" s="116" t="s">
        <v>161</v>
      </c>
      <c r="I2" s="116" t="s">
        <v>162</v>
      </c>
      <c r="J2" s="116" t="s">
        <v>163</v>
      </c>
      <c r="K2" s="116" t="s">
        <v>164</v>
      </c>
      <c r="L2" s="116" t="s">
        <v>165</v>
      </c>
      <c r="M2" s="116" t="s">
        <v>166</v>
      </c>
      <c r="N2" s="116" t="s">
        <v>167</v>
      </c>
      <c r="O2" s="116" t="s">
        <v>168</v>
      </c>
      <c r="P2" s="116" t="s">
        <v>169</v>
      </c>
      <c r="Q2" s="116" t="s">
        <v>170</v>
      </c>
      <c r="R2" s="116" t="s">
        <v>171</v>
      </c>
      <c r="S2" s="116" t="s">
        <v>172</v>
      </c>
      <c r="T2" s="116" t="s">
        <v>173</v>
      </c>
      <c r="U2" s="116" t="s">
        <v>174</v>
      </c>
      <c r="V2" s="116" t="s">
        <v>175</v>
      </c>
      <c r="W2" s="116" t="s">
        <v>176</v>
      </c>
      <c r="X2" s="116" t="s">
        <v>177</v>
      </c>
      <c r="Y2" s="116" t="s">
        <v>178</v>
      </c>
      <c r="Z2" s="116" t="s">
        <v>179</v>
      </c>
      <c r="AA2" s="116" t="s">
        <v>180</v>
      </c>
      <c r="AB2" s="116" t="s">
        <v>181</v>
      </c>
      <c r="AC2" s="116" t="s">
        <v>182</v>
      </c>
      <c r="AD2" s="116" t="s">
        <v>183</v>
      </c>
      <c r="AE2" s="116" t="s">
        <v>184</v>
      </c>
      <c r="AF2" s="116" t="s">
        <v>185</v>
      </c>
      <c r="AG2" s="116" t="s">
        <v>186</v>
      </c>
      <c r="AH2" s="116" t="s">
        <v>187</v>
      </c>
      <c r="AI2" s="116" t="s">
        <v>188</v>
      </c>
      <c r="AJ2" s="116" t="s">
        <v>189</v>
      </c>
      <c r="AK2" s="116" t="s">
        <v>190</v>
      </c>
      <c r="AL2" s="116" t="s">
        <v>191</v>
      </c>
      <c r="AM2" s="116" t="s">
        <v>192</v>
      </c>
      <c r="AN2" s="116" t="s">
        <v>193</v>
      </c>
      <c r="AO2" s="116" t="s">
        <v>194</v>
      </c>
      <c r="AP2" s="116" t="s">
        <v>195</v>
      </c>
      <c r="AQ2" s="116" t="s">
        <v>196</v>
      </c>
      <c r="AR2" s="116" t="s">
        <v>197</v>
      </c>
      <c r="AS2" s="116" t="s">
        <v>198</v>
      </c>
      <c r="AT2" s="116" t="s">
        <v>199</v>
      </c>
      <c r="AU2" s="116" t="s">
        <v>200</v>
      </c>
      <c r="AV2" s="116" t="s">
        <v>201</v>
      </c>
      <c r="AW2" s="116" t="s">
        <v>202</v>
      </c>
      <c r="AX2" s="116" t="s">
        <v>203</v>
      </c>
      <c r="AY2" s="116" t="s">
        <v>204</v>
      </c>
      <c r="AZ2" s="116" t="s">
        <v>205</v>
      </c>
      <c r="BA2" s="116" t="s">
        <v>206</v>
      </c>
      <c r="BB2" s="116" t="s">
        <v>208</v>
      </c>
      <c r="BC2" s="116" t="s">
        <v>209</v>
      </c>
      <c r="BD2" s="116" t="s">
        <v>210</v>
      </c>
      <c r="BE2" s="116" t="s">
        <v>211</v>
      </c>
      <c r="BF2" s="116" t="s">
        <v>212</v>
      </c>
      <c r="BG2" s="116" t="s">
        <v>213</v>
      </c>
      <c r="BH2" s="116" t="s">
        <v>214</v>
      </c>
      <c r="BI2" s="116" t="s">
        <v>215</v>
      </c>
      <c r="BJ2" s="116" t="s">
        <v>216</v>
      </c>
      <c r="BK2" s="116" t="s">
        <v>217</v>
      </c>
      <c r="BL2" s="116" t="s">
        <v>218</v>
      </c>
      <c r="BM2" s="116" t="s">
        <v>219</v>
      </c>
      <c r="BN2" s="116" t="s">
        <v>220</v>
      </c>
      <c r="BO2" s="116" t="s">
        <v>221</v>
      </c>
      <c r="BP2" s="116" t="s">
        <v>222</v>
      </c>
      <c r="BQ2" s="116" t="s">
        <v>223</v>
      </c>
      <c r="BR2" s="116" t="s">
        <v>224</v>
      </c>
      <c r="BS2" s="116" t="s">
        <v>225</v>
      </c>
      <c r="BT2" s="116" t="s">
        <v>226</v>
      </c>
      <c r="BU2" s="116" t="s">
        <v>227</v>
      </c>
      <c r="BV2" s="116" t="s">
        <v>228</v>
      </c>
      <c r="BW2" s="116" t="s">
        <v>229</v>
      </c>
      <c r="BX2" s="116" t="s">
        <v>230</v>
      </c>
      <c r="BY2" s="116" t="s">
        <v>231</v>
      </c>
      <c r="BZ2" s="116" t="s">
        <v>232</v>
      </c>
      <c r="CA2" s="116" t="s">
        <v>233</v>
      </c>
      <c r="CB2" s="116" t="s">
        <v>234</v>
      </c>
      <c r="CC2" s="116" t="s">
        <v>235</v>
      </c>
      <c r="CD2" s="116" t="s">
        <v>236</v>
      </c>
      <c r="CE2" s="116" t="s">
        <v>237</v>
      </c>
      <c r="CF2" s="116" t="s">
        <v>238</v>
      </c>
      <c r="CG2" s="116" t="s">
        <v>239</v>
      </c>
      <c r="CH2" s="116" t="s">
        <v>240</v>
      </c>
      <c r="CI2" s="116" t="s">
        <v>241</v>
      </c>
      <c r="CJ2" s="116" t="s">
        <v>242</v>
      </c>
      <c r="CK2" s="116" t="s">
        <v>243</v>
      </c>
      <c r="CL2" s="116" t="s">
        <v>244</v>
      </c>
      <c r="CM2" s="116" t="s">
        <v>245</v>
      </c>
      <c r="CN2" s="116" t="s">
        <v>246</v>
      </c>
      <c r="CO2" s="116" t="s">
        <v>247</v>
      </c>
      <c r="CP2" s="116" t="s">
        <v>248</v>
      </c>
      <c r="CQ2" s="116" t="s">
        <v>249</v>
      </c>
      <c r="CR2" s="116" t="s">
        <v>250</v>
      </c>
      <c r="CS2" s="116" t="s">
        <v>251</v>
      </c>
      <c r="CT2" s="116" t="s">
        <v>252</v>
      </c>
      <c r="CU2" s="116" t="s">
        <v>253</v>
      </c>
      <c r="CV2" s="116" t="s">
        <v>254</v>
      </c>
      <c r="CW2" s="116" t="s">
        <v>255</v>
      </c>
      <c r="CX2" s="116" t="s">
        <v>256</v>
      </c>
      <c r="CY2" s="116" t="s">
        <v>257</v>
      </c>
      <c r="CZ2" s="116" t="s">
        <v>258</v>
      </c>
      <c r="DA2" s="116" t="s">
        <v>259</v>
      </c>
      <c r="DB2" s="116" t="s">
        <v>260</v>
      </c>
      <c r="DC2" s="116" t="s">
        <v>261</v>
      </c>
      <c r="DD2" s="116" t="s">
        <v>262</v>
      </c>
      <c r="DE2" s="116" t="s">
        <v>263</v>
      </c>
      <c r="DF2" s="116" t="s">
        <v>264</v>
      </c>
      <c r="DG2" s="116" t="s">
        <v>265</v>
      </c>
      <c r="DH2" s="116" t="s">
        <v>266</v>
      </c>
      <c r="DI2" s="116" t="s">
        <v>267</v>
      </c>
      <c r="DJ2" s="116" t="s">
        <v>268</v>
      </c>
      <c r="DK2" s="116" t="s">
        <v>269</v>
      </c>
      <c r="DL2" s="116" t="s">
        <v>270</v>
      </c>
      <c r="DM2" s="116" t="s">
        <v>271</v>
      </c>
      <c r="DN2" s="116" t="s">
        <v>272</v>
      </c>
      <c r="DO2" s="116" t="s">
        <v>273</v>
      </c>
      <c r="DP2" s="116" t="s">
        <v>274</v>
      </c>
      <c r="DQ2" s="116" t="s">
        <v>275</v>
      </c>
      <c r="DR2" s="116" t="s">
        <v>276</v>
      </c>
      <c r="DS2" s="116" t="s">
        <v>277</v>
      </c>
      <c r="DT2" s="116" t="s">
        <v>278</v>
      </c>
      <c r="DU2" s="116" t="s">
        <v>279</v>
      </c>
      <c r="DV2" s="116" t="s">
        <v>280</v>
      </c>
      <c r="DW2" s="116" t="s">
        <v>281</v>
      </c>
      <c r="DX2" s="116" t="s">
        <v>282</v>
      </c>
      <c r="DY2" s="116" t="s">
        <v>283</v>
      </c>
      <c r="DZ2" s="116" t="s">
        <v>284</v>
      </c>
      <c r="EA2" s="116" t="s">
        <v>285</v>
      </c>
      <c r="EB2" s="116" t="s">
        <v>286</v>
      </c>
      <c r="EC2" s="116" t="s">
        <v>287</v>
      </c>
      <c r="ED2" s="116" t="s">
        <v>288</v>
      </c>
      <c r="EE2" s="116" t="s">
        <v>289</v>
      </c>
      <c r="EF2" s="116" t="s">
        <v>290</v>
      </c>
      <c r="EG2" s="116" t="s">
        <v>291</v>
      </c>
      <c r="EH2" s="116" t="s">
        <v>292</v>
      </c>
      <c r="EI2" s="116" t="s">
        <v>293</v>
      </c>
      <c r="EJ2" s="116" t="s">
        <v>294</v>
      </c>
      <c r="EK2" s="116" t="s">
        <v>295</v>
      </c>
      <c r="EL2" s="116" t="s">
        <v>296</v>
      </c>
      <c r="EM2" s="116" t="s">
        <v>297</v>
      </c>
      <c r="EN2" s="116" t="s">
        <v>298</v>
      </c>
      <c r="EO2" s="116" t="s">
        <v>299</v>
      </c>
      <c r="EP2" s="116" t="s">
        <v>300</v>
      </c>
      <c r="EQ2" s="116" t="s">
        <v>301</v>
      </c>
      <c r="ER2" s="116" t="s">
        <v>302</v>
      </c>
      <c r="ES2" s="116" t="s">
        <v>303</v>
      </c>
      <c r="ET2" s="116" t="s">
        <v>304</v>
      </c>
      <c r="EU2" s="116" t="s">
        <v>305</v>
      </c>
      <c r="EV2" s="116" t="s">
        <v>306</v>
      </c>
      <c r="EW2" s="116" t="s">
        <v>307</v>
      </c>
      <c r="EX2" s="116" t="s">
        <v>308</v>
      </c>
      <c r="EY2" s="116" t="s">
        <v>309</v>
      </c>
      <c r="EZ2" s="116" t="s">
        <v>310</v>
      </c>
      <c r="FA2" s="116" t="s">
        <v>311</v>
      </c>
      <c r="FB2" s="116" t="s">
        <v>312</v>
      </c>
      <c r="FC2" s="116" t="s">
        <v>313</v>
      </c>
      <c r="FD2" s="116" t="s">
        <v>314</v>
      </c>
      <c r="FE2" s="116" t="s">
        <v>315</v>
      </c>
      <c r="FF2" s="116" t="s">
        <v>316</v>
      </c>
      <c r="FG2" s="116" t="s">
        <v>317</v>
      </c>
      <c r="FH2" s="116" t="s">
        <v>318</v>
      </c>
      <c r="FI2" s="116" t="s">
        <v>319</v>
      </c>
      <c r="FJ2" s="116" t="s">
        <v>320</v>
      </c>
      <c r="FK2" s="116" t="s">
        <v>321</v>
      </c>
      <c r="FL2" s="116" t="s">
        <v>322</v>
      </c>
      <c r="FM2" s="116" t="s">
        <v>323</v>
      </c>
      <c r="FN2" s="116" t="s">
        <v>324</v>
      </c>
      <c r="FO2" s="116" t="s">
        <v>325</v>
      </c>
      <c r="FP2" s="116" t="s">
        <v>326</v>
      </c>
      <c r="FQ2" s="116" t="s">
        <v>327</v>
      </c>
      <c r="FR2" s="116" t="s">
        <v>328</v>
      </c>
      <c r="FS2" s="116" t="s">
        <v>329</v>
      </c>
      <c r="FT2" s="116" t="s">
        <v>330</v>
      </c>
      <c r="FU2" s="116" t="s">
        <v>331</v>
      </c>
      <c r="FV2" s="116" t="s">
        <v>332</v>
      </c>
      <c r="FW2" s="116" t="s">
        <v>333</v>
      </c>
      <c r="FX2" s="116" t="s">
        <v>334</v>
      </c>
      <c r="FY2" s="116" t="s">
        <v>335</v>
      </c>
      <c r="FZ2" s="116" t="s">
        <v>336</v>
      </c>
      <c r="GA2" s="116" t="s">
        <v>337</v>
      </c>
      <c r="GB2" s="116" t="s">
        <v>338</v>
      </c>
      <c r="GC2" s="116" t="s">
        <v>339</v>
      </c>
      <c r="GD2" s="116" t="s">
        <v>340</v>
      </c>
      <c r="GE2" s="116" t="s">
        <v>341</v>
      </c>
      <c r="GF2" s="116" t="s">
        <v>342</v>
      </c>
      <c r="GG2" s="116" t="s">
        <v>343</v>
      </c>
      <c r="GH2" s="116" t="s">
        <v>344</v>
      </c>
      <c r="GI2" s="116" t="s">
        <v>345</v>
      </c>
      <c r="GJ2" s="116" t="s">
        <v>346</v>
      </c>
      <c r="GK2" s="117" t="s">
        <v>347</v>
      </c>
      <c r="GL2" s="117" t="s">
        <v>348</v>
      </c>
      <c r="GM2" s="117" t="s">
        <v>349</v>
      </c>
      <c r="GN2" s="117" t="s">
        <v>403</v>
      </c>
      <c r="GO2" s="117" t="s">
        <v>350</v>
      </c>
      <c r="GP2" s="117" t="s">
        <v>351</v>
      </c>
      <c r="GQ2" s="117" t="s">
        <v>352</v>
      </c>
      <c r="GR2" s="117" t="s">
        <v>353</v>
      </c>
      <c r="GS2" s="117" t="s">
        <v>354</v>
      </c>
      <c r="GT2" s="117" t="s">
        <v>355</v>
      </c>
      <c r="GU2" s="117" t="s">
        <v>356</v>
      </c>
      <c r="GV2" s="117" t="s">
        <v>357</v>
      </c>
      <c r="GW2" s="117" t="s">
        <v>358</v>
      </c>
      <c r="GX2" s="117" t="s">
        <v>359</v>
      </c>
      <c r="GY2" s="117" t="s">
        <v>360</v>
      </c>
      <c r="GZ2" s="117" t="s">
        <v>361</v>
      </c>
      <c r="HA2" s="117" t="s">
        <v>362</v>
      </c>
      <c r="HB2" s="117" t="s">
        <v>363</v>
      </c>
      <c r="HC2" s="117" t="s">
        <v>364</v>
      </c>
      <c r="HD2" s="117" t="s">
        <v>365</v>
      </c>
      <c r="HE2" s="117" t="s">
        <v>366</v>
      </c>
      <c r="HF2" s="117" t="s">
        <v>367</v>
      </c>
      <c r="HG2" s="117" t="s">
        <v>368</v>
      </c>
      <c r="HH2" s="117" t="s">
        <v>369</v>
      </c>
      <c r="HI2" s="117" t="s">
        <v>370</v>
      </c>
      <c r="HJ2" s="117" t="s">
        <v>371</v>
      </c>
      <c r="HK2" s="117" t="s">
        <v>372</v>
      </c>
      <c r="HL2" s="117" t="s">
        <v>373</v>
      </c>
      <c r="HM2" s="117" t="s">
        <v>374</v>
      </c>
      <c r="HN2" s="117" t="s">
        <v>375</v>
      </c>
      <c r="HO2" s="117" t="s">
        <v>376</v>
      </c>
      <c r="HP2" s="117" t="s">
        <v>377</v>
      </c>
      <c r="HQ2" s="117" t="s">
        <v>378</v>
      </c>
      <c r="HR2" s="117" t="s">
        <v>379</v>
      </c>
      <c r="HS2" s="117" t="s">
        <v>380</v>
      </c>
      <c r="HT2" s="117" t="s">
        <v>381</v>
      </c>
      <c r="HU2" s="117" t="s">
        <v>382</v>
      </c>
      <c r="HV2" s="117" t="s">
        <v>383</v>
      </c>
      <c r="HW2" s="117" t="s">
        <v>384</v>
      </c>
      <c r="HX2" s="117" t="s">
        <v>385</v>
      </c>
      <c r="HY2" s="117" t="s">
        <v>386</v>
      </c>
      <c r="HZ2" s="117" t="s">
        <v>387</v>
      </c>
      <c r="IA2" s="117" t="s">
        <v>388</v>
      </c>
      <c r="IB2" s="117" t="s">
        <v>389</v>
      </c>
      <c r="IC2" s="117" t="s">
        <v>390</v>
      </c>
      <c r="ID2" s="117" t="s">
        <v>391</v>
      </c>
      <c r="IE2" s="117" t="s">
        <v>392</v>
      </c>
      <c r="IF2" s="117" t="s">
        <v>393</v>
      </c>
      <c r="IG2" s="117" t="s">
        <v>394</v>
      </c>
      <c r="IH2" s="117" t="s">
        <v>395</v>
      </c>
      <c r="II2" s="117" t="s">
        <v>396</v>
      </c>
      <c r="IJ2" s="117" t="s">
        <v>397</v>
      </c>
      <c r="IK2" s="117" t="s">
        <v>398</v>
      </c>
      <c r="IL2" s="117" t="s">
        <v>399</v>
      </c>
      <c r="IM2" s="117" t="s">
        <v>400</v>
      </c>
      <c r="IN2" s="117" t="s">
        <v>401</v>
      </c>
      <c r="IO2" s="117" t="s">
        <v>402</v>
      </c>
    </row>
    <row r="3" spans="1:249" s="118" customFormat="1" ht="14.25" x14ac:dyDescent="0.2">
      <c r="A3" s="61"/>
      <c r="B3" s="61" t="str">
        <f>'Basic Data Input'!B12</f>
        <v>City or Village of _____________________</v>
      </c>
      <c r="C3" s="61" t="str">
        <f>'Basic Data Input'!B13</f>
        <v>______________________</v>
      </c>
      <c r="D3" s="61"/>
      <c r="E3" s="114">
        <f>'Cover- Page 1'!I12</f>
        <v>0</v>
      </c>
      <c r="F3" s="114">
        <f>'Cover- Page 1'!I13</f>
        <v>0</v>
      </c>
      <c r="G3" s="114">
        <f>'Cover- Page 1'!I14</f>
        <v>0</v>
      </c>
      <c r="H3" s="119">
        <f>'Receipts - Page 2'!$C$3</f>
        <v>0</v>
      </c>
      <c r="I3" s="119">
        <f>'Receipts - Page 2'!$C$4</f>
        <v>0</v>
      </c>
      <c r="J3" s="119">
        <f>'Receipts - Page 2'!$C$5</f>
        <v>0</v>
      </c>
      <c r="K3" s="119">
        <f>'Receipts - Page 2'!$C$6</f>
        <v>0</v>
      </c>
      <c r="L3" s="119">
        <f>'Receipts - Page 2'!$C$7</f>
        <v>0</v>
      </c>
      <c r="M3" s="119">
        <f>'Receipts - Page 2'!$C$8</f>
        <v>0</v>
      </c>
      <c r="N3" s="119">
        <f>'Receipts - Page 2'!$C$9</f>
        <v>0</v>
      </c>
      <c r="O3" s="119">
        <f>'Receipts - Page 2'!$C$10</f>
        <v>0</v>
      </c>
      <c r="P3" s="119">
        <f>'Receipts - Page 2'!$C$11</f>
        <v>0</v>
      </c>
      <c r="Q3" s="119">
        <f>'Receipts - Page 2'!$C$12</f>
        <v>0</v>
      </c>
      <c r="R3" s="119">
        <f>'Receipts - Page 2'!$C$13</f>
        <v>0</v>
      </c>
      <c r="S3" s="119">
        <f>'Receipts - Page 2'!$C$14</f>
        <v>0</v>
      </c>
      <c r="T3" s="119">
        <f>'Receipts - Page 2'!$C$15</f>
        <v>0</v>
      </c>
      <c r="U3" s="119">
        <f>'Receipts - Page 2'!$C$16</f>
        <v>0</v>
      </c>
      <c r="V3" s="119">
        <f>'Receipts - Page 2'!$C$19</f>
        <v>0</v>
      </c>
      <c r="W3" s="119">
        <f>'Receipts - Page 2'!$C$20</f>
        <v>0</v>
      </c>
      <c r="X3" s="119">
        <f>'Receipts - Page 2'!$C$21</f>
        <v>0</v>
      </c>
      <c r="Y3" s="119">
        <f>'Receipts - Page 2'!$C$22</f>
        <v>0</v>
      </c>
      <c r="Z3" s="119">
        <f>'Receipts - Page 2'!$C$23</f>
        <v>0</v>
      </c>
      <c r="AA3" s="119">
        <f>'Receipts - Page 2'!$C$24</f>
        <v>0</v>
      </c>
      <c r="AB3" s="119">
        <f>'Receipts - Page 2'!$C$25</f>
        <v>0</v>
      </c>
      <c r="AC3" s="119">
        <f>'Receipts - Page 2'!$C$26</f>
        <v>0</v>
      </c>
      <c r="AD3" s="119">
        <f>'Receipts - Page 2'!$C$28</f>
        <v>0</v>
      </c>
      <c r="AE3" s="119">
        <f>'Receipts - Page 2'!$D$3</f>
        <v>0</v>
      </c>
      <c r="AF3" s="119">
        <f>'Receipts - Page 2'!$D$4</f>
        <v>0</v>
      </c>
      <c r="AG3" s="119">
        <f>'Receipts - Page 2'!$D$5</f>
        <v>0</v>
      </c>
      <c r="AH3" s="119">
        <f>'Receipts - Page 2'!$D$6</f>
        <v>0</v>
      </c>
      <c r="AI3" s="119">
        <f>'Receipts - Page 2'!$D$7</f>
        <v>0</v>
      </c>
      <c r="AJ3" s="119">
        <f>'Receipts - Page 2'!$D$8</f>
        <v>0</v>
      </c>
      <c r="AK3" s="119">
        <f>'Receipts - Page 2'!$D$9</f>
        <v>0</v>
      </c>
      <c r="AL3" s="119">
        <f>'Receipts - Page 2'!$D$10</f>
        <v>0</v>
      </c>
      <c r="AM3" s="119">
        <f>'Receipts - Page 2'!$D$11</f>
        <v>0</v>
      </c>
      <c r="AN3" s="119">
        <f>'Receipts - Page 2'!$D$12</f>
        <v>0</v>
      </c>
      <c r="AO3" s="119">
        <f>'Receipts - Page 2'!$D$13</f>
        <v>0</v>
      </c>
      <c r="AP3" s="119">
        <f>'Receipts - Page 2'!$D$14</f>
        <v>0</v>
      </c>
      <c r="AQ3" s="119">
        <f>'Receipts - Page 2'!$D$15</f>
        <v>0</v>
      </c>
      <c r="AR3" s="119">
        <f>'Receipts - Page 2'!$D$16</f>
        <v>0</v>
      </c>
      <c r="AS3" s="119">
        <f>'Receipts - Page 2'!$D$19</f>
        <v>0</v>
      </c>
      <c r="AT3" s="119">
        <f>'Receipts - Page 2'!$D$20</f>
        <v>0</v>
      </c>
      <c r="AU3" s="119">
        <f>'Receipts - Page 2'!$D$21</f>
        <v>0</v>
      </c>
      <c r="AV3" s="119">
        <f>'Receipts - Page 2'!$D$22</f>
        <v>0</v>
      </c>
      <c r="AW3" s="119">
        <f>'Receipts - Page 2'!$D$23</f>
        <v>0</v>
      </c>
      <c r="AX3" s="119">
        <f>'Receipts - Page 2'!$D$24</f>
        <v>0</v>
      </c>
      <c r="AY3" s="119">
        <f>'Receipts - Page 2'!$D$25</f>
        <v>0</v>
      </c>
      <c r="AZ3" s="119">
        <f>'Receipts - Page 2'!$D$26</f>
        <v>0</v>
      </c>
      <c r="BA3" s="119">
        <f>'Receipts - Page 2'!$D$28</f>
        <v>0</v>
      </c>
      <c r="BB3" s="119">
        <f>'Receipts - Page 2'!$E$3</f>
        <v>0</v>
      </c>
      <c r="BC3" s="119">
        <f>'Receipts - Page 2'!$E$4</f>
        <v>0</v>
      </c>
      <c r="BD3" s="119">
        <f>'Receipts - Page 2'!$E$5</f>
        <v>0</v>
      </c>
      <c r="BE3" s="119">
        <f>'Receipts - Page 2'!$E$6</f>
        <v>0</v>
      </c>
      <c r="BF3" s="119">
        <f>'Receipts - Page 2'!$E$7</f>
        <v>0</v>
      </c>
      <c r="BG3" s="119">
        <f>'Receipts - Page 2'!$E$8</f>
        <v>0</v>
      </c>
      <c r="BH3" s="119">
        <f>'Receipts - Page 2'!$E$9</f>
        <v>0</v>
      </c>
      <c r="BI3" s="119">
        <f>'Receipts - Page 2'!$E$10</f>
        <v>0</v>
      </c>
      <c r="BJ3" s="119">
        <f>'Receipts - Page 2'!$E$11</f>
        <v>0</v>
      </c>
      <c r="BK3" s="119">
        <f>'Receipts - Page 2'!$E$12</f>
        <v>0</v>
      </c>
      <c r="BL3" s="119">
        <f>'Receipts - Page 2'!$E$13</f>
        <v>0</v>
      </c>
      <c r="BM3" s="119">
        <f>'Receipts - Page 2'!$E$14</f>
        <v>0</v>
      </c>
      <c r="BN3" s="119">
        <f>'Receipts - Page 2'!$E$15</f>
        <v>0</v>
      </c>
      <c r="BO3" s="119">
        <f>'Receipts - Page 2'!$E$16</f>
        <v>0</v>
      </c>
      <c r="BP3" s="119">
        <f>'Receipts - Page 2'!$E$19</f>
        <v>0</v>
      </c>
      <c r="BQ3" s="119">
        <f>'Receipts - Page 2'!$E$20</f>
        <v>0</v>
      </c>
      <c r="BR3" s="119">
        <f>'Receipts - Page 2'!$E$21</f>
        <v>0</v>
      </c>
      <c r="BS3" s="119">
        <f>'Receipts - Page 2'!$E$22</f>
        <v>0</v>
      </c>
      <c r="BT3" s="119">
        <f>'Receipts - Page 2'!$E$23</f>
        <v>0</v>
      </c>
      <c r="BU3" s="119">
        <f>'Receipts - Page 2'!$E$24</f>
        <v>0</v>
      </c>
      <c r="BV3" s="119">
        <f>'Receipts - Page 2'!$E$25</f>
        <v>0</v>
      </c>
      <c r="BW3" s="119">
        <f>'Receipts - Page 2'!$E$26</f>
        <v>0</v>
      </c>
      <c r="BX3" s="119">
        <f>'Receipts - Page 2'!$E$28</f>
        <v>0</v>
      </c>
      <c r="BY3" s="119">
        <f>'2025-2026 - Page 3'!$C$4</f>
        <v>0</v>
      </c>
      <c r="BZ3" s="119">
        <f>'2025-2026 - Page 3'!$D$4</f>
        <v>0</v>
      </c>
      <c r="CA3" s="119">
        <f>'2025-2026 - Page 3'!$E$4</f>
        <v>0</v>
      </c>
      <c r="CB3" s="119">
        <f>'2025-2026 - Page 3'!$F$4</f>
        <v>0</v>
      </c>
      <c r="CC3" s="119">
        <f>'2025-2026 - Page 3'!$G$4</f>
        <v>0</v>
      </c>
      <c r="CD3" s="119">
        <f>'2025-2026 - Page 3'!$I$4</f>
        <v>0</v>
      </c>
      <c r="CE3" s="119">
        <f>'2025-2026 - Page 3'!$C$5</f>
        <v>0</v>
      </c>
      <c r="CF3" s="119">
        <f>'2025-2026 - Page 3'!$D$5</f>
        <v>0</v>
      </c>
      <c r="CG3" s="119">
        <f>'2025-2026 - Page 3'!$E$5</f>
        <v>0</v>
      </c>
      <c r="CH3" s="119">
        <f>'2025-2026 - Page 3'!$F$5</f>
        <v>0</v>
      </c>
      <c r="CI3" s="119">
        <f>'2025-2026 - Page 3'!$G$5</f>
        <v>0</v>
      </c>
      <c r="CJ3" s="119">
        <f>'2025-2026 - Page 3'!$I$5</f>
        <v>0</v>
      </c>
      <c r="CK3" s="119">
        <f>'2025-2026 - Page 3'!$C$7</f>
        <v>0</v>
      </c>
      <c r="CL3" s="119">
        <f>'2025-2026 - Page 3'!$D$7</f>
        <v>0</v>
      </c>
      <c r="CM3" s="119">
        <f>'2025-2026 - Page 3'!$E$7</f>
        <v>0</v>
      </c>
      <c r="CN3" s="119">
        <f>'2025-2026 - Page 3'!$F$7</f>
        <v>0</v>
      </c>
      <c r="CO3" s="119">
        <f>'2025-2026 - Page 3'!$G$7</f>
        <v>0</v>
      </c>
      <c r="CP3" s="119">
        <f>'2025-2026 - Page 3'!$I$7</f>
        <v>0</v>
      </c>
      <c r="CQ3" s="119">
        <f>'2025-2026 - Page 3'!$C$8</f>
        <v>0</v>
      </c>
      <c r="CR3" s="119">
        <f>'2025-2026 - Page 3'!$D$8</f>
        <v>0</v>
      </c>
      <c r="CS3" s="119">
        <f>'2025-2026 - Page 3'!$E$8</f>
        <v>0</v>
      </c>
      <c r="CT3" s="119">
        <f>'2025-2026 - Page 3'!$F$8</f>
        <v>0</v>
      </c>
      <c r="CU3" s="119">
        <f>'2025-2026 - Page 3'!$G$8</f>
        <v>0</v>
      </c>
      <c r="CV3" s="119">
        <f>'2025-2026 - Page 3'!$I$8</f>
        <v>0</v>
      </c>
      <c r="CW3" s="119">
        <f>'2025-2026 - Page 3'!$C$9</f>
        <v>0</v>
      </c>
      <c r="CX3" s="119">
        <f>'2025-2026 - Page 3'!$D$9</f>
        <v>0</v>
      </c>
      <c r="CY3" s="119">
        <f>'2025-2026 - Page 3'!$E$9</f>
        <v>0</v>
      </c>
      <c r="CZ3" s="119">
        <f>'2025-2026 - Page 3'!$F$9</f>
        <v>0</v>
      </c>
      <c r="DA3" s="119">
        <f>'2025-2026 - Page 3'!$G$9</f>
        <v>0</v>
      </c>
      <c r="DB3" s="119">
        <f>'2025-2026 - Page 3'!$I$9</f>
        <v>0</v>
      </c>
      <c r="DC3" s="119">
        <f>'2025-2026 - Page 3'!$C$10</f>
        <v>0</v>
      </c>
      <c r="DD3" s="119">
        <f>'2025-2026 - Page 3'!$D$10</f>
        <v>0</v>
      </c>
      <c r="DE3" s="119">
        <f>'2025-2026 - Page 3'!$E$10</f>
        <v>0</v>
      </c>
      <c r="DF3" s="119">
        <f>'2025-2026 - Page 3'!$F$10</f>
        <v>0</v>
      </c>
      <c r="DG3" s="119">
        <f>'2025-2026 - Page 3'!$G$10</f>
        <v>0</v>
      </c>
      <c r="DH3" s="119">
        <f>'2025-2026 - Page 3'!$I$10</f>
        <v>0</v>
      </c>
      <c r="DI3" s="119">
        <f>'2025-2026 - Page 3'!$C$11</f>
        <v>0</v>
      </c>
      <c r="DJ3" s="119">
        <f>'2025-2026 - Page 3'!$D$11</f>
        <v>0</v>
      </c>
      <c r="DK3" s="119">
        <f>'2025-2026 - Page 3'!$E$11</f>
        <v>0</v>
      </c>
      <c r="DL3" s="119">
        <f>'2025-2026 - Page 3'!$F$11</f>
        <v>0</v>
      </c>
      <c r="DM3" s="119">
        <f>'2025-2026 - Page 3'!$G$11</f>
        <v>0</v>
      </c>
      <c r="DN3" s="119">
        <f>'2025-2026 - Page 3'!$I$11</f>
        <v>0</v>
      </c>
      <c r="DO3" s="119">
        <f>'2025-2026 - Page 3'!$C$12</f>
        <v>0</v>
      </c>
      <c r="DP3" s="119">
        <f>'2025-2026 - Page 3'!$D$12</f>
        <v>0</v>
      </c>
      <c r="DQ3" s="119">
        <f>'2025-2026 - Page 3'!$E$12</f>
        <v>0</v>
      </c>
      <c r="DR3" s="119">
        <f>'2025-2026 - Page 3'!$F$12</f>
        <v>0</v>
      </c>
      <c r="DS3" s="119">
        <f>'2025-2026 - Page 3'!$G$12</f>
        <v>0</v>
      </c>
      <c r="DT3" s="119">
        <f>'2025-2026 - Page 3'!$I$12</f>
        <v>0</v>
      </c>
      <c r="DU3" s="119">
        <f>'2025-2026 - Page 3'!$C$13</f>
        <v>0</v>
      </c>
      <c r="DV3" s="119">
        <f>'2025-2026 - Page 3'!$D$13</f>
        <v>0</v>
      </c>
      <c r="DW3" s="119">
        <f>'2025-2026 - Page 3'!$E$13</f>
        <v>0</v>
      </c>
      <c r="DX3" s="119">
        <f>'2025-2026 - Page 3'!$F$13</f>
        <v>0</v>
      </c>
      <c r="DY3" s="119">
        <f>'2025-2026 - Page 3'!$G$13</f>
        <v>0</v>
      </c>
      <c r="DZ3" s="119">
        <f>'2025-2026 - Page 3'!$I$13</f>
        <v>0</v>
      </c>
      <c r="EA3" s="119">
        <f>'2025-2026 - Page 3'!$C$15</f>
        <v>0</v>
      </c>
      <c r="EB3" s="119">
        <f>'2025-2026 - Page 3'!$D$15</f>
        <v>0</v>
      </c>
      <c r="EC3" s="119">
        <f>'2025-2026 - Page 3'!$E$15</f>
        <v>0</v>
      </c>
      <c r="ED3" s="119">
        <f>'2025-2026 - Page 3'!$F$15</f>
        <v>0</v>
      </c>
      <c r="EE3" s="119">
        <f>'2025-2026 - Page 3'!$G$15</f>
        <v>0</v>
      </c>
      <c r="EF3" s="119">
        <f>'2025-2026 - Page 3'!$I$15</f>
        <v>0</v>
      </c>
      <c r="EG3" s="119">
        <f>'2025-2026 - Page 3'!$C$16</f>
        <v>0</v>
      </c>
      <c r="EH3" s="119">
        <f>'2025-2026 - Page 3'!$D$16</f>
        <v>0</v>
      </c>
      <c r="EI3" s="119">
        <f>'2025-2026 - Page 3'!$E$16</f>
        <v>0</v>
      </c>
      <c r="EJ3" s="119">
        <f>'2025-2026 - Page 3'!$F$16</f>
        <v>0</v>
      </c>
      <c r="EK3" s="119">
        <f>'2025-2026 - Page 3'!$G$16</f>
        <v>0</v>
      </c>
      <c r="EL3" s="119">
        <f>'2025-2026 - Page 3'!$I$16</f>
        <v>0</v>
      </c>
      <c r="EM3" s="119">
        <f>'2025-2026 - Page 3'!$C$17</f>
        <v>0</v>
      </c>
      <c r="EN3" s="119">
        <f>'2025-2026 - Page 3'!$D$17</f>
        <v>0</v>
      </c>
      <c r="EO3" s="119">
        <f>'2025-2026 - Page 3'!$E$17</f>
        <v>0</v>
      </c>
      <c r="EP3" s="119">
        <f>'2025-2026 - Page 3'!$F$17</f>
        <v>0</v>
      </c>
      <c r="EQ3" s="119">
        <f>'2025-2026 - Page 3'!$G$17</f>
        <v>0</v>
      </c>
      <c r="ER3" s="119">
        <f>'2025-2026 - Page 3'!$I$17</f>
        <v>0</v>
      </c>
      <c r="ES3" s="119">
        <f>'2025-2026 - Page 3'!$C$18</f>
        <v>0</v>
      </c>
      <c r="ET3" s="119">
        <f>'2025-2026 - Page 3'!$D$18</f>
        <v>0</v>
      </c>
      <c r="EU3" s="119">
        <f>'2025-2026 - Page 3'!$E$18</f>
        <v>0</v>
      </c>
      <c r="EV3" s="119">
        <f>'2025-2026 - Page 3'!$F$18</f>
        <v>0</v>
      </c>
      <c r="EW3" s="119">
        <f>'2025-2026 - Page 3'!$G$18</f>
        <v>0</v>
      </c>
      <c r="EX3" s="119">
        <f>'2025-2026 - Page 3'!$I$18</f>
        <v>0</v>
      </c>
      <c r="EY3" s="119">
        <f>'2025-2026 - Page 3'!$C$19</f>
        <v>0</v>
      </c>
      <c r="EZ3" s="119">
        <f>'2025-2026 - Page 3'!$D$19</f>
        <v>0</v>
      </c>
      <c r="FA3" s="119">
        <f>'2025-2026 - Page 3'!$E$19</f>
        <v>0</v>
      </c>
      <c r="FB3" s="119">
        <f>'2025-2026 - Page 3'!$F$19</f>
        <v>0</v>
      </c>
      <c r="FC3" s="119">
        <f>'2025-2026 - Page 3'!$G$19</f>
        <v>0</v>
      </c>
      <c r="FD3" s="119">
        <f>'2025-2026 - Page 3'!$I$19</f>
        <v>0</v>
      </c>
      <c r="FE3" s="119">
        <f>'2025-2026 - Page 3'!$C$20</f>
        <v>0</v>
      </c>
      <c r="FF3" s="119">
        <f>'2025-2026 - Page 3'!$D$20</f>
        <v>0</v>
      </c>
      <c r="FG3" s="119">
        <f>'2025-2026 - Page 3'!$E$20</f>
        <v>0</v>
      </c>
      <c r="FH3" s="119">
        <f>'2025-2026 - Page 3'!$F$20</f>
        <v>0</v>
      </c>
      <c r="FI3" s="119">
        <f>'2025-2026 - Page 3'!$G$20</f>
        <v>0</v>
      </c>
      <c r="FJ3" s="119">
        <f>'2025-2026 - Page 3'!$I$20</f>
        <v>0</v>
      </c>
      <c r="FK3" s="119">
        <f>'2025-2026 - Page 3'!$C$21</f>
        <v>0</v>
      </c>
      <c r="FL3" s="119">
        <f>'2025-2026 - Page 3'!$D$21</f>
        <v>0</v>
      </c>
      <c r="FM3" s="119">
        <f>'2025-2026 - Page 3'!$E$21</f>
        <v>0</v>
      </c>
      <c r="FN3" s="119">
        <f>'2025-2026 - Page 3'!$F$21</f>
        <v>0</v>
      </c>
      <c r="FO3" s="119">
        <f>'2025-2026 - Page 3'!$G$21</f>
        <v>0</v>
      </c>
      <c r="FP3" s="119">
        <f>'2025-2026 - Page 3'!$I$21</f>
        <v>0</v>
      </c>
      <c r="FQ3" s="119">
        <f>'2025-2026 - Page 3'!$C$22</f>
        <v>0</v>
      </c>
      <c r="FR3" s="119">
        <f>'2025-2026 - Page 3'!$D$22</f>
        <v>0</v>
      </c>
      <c r="FS3" s="119">
        <f>'2025-2026 - Page 3'!$E$22</f>
        <v>0</v>
      </c>
      <c r="FT3" s="119">
        <f>'2025-2026 - Page 3'!$F$22</f>
        <v>0</v>
      </c>
      <c r="FU3" s="119">
        <f>'2025-2026 - Page 3'!$G$22</f>
        <v>0</v>
      </c>
      <c r="FV3" s="119">
        <f>'2025-2026 - Page 3'!$I$22</f>
        <v>0</v>
      </c>
      <c r="FW3" s="119">
        <f>'2025-2026 - Page 3'!$C$23</f>
        <v>0</v>
      </c>
      <c r="FX3" s="119">
        <f>'2025-2026 - Page 3'!$D$23</f>
        <v>0</v>
      </c>
      <c r="FY3" s="119">
        <f>'2025-2026 - Page 3'!$E$23</f>
        <v>0</v>
      </c>
      <c r="FZ3" s="119">
        <f>'2025-2026 - Page 3'!$F$23</f>
        <v>0</v>
      </c>
      <c r="GA3" s="119">
        <f>'2025-2026 - Page 3'!$G$23</f>
        <v>0</v>
      </c>
      <c r="GB3" s="119">
        <f>'2025-2026 - Page 3'!$I$23</f>
        <v>0</v>
      </c>
      <c r="GC3" s="119">
        <f>'2025-2026 - Page 3'!$G$24</f>
        <v>0</v>
      </c>
      <c r="GD3" s="119">
        <f>'2025-2026 - Page 3'!$I$24</f>
        <v>0</v>
      </c>
      <c r="GE3" s="119">
        <f>'2025-2026 - Page 3'!$C$25</f>
        <v>0</v>
      </c>
      <c r="GF3" s="119">
        <f>'2025-2026 - Page 3'!$D$25</f>
        <v>0</v>
      </c>
      <c r="GG3" s="119">
        <f>'2025-2026 - Page 3'!$E$25</f>
        <v>0</v>
      </c>
      <c r="GH3" s="119">
        <f>'2025-2026 - Page 3'!$F$25</f>
        <v>0</v>
      </c>
      <c r="GI3" s="119">
        <f>'2025-2026 - Page 3'!$G$25</f>
        <v>0</v>
      </c>
      <c r="GJ3" s="119">
        <f>'2025-2026 - Page 3'!$I$25</f>
        <v>0</v>
      </c>
      <c r="GK3" s="120">
        <f>'Cover- Page 1'!B12</f>
        <v>0</v>
      </c>
      <c r="GL3" s="120">
        <f>'Cover- Page 1'!B13</f>
        <v>0</v>
      </c>
      <c r="GM3" s="120">
        <f>'Cover- Page 1'!B14</f>
        <v>0</v>
      </c>
      <c r="GN3" s="120">
        <f>'Levy Limit Form Page 10'!E13</f>
        <v>0</v>
      </c>
      <c r="GO3" s="120" t="e">
        <f>#REF!</f>
        <v>#REF!</v>
      </c>
      <c r="GP3" s="120" t="e">
        <f>#REF!</f>
        <v>#REF!</v>
      </c>
      <c r="GQ3" s="120" t="e">
        <f>#REF!</f>
        <v>#REF!</v>
      </c>
      <c r="GR3" s="120" t="e">
        <f>#REF!</f>
        <v>#REF!</v>
      </c>
      <c r="GS3" s="120" t="e">
        <f>#REF!</f>
        <v>#REF!</v>
      </c>
      <c r="GT3" s="120" t="e">
        <f>#REF!</f>
        <v>#REF!</v>
      </c>
      <c r="GU3" s="120" t="e">
        <f>#REF!</f>
        <v>#REF!</v>
      </c>
      <c r="GV3" s="120" t="e">
        <f>#REF!</f>
        <v>#REF!</v>
      </c>
      <c r="GW3" s="120" t="e">
        <f>#REF!</f>
        <v>#REF!</v>
      </c>
      <c r="GX3" s="120" t="e">
        <f>#REF!</f>
        <v>#REF!</v>
      </c>
      <c r="GY3" s="120"/>
      <c r="GZ3" s="120"/>
      <c r="HA3" s="120" t="e">
        <f>#REF!</f>
        <v>#REF!</v>
      </c>
      <c r="HB3" s="120" t="e">
        <f>#REF!</f>
        <v>#REF!</v>
      </c>
      <c r="HC3" s="120" t="e">
        <f>#REF!</f>
        <v>#REF!</v>
      </c>
      <c r="HD3" s="120" t="e">
        <f>#REF!</f>
        <v>#REF!</v>
      </c>
      <c r="HE3" s="120"/>
      <c r="HF3" s="120"/>
      <c r="HG3" s="120" t="e">
        <f>#REF!</f>
        <v>#REF!</v>
      </c>
      <c r="HH3" s="120"/>
      <c r="HI3" s="120"/>
      <c r="HJ3" s="121"/>
      <c r="HK3" s="121"/>
      <c r="HL3" s="120" t="e">
        <f>#REF!</f>
        <v>#REF!</v>
      </c>
      <c r="HM3" s="120" t="e">
        <f>#REF!</f>
        <v>#REF!</v>
      </c>
      <c r="HN3" s="120" t="e">
        <f>#REF!</f>
        <v>#REF!</v>
      </c>
      <c r="HO3" s="120" t="e">
        <f>#REF!</f>
        <v>#REF!</v>
      </c>
      <c r="HP3" s="120" t="e">
        <f>#REF!</f>
        <v>#REF!</v>
      </c>
      <c r="HQ3" s="120" t="e">
        <f>#REF!</f>
        <v>#REF!</v>
      </c>
      <c r="HR3" s="120" t="e">
        <f>#REF!</f>
        <v>#REF!</v>
      </c>
      <c r="HS3" s="120" t="e">
        <f>#REF!</f>
        <v>#REF!</v>
      </c>
      <c r="HT3" s="120" t="e">
        <f>#REF!</f>
        <v>#REF!</v>
      </c>
      <c r="HU3" s="120" t="e">
        <f>#REF!</f>
        <v>#REF!</v>
      </c>
      <c r="HV3" s="120" t="e">
        <f>#REF!</f>
        <v>#REF!</v>
      </c>
      <c r="HW3" s="120" t="e">
        <f>#REF!</f>
        <v>#REF!</v>
      </c>
      <c r="HX3" s="120"/>
      <c r="HY3" s="120" t="e">
        <f>#REF!</f>
        <v>#REF!</v>
      </c>
      <c r="HZ3" s="120"/>
      <c r="IA3" s="120"/>
      <c r="IB3" s="120"/>
      <c r="IC3" s="120"/>
      <c r="ID3" s="120" t="e">
        <f>IF(#REF!&gt;0,#REF!,#REF!)</f>
        <v>#REF!</v>
      </c>
      <c r="IE3" s="122" t="e">
        <f>#REF!</f>
        <v>#REF!</v>
      </c>
      <c r="IF3" s="120"/>
      <c r="IG3" s="120"/>
      <c r="IH3" s="122" t="e">
        <f>#REF!</f>
        <v>#REF!</v>
      </c>
      <c r="II3" s="122" t="e">
        <f>#REF!</f>
        <v>#REF!</v>
      </c>
      <c r="IJ3" s="122" t="e">
        <f>#REF!</f>
        <v>#REF!</v>
      </c>
      <c r="IK3" s="122" t="e">
        <f>#REF!</f>
        <v>#REF!</v>
      </c>
      <c r="IL3" s="120" t="e">
        <f>#REF!</f>
        <v>#REF!</v>
      </c>
      <c r="IM3" s="120" t="e">
        <f>#REF!</f>
        <v>#REF!</v>
      </c>
      <c r="IN3" s="120" t="e">
        <f>#REF!</f>
        <v>#REF!</v>
      </c>
      <c r="IO3" s="120" t="e">
        <f>#REF!</f>
        <v>#REF!</v>
      </c>
    </row>
    <row r="4" spans="1:249" x14ac:dyDescent="0.2">
      <c r="GO4" s="113" t="s">
        <v>207</v>
      </c>
    </row>
    <row r="5" spans="1:249" ht="14.25" x14ac:dyDescent="0.2">
      <c r="FQ5" s="119"/>
      <c r="FR5" s="119"/>
      <c r="FS5" s="119"/>
      <c r="FT5" s="119"/>
    </row>
    <row r="6" spans="1:249" ht="14.25" x14ac:dyDescent="0.2">
      <c r="DI6" s="119"/>
      <c r="DJ6" s="119"/>
      <c r="DK6" s="119"/>
      <c r="DL6" s="119"/>
      <c r="DM6" s="119"/>
      <c r="DN6" s="119"/>
    </row>
    <row r="8" spans="1:249" ht="14.25" x14ac:dyDescent="0.2">
      <c r="Z8" s="119"/>
    </row>
    <row r="9" spans="1:249" ht="14.25" x14ac:dyDescent="0.2">
      <c r="Z9" s="119"/>
    </row>
    <row r="10" spans="1:249" ht="14.25" x14ac:dyDescent="0.2">
      <c r="BV10" s="61" t="s">
        <v>404</v>
      </c>
      <c r="BX10" s="61" t="s">
        <v>154</v>
      </c>
      <c r="BY10" s="123" t="s">
        <v>406</v>
      </c>
      <c r="BZ10" s="123" t="s">
        <v>407</v>
      </c>
      <c r="CA10" s="123" t="s">
        <v>408</v>
      </c>
      <c r="CB10" s="123" t="s">
        <v>409</v>
      </c>
      <c r="CC10" s="123" t="s">
        <v>410</v>
      </c>
      <c r="CD10" s="123" t="s">
        <v>411</v>
      </c>
      <c r="CE10" s="123" t="s">
        <v>412</v>
      </c>
      <c r="CF10" s="123" t="s">
        <v>413</v>
      </c>
      <c r="CG10" s="123" t="s">
        <v>414</v>
      </c>
      <c r="CH10" s="123" t="s">
        <v>415</v>
      </c>
      <c r="CI10" s="123" t="s">
        <v>416</v>
      </c>
      <c r="CJ10" s="123" t="s">
        <v>417</v>
      </c>
      <c r="CK10" s="123" t="s">
        <v>418</v>
      </c>
      <c r="CL10" s="123" t="s">
        <v>419</v>
      </c>
      <c r="CM10" s="123" t="s">
        <v>420</v>
      </c>
      <c r="CN10" s="123" t="s">
        <v>421</v>
      </c>
      <c r="CO10" s="123" t="s">
        <v>422</v>
      </c>
      <c r="CP10" s="123" t="s">
        <v>423</v>
      </c>
      <c r="CQ10" s="123" t="s">
        <v>424</v>
      </c>
      <c r="CR10" s="123" t="s">
        <v>425</v>
      </c>
      <c r="CS10" s="123" t="s">
        <v>426</v>
      </c>
      <c r="CT10" s="123" t="s">
        <v>427</v>
      </c>
      <c r="CU10" s="123" t="s">
        <v>428</v>
      </c>
      <c r="CV10" s="123" t="s">
        <v>429</v>
      </c>
      <c r="CW10" s="123" t="s">
        <v>430</v>
      </c>
      <c r="CX10" s="123" t="s">
        <v>431</v>
      </c>
      <c r="CY10" s="123" t="s">
        <v>432</v>
      </c>
      <c r="CZ10" s="123" t="s">
        <v>433</v>
      </c>
      <c r="DA10" s="123" t="s">
        <v>434</v>
      </c>
      <c r="DB10" s="123" t="s">
        <v>435</v>
      </c>
      <c r="DC10" s="123" t="s">
        <v>436</v>
      </c>
      <c r="DD10" s="123" t="s">
        <v>437</v>
      </c>
      <c r="DE10" s="123" t="s">
        <v>438</v>
      </c>
      <c r="DF10" s="123" t="s">
        <v>439</v>
      </c>
      <c r="DG10" s="123" t="s">
        <v>440</v>
      </c>
      <c r="DH10" s="123" t="s">
        <v>441</v>
      </c>
      <c r="DI10" s="123" t="s">
        <v>442</v>
      </c>
      <c r="DJ10" s="123" t="s">
        <v>443</v>
      </c>
      <c r="DK10" s="123" t="s">
        <v>444</v>
      </c>
      <c r="DL10" s="123" t="s">
        <v>445</v>
      </c>
      <c r="DM10" s="123" t="s">
        <v>446</v>
      </c>
      <c r="DN10" s="123" t="s">
        <v>447</v>
      </c>
      <c r="DO10" s="123" t="s">
        <v>448</v>
      </c>
      <c r="DP10" s="123" t="s">
        <v>449</v>
      </c>
      <c r="DQ10" s="123" t="s">
        <v>450</v>
      </c>
      <c r="DR10" s="123" t="s">
        <v>451</v>
      </c>
      <c r="DS10" s="123" t="s">
        <v>452</v>
      </c>
      <c r="DT10" s="123" t="s">
        <v>453</v>
      </c>
      <c r="DU10" s="123" t="s">
        <v>454</v>
      </c>
      <c r="DV10" s="123" t="s">
        <v>455</v>
      </c>
      <c r="DW10" s="123" t="s">
        <v>456</v>
      </c>
      <c r="DX10" s="123" t="s">
        <v>457</v>
      </c>
      <c r="DY10" s="123" t="s">
        <v>458</v>
      </c>
      <c r="DZ10" s="123" t="s">
        <v>459</v>
      </c>
      <c r="EA10" s="123" t="s">
        <v>460</v>
      </c>
      <c r="EB10" s="123" t="s">
        <v>461</v>
      </c>
      <c r="EC10" s="123" t="s">
        <v>462</v>
      </c>
      <c r="ED10" s="123" t="s">
        <v>463</v>
      </c>
      <c r="EE10" s="123" t="s">
        <v>464</v>
      </c>
      <c r="EF10" s="123" t="s">
        <v>465</v>
      </c>
      <c r="EG10" s="123" t="s">
        <v>466</v>
      </c>
      <c r="EH10" s="123" t="s">
        <v>467</v>
      </c>
      <c r="EI10" s="123" t="s">
        <v>468</v>
      </c>
      <c r="EJ10" s="123" t="s">
        <v>469</v>
      </c>
      <c r="EK10" s="123" t="s">
        <v>470</v>
      </c>
      <c r="EL10" s="123" t="s">
        <v>471</v>
      </c>
      <c r="EM10" s="123" t="s">
        <v>472</v>
      </c>
      <c r="EN10" s="123" t="s">
        <v>473</v>
      </c>
      <c r="EO10" s="123" t="s">
        <v>474</v>
      </c>
      <c r="EP10" s="123" t="s">
        <v>475</v>
      </c>
      <c r="EQ10" s="123" t="s">
        <v>476</v>
      </c>
      <c r="ER10" s="123" t="s">
        <v>477</v>
      </c>
      <c r="ES10" s="123" t="s">
        <v>478</v>
      </c>
      <c r="ET10" s="123" t="s">
        <v>479</v>
      </c>
      <c r="EU10" s="123" t="s">
        <v>480</v>
      </c>
      <c r="EV10" s="123" t="s">
        <v>481</v>
      </c>
      <c r="EW10" s="123" t="s">
        <v>482</v>
      </c>
      <c r="EX10" s="123" t="s">
        <v>483</v>
      </c>
      <c r="EY10" s="123" t="s">
        <v>484</v>
      </c>
      <c r="EZ10" s="123" t="s">
        <v>485</v>
      </c>
      <c r="FA10" s="123" t="s">
        <v>486</v>
      </c>
      <c r="FB10" s="123" t="s">
        <v>487</v>
      </c>
      <c r="FC10" s="123" t="s">
        <v>488</v>
      </c>
      <c r="FD10" s="123" t="s">
        <v>489</v>
      </c>
      <c r="FE10" s="123" t="s">
        <v>490</v>
      </c>
      <c r="FF10" s="123" t="s">
        <v>491</v>
      </c>
      <c r="FG10" s="123" t="s">
        <v>492</v>
      </c>
      <c r="FH10" s="123" t="s">
        <v>493</v>
      </c>
      <c r="FI10" s="123" t="s">
        <v>494</v>
      </c>
      <c r="FJ10" s="123" t="s">
        <v>495</v>
      </c>
      <c r="FK10" s="123" t="s">
        <v>496</v>
      </c>
      <c r="FL10" s="123" t="s">
        <v>497</v>
      </c>
      <c r="FM10" s="123" t="s">
        <v>498</v>
      </c>
      <c r="FN10" s="123" t="s">
        <v>499</v>
      </c>
      <c r="FO10" s="123" t="s">
        <v>500</v>
      </c>
      <c r="FP10" s="123" t="s">
        <v>501</v>
      </c>
      <c r="FQ10" s="123" t="s">
        <v>502</v>
      </c>
      <c r="FR10" s="123" t="s">
        <v>503</v>
      </c>
      <c r="FS10" s="123" t="s">
        <v>504</v>
      </c>
      <c r="FT10" s="123" t="s">
        <v>505</v>
      </c>
      <c r="FU10" s="123" t="s">
        <v>506</v>
      </c>
      <c r="FV10" s="123" t="s">
        <v>507</v>
      </c>
      <c r="FW10" s="123" t="s">
        <v>508</v>
      </c>
      <c r="FX10" s="123" t="s">
        <v>509</v>
      </c>
      <c r="FY10" s="123" t="s">
        <v>510</v>
      </c>
      <c r="FZ10" s="123" t="s">
        <v>511</v>
      </c>
      <c r="GA10" s="123" t="s">
        <v>512</v>
      </c>
      <c r="GB10" s="123" t="s">
        <v>513</v>
      </c>
      <c r="GC10" s="123" t="s">
        <v>514</v>
      </c>
      <c r="GD10" s="123" t="s">
        <v>515</v>
      </c>
      <c r="GE10" s="123" t="s">
        <v>516</v>
      </c>
      <c r="GF10" s="123" t="s">
        <v>517</v>
      </c>
      <c r="GG10" s="123" t="s">
        <v>518</v>
      </c>
      <c r="GH10" s="123" t="s">
        <v>519</v>
      </c>
      <c r="GI10" s="123" t="s">
        <v>520</v>
      </c>
      <c r="GJ10" s="123" t="s">
        <v>521</v>
      </c>
    </row>
    <row r="11" spans="1:249" ht="14.25" x14ac:dyDescent="0.2">
      <c r="BX11" s="61">
        <f>A3</f>
        <v>0</v>
      </c>
      <c r="BY11" s="119">
        <f>'2024-2025 - Page 4'!$C$4</f>
        <v>0</v>
      </c>
      <c r="BZ11" s="119">
        <f>'2024-2025 - Page 4'!$D$4</f>
        <v>0</v>
      </c>
      <c r="CA11" s="119">
        <f>'2024-2025 - Page 4'!$E$4</f>
        <v>0</v>
      </c>
      <c r="CB11" s="119">
        <f>'2024-2025 - Page 4'!$F$4</f>
        <v>0</v>
      </c>
      <c r="CC11" s="119">
        <f>'2024-2025 - Page 4'!$G$4</f>
        <v>0</v>
      </c>
      <c r="CD11" s="119">
        <f>'2024-2025 - Page 4'!$I$4</f>
        <v>0</v>
      </c>
      <c r="CE11" s="119">
        <f>'2024-2025 - Page 4'!$C$5</f>
        <v>0</v>
      </c>
      <c r="CF11" s="119">
        <f>'2024-2025 - Page 4'!$D$5</f>
        <v>0</v>
      </c>
      <c r="CG11" s="119">
        <f>'2024-2025 - Page 4'!$E$5</f>
        <v>0</v>
      </c>
      <c r="CH11" s="119">
        <f>'2024-2025 - Page 4'!$F$5</f>
        <v>0</v>
      </c>
      <c r="CI11" s="119">
        <f>'2024-2025 - Page 4'!$G$5</f>
        <v>0</v>
      </c>
      <c r="CJ11" s="119">
        <f>'2024-2025 - Page 4'!$I$5</f>
        <v>0</v>
      </c>
      <c r="CK11" s="119">
        <f>'2024-2025 - Page 4'!$C$7</f>
        <v>0</v>
      </c>
      <c r="CL11" s="119">
        <f>'2024-2025 - Page 4'!$D$7</f>
        <v>0</v>
      </c>
      <c r="CM11" s="119">
        <f>'2024-2025 - Page 4'!$E$7</f>
        <v>0</v>
      </c>
      <c r="CN11" s="119">
        <f>'2024-2025 - Page 4'!$F$7</f>
        <v>0</v>
      </c>
      <c r="CO11" s="119">
        <f>'2024-2025 - Page 4'!$G$7</f>
        <v>0</v>
      </c>
      <c r="CP11" s="119">
        <f>'2024-2025 - Page 4'!$I$7</f>
        <v>0</v>
      </c>
      <c r="CQ11" s="119">
        <f>'2024-2025 - Page 4'!$C$8</f>
        <v>0</v>
      </c>
      <c r="CR11" s="119">
        <f>'2024-2025 - Page 4'!$D$8</f>
        <v>0</v>
      </c>
      <c r="CS11" s="119">
        <f>'2024-2025 - Page 4'!$E$8</f>
        <v>0</v>
      </c>
      <c r="CT11" s="119">
        <f>'2024-2025 - Page 4'!$F$8</f>
        <v>0</v>
      </c>
      <c r="CU11" s="119">
        <f>'2024-2025 - Page 4'!$G$8</f>
        <v>0</v>
      </c>
      <c r="CV11" s="119">
        <f>'2024-2025 - Page 4'!$I$8</f>
        <v>0</v>
      </c>
      <c r="CW11" s="119">
        <f>'2024-2025 - Page 4'!$C$9</f>
        <v>0</v>
      </c>
      <c r="CX11" s="119">
        <f>'2024-2025 - Page 4'!$D$9</f>
        <v>0</v>
      </c>
      <c r="CY11" s="119">
        <f>'2024-2025 - Page 4'!$E$9</f>
        <v>0</v>
      </c>
      <c r="CZ11" s="119">
        <f>'2024-2025 - Page 4'!$F$9</f>
        <v>0</v>
      </c>
      <c r="DA11" s="119">
        <f>'2024-2025 - Page 4'!$G$9</f>
        <v>0</v>
      </c>
      <c r="DB11" s="119">
        <f>'2024-2025 - Page 4'!$I$9</f>
        <v>0</v>
      </c>
      <c r="DC11" s="119">
        <f>'2024-2025 - Page 4'!$C$10</f>
        <v>0</v>
      </c>
      <c r="DD11" s="119">
        <f>'2024-2025 - Page 4'!$D$10</f>
        <v>0</v>
      </c>
      <c r="DE11" s="119">
        <f>'2024-2025 - Page 4'!$E$10</f>
        <v>0</v>
      </c>
      <c r="DF11" s="119">
        <f>'2024-2025 - Page 4'!$F$10</f>
        <v>0</v>
      </c>
      <c r="DG11" s="119">
        <f>'2024-2025 - Page 4'!$G$10</f>
        <v>0</v>
      </c>
      <c r="DH11" s="119">
        <f>'2024-2025 - Page 4'!$I$10</f>
        <v>0</v>
      </c>
      <c r="DI11" s="119">
        <f>'2024-2025 - Page 4'!$C$11</f>
        <v>0</v>
      </c>
      <c r="DJ11" s="119">
        <f>'2024-2025 - Page 4'!$D$11</f>
        <v>0</v>
      </c>
      <c r="DK11" s="119">
        <f>'2024-2025 - Page 4'!$E$11</f>
        <v>0</v>
      </c>
      <c r="DL11" s="119">
        <f>'2024-2025 - Page 4'!$F$11</f>
        <v>0</v>
      </c>
      <c r="DM11" s="119">
        <f>'2024-2025 - Page 4'!$G$11</f>
        <v>0</v>
      </c>
      <c r="DN11" s="119">
        <f>'2024-2025 - Page 4'!$I$11</f>
        <v>0</v>
      </c>
      <c r="DO11" s="119">
        <f>'2024-2025 - Page 4'!$C$12</f>
        <v>0</v>
      </c>
      <c r="DP11" s="119">
        <f>'2024-2025 - Page 4'!$D$12</f>
        <v>0</v>
      </c>
      <c r="DQ11" s="119">
        <f>'2024-2025 - Page 4'!$E$12</f>
        <v>0</v>
      </c>
      <c r="DR11" s="119">
        <f>'2024-2025 - Page 4'!$F$12</f>
        <v>0</v>
      </c>
      <c r="DS11" s="119">
        <f>'2024-2025 - Page 4'!$G$12</f>
        <v>0</v>
      </c>
      <c r="DT11" s="119">
        <f>'2024-2025 - Page 4'!$I$12</f>
        <v>0</v>
      </c>
      <c r="DU11" s="119">
        <f>'2024-2025 - Page 4'!$C$13</f>
        <v>0</v>
      </c>
      <c r="DV11" s="119">
        <f>'2024-2025 - Page 4'!$D$13</f>
        <v>0</v>
      </c>
      <c r="DW11" s="119">
        <f>'2024-2025 - Page 4'!$E$13</f>
        <v>0</v>
      </c>
      <c r="DX11" s="119">
        <f>'2024-2025 - Page 4'!$F$13</f>
        <v>0</v>
      </c>
      <c r="DY11" s="119">
        <f>'2024-2025 - Page 4'!$G$13</f>
        <v>0</v>
      </c>
      <c r="DZ11" s="119">
        <f>'2024-2025 - Page 4'!$I$13</f>
        <v>0</v>
      </c>
      <c r="EA11" s="119">
        <f>'2024-2025 - Page 4'!$C$15</f>
        <v>0</v>
      </c>
      <c r="EB11" s="119">
        <f>'2024-2025 - Page 4'!$D$15</f>
        <v>0</v>
      </c>
      <c r="EC11" s="119">
        <f>'2024-2025 - Page 4'!$E$15</f>
        <v>0</v>
      </c>
      <c r="ED11" s="119">
        <f>'2024-2025 - Page 4'!$F$15</f>
        <v>0</v>
      </c>
      <c r="EE11" s="119">
        <f>'2024-2025 - Page 4'!$G$15</f>
        <v>0</v>
      </c>
      <c r="EF11" s="119">
        <f>'2024-2025 - Page 4'!$I$15</f>
        <v>0</v>
      </c>
      <c r="EG11" s="119">
        <f>'2024-2025 - Page 4'!$C$16</f>
        <v>0</v>
      </c>
      <c r="EH11" s="119">
        <f>'2024-2025 - Page 4'!$D$16</f>
        <v>0</v>
      </c>
      <c r="EI11" s="119">
        <f>'2024-2025 - Page 4'!$E$16</f>
        <v>0</v>
      </c>
      <c r="EJ11" s="119">
        <f>'2024-2025 - Page 4'!$F$16</f>
        <v>0</v>
      </c>
      <c r="EK11" s="119">
        <f>'2024-2025 - Page 4'!$G$16</f>
        <v>0</v>
      </c>
      <c r="EL11" s="119">
        <f>'2024-2025 - Page 4'!$I$16</f>
        <v>0</v>
      </c>
      <c r="EM11" s="119">
        <f>'2024-2025 - Page 4'!$C$17</f>
        <v>0</v>
      </c>
      <c r="EN11" s="119">
        <f>'2024-2025 - Page 4'!$D$17</f>
        <v>0</v>
      </c>
      <c r="EO11" s="119">
        <f>'2024-2025 - Page 4'!$E$17</f>
        <v>0</v>
      </c>
      <c r="EP11" s="119">
        <f>'2024-2025 - Page 4'!$F$17</f>
        <v>0</v>
      </c>
      <c r="EQ11" s="119">
        <f>'2024-2025 - Page 4'!$G$17</f>
        <v>0</v>
      </c>
      <c r="ER11" s="119">
        <f>'2024-2025 - Page 4'!$I$17</f>
        <v>0</v>
      </c>
      <c r="ES11" s="119">
        <f>'2024-2025 - Page 4'!$C$18</f>
        <v>0</v>
      </c>
      <c r="ET11" s="119">
        <f>'2024-2025 - Page 4'!$D$18</f>
        <v>0</v>
      </c>
      <c r="EU11" s="119">
        <f>'2024-2025 - Page 4'!$E$18</f>
        <v>0</v>
      </c>
      <c r="EV11" s="119">
        <f>'2024-2025 - Page 4'!$F$18</f>
        <v>0</v>
      </c>
      <c r="EW11" s="119">
        <f>'2024-2025 - Page 4'!$G$18</f>
        <v>0</v>
      </c>
      <c r="EX11" s="119">
        <f>'2024-2025 - Page 4'!$I$18</f>
        <v>0</v>
      </c>
      <c r="EY11" s="119">
        <f>'2024-2025 - Page 4'!$C$19</f>
        <v>0</v>
      </c>
      <c r="EZ11" s="119">
        <f>'2024-2025 - Page 4'!$D$19</f>
        <v>0</v>
      </c>
      <c r="FA11" s="119">
        <f>'2024-2025 - Page 4'!$E$19</f>
        <v>0</v>
      </c>
      <c r="FB11" s="119">
        <f>'2024-2025 - Page 4'!$F$19</f>
        <v>0</v>
      </c>
      <c r="FC11" s="119">
        <f>'2024-2025 - Page 4'!$G$19</f>
        <v>0</v>
      </c>
      <c r="FD11" s="119">
        <f>'2024-2025 - Page 4'!$I$19</f>
        <v>0</v>
      </c>
      <c r="FE11" s="119">
        <f>'2024-2025 - Page 4'!$C$20</f>
        <v>0</v>
      </c>
      <c r="FF11" s="119">
        <f>'2024-2025 - Page 4'!$D$20</f>
        <v>0</v>
      </c>
      <c r="FG11" s="119">
        <f>'2024-2025 - Page 4'!$E$20</f>
        <v>0</v>
      </c>
      <c r="FH11" s="119">
        <f>'2024-2025 - Page 4'!$F$20</f>
        <v>0</v>
      </c>
      <c r="FI11" s="119">
        <f>'2024-2025 - Page 4'!$G$20</f>
        <v>0</v>
      </c>
      <c r="FJ11" s="119">
        <f>'2024-2025 - Page 4'!$I$20</f>
        <v>0</v>
      </c>
      <c r="FK11" s="119">
        <f>'2024-2025 - Page 4'!$C$21</f>
        <v>0</v>
      </c>
      <c r="FL11" s="119">
        <f>'2024-2025 - Page 4'!$D$21</f>
        <v>0</v>
      </c>
      <c r="FM11" s="119">
        <f>'2024-2025 - Page 4'!$E$21</f>
        <v>0</v>
      </c>
      <c r="FN11" s="119">
        <f>'2024-2025 - Page 4'!$F$21</f>
        <v>0</v>
      </c>
      <c r="FO11" s="119">
        <f>'2024-2025 - Page 4'!$G$21</f>
        <v>0</v>
      </c>
      <c r="FP11" s="119">
        <f>'2024-2025 - Page 4'!$I$21</f>
        <v>0</v>
      </c>
      <c r="FQ11" s="119">
        <f>'2024-2025 - Page 4'!$C$22</f>
        <v>0</v>
      </c>
      <c r="FR11" s="119">
        <f>'2024-2025 - Page 4'!$D$22</f>
        <v>0</v>
      </c>
      <c r="FS11" s="119">
        <f>'2024-2025 - Page 4'!$E$22</f>
        <v>0</v>
      </c>
      <c r="FT11" s="119">
        <f>'2024-2025 - Page 4'!$F$22</f>
        <v>0</v>
      </c>
      <c r="FU11" s="119">
        <f>'2024-2025 - Page 4'!$G$22</f>
        <v>0</v>
      </c>
      <c r="FV11" s="119">
        <f>'2024-2025 - Page 4'!$I$22</f>
        <v>0</v>
      </c>
      <c r="FW11" s="119">
        <f>'2024-2025 - Page 4'!$C$23</f>
        <v>0</v>
      </c>
      <c r="FX11" s="119">
        <f>'2024-2025 - Page 4'!$D$23</f>
        <v>0</v>
      </c>
      <c r="FY11" s="119">
        <f>'2024-2025 - Page 4'!$E$23</f>
        <v>0</v>
      </c>
      <c r="FZ11" s="119">
        <f>'2024-2025 - Page 4'!$F$23</f>
        <v>0</v>
      </c>
      <c r="GA11" s="119">
        <f>'2024-2025 - Page 4'!$G$23</f>
        <v>0</v>
      </c>
      <c r="GB11" s="119">
        <f>'2024-2025 - Page 4'!$I$23</f>
        <v>0</v>
      </c>
      <c r="GC11" s="119">
        <f>'2024-2025 - Page 4'!$G$24</f>
        <v>0</v>
      </c>
      <c r="GD11" s="119">
        <f>'2024-2025 - Page 4'!$I$24</f>
        <v>0</v>
      </c>
      <c r="GE11" s="119">
        <f>'2024-2025 - Page 4'!$C$25</f>
        <v>0</v>
      </c>
      <c r="GF11" s="119">
        <f>'2024-2025 - Page 4'!$D$25</f>
        <v>0</v>
      </c>
      <c r="GG11" s="119">
        <f>'2024-2025 - Page 4'!$E$25</f>
        <v>0</v>
      </c>
      <c r="GH11" s="119">
        <f>'2024-2025 - Page 4'!$F$25</f>
        <v>0</v>
      </c>
      <c r="GI11" s="119">
        <f>'2024-2025 - Page 4'!$G$25</f>
        <v>0</v>
      </c>
      <c r="GJ11" s="119">
        <f>'2024-2025 - Page 4'!$I$25</f>
        <v>0</v>
      </c>
    </row>
    <row r="18" spans="74:192" ht="14.25" x14ac:dyDescent="0.2">
      <c r="BV18" s="61" t="s">
        <v>405</v>
      </c>
      <c r="BX18" s="61" t="s">
        <v>154</v>
      </c>
      <c r="BY18" s="123" t="s">
        <v>522</v>
      </c>
      <c r="BZ18" s="123" t="s">
        <v>523</v>
      </c>
      <c r="CA18" s="123" t="s">
        <v>524</v>
      </c>
      <c r="CB18" s="123" t="s">
        <v>525</v>
      </c>
      <c r="CC18" s="123" t="s">
        <v>526</v>
      </c>
      <c r="CD18" s="123" t="s">
        <v>527</v>
      </c>
      <c r="CE18" s="123" t="s">
        <v>528</v>
      </c>
      <c r="CF18" s="123" t="s">
        <v>529</v>
      </c>
      <c r="CG18" s="123" t="s">
        <v>530</v>
      </c>
      <c r="CH18" s="123" t="s">
        <v>531</v>
      </c>
      <c r="CI18" s="123" t="s">
        <v>532</v>
      </c>
      <c r="CJ18" s="123" t="s">
        <v>533</v>
      </c>
      <c r="CK18" s="123" t="s">
        <v>534</v>
      </c>
      <c r="CL18" s="123" t="s">
        <v>535</v>
      </c>
      <c r="CM18" s="123" t="s">
        <v>536</v>
      </c>
      <c r="CN18" s="123" t="s">
        <v>537</v>
      </c>
      <c r="CO18" s="123" t="s">
        <v>538</v>
      </c>
      <c r="CP18" s="123" t="s">
        <v>539</v>
      </c>
      <c r="CQ18" s="123" t="s">
        <v>540</v>
      </c>
      <c r="CR18" s="123" t="s">
        <v>541</v>
      </c>
      <c r="CS18" s="123" t="s">
        <v>542</v>
      </c>
      <c r="CT18" s="123" t="s">
        <v>543</v>
      </c>
      <c r="CU18" s="123" t="s">
        <v>544</v>
      </c>
      <c r="CV18" s="123" t="s">
        <v>545</v>
      </c>
      <c r="CW18" s="123" t="s">
        <v>546</v>
      </c>
      <c r="CX18" s="123" t="s">
        <v>547</v>
      </c>
      <c r="CY18" s="123" t="s">
        <v>548</v>
      </c>
      <c r="CZ18" s="123" t="s">
        <v>549</v>
      </c>
      <c r="DA18" s="123" t="s">
        <v>550</v>
      </c>
      <c r="DB18" s="123" t="s">
        <v>551</v>
      </c>
      <c r="DC18" s="123" t="s">
        <v>552</v>
      </c>
      <c r="DD18" s="123" t="s">
        <v>553</v>
      </c>
      <c r="DE18" s="123" t="s">
        <v>554</v>
      </c>
      <c r="DF18" s="123" t="s">
        <v>555</v>
      </c>
      <c r="DG18" s="123" t="s">
        <v>556</v>
      </c>
      <c r="DH18" s="123" t="s">
        <v>557</v>
      </c>
      <c r="DI18" s="123" t="s">
        <v>558</v>
      </c>
      <c r="DJ18" s="123" t="s">
        <v>559</v>
      </c>
      <c r="DK18" s="123" t="s">
        <v>560</v>
      </c>
      <c r="DL18" s="123" t="s">
        <v>561</v>
      </c>
      <c r="DM18" s="123" t="s">
        <v>562</v>
      </c>
      <c r="DN18" s="123" t="s">
        <v>563</v>
      </c>
      <c r="DO18" s="123" t="s">
        <v>564</v>
      </c>
      <c r="DP18" s="123" t="s">
        <v>565</v>
      </c>
      <c r="DQ18" s="123" t="s">
        <v>566</v>
      </c>
      <c r="DR18" s="123" t="s">
        <v>567</v>
      </c>
      <c r="DS18" s="123" t="s">
        <v>568</v>
      </c>
      <c r="DT18" s="123" t="s">
        <v>569</v>
      </c>
      <c r="DU18" s="123" t="s">
        <v>570</v>
      </c>
      <c r="DV18" s="123" t="s">
        <v>571</v>
      </c>
      <c r="DW18" s="123" t="s">
        <v>572</v>
      </c>
      <c r="DX18" s="123" t="s">
        <v>573</v>
      </c>
      <c r="DY18" s="123" t="s">
        <v>574</v>
      </c>
      <c r="DZ18" s="123" t="s">
        <v>575</v>
      </c>
      <c r="EA18" s="123" t="s">
        <v>576</v>
      </c>
      <c r="EB18" s="123" t="s">
        <v>577</v>
      </c>
      <c r="EC18" s="123" t="s">
        <v>578</v>
      </c>
      <c r="ED18" s="123" t="s">
        <v>579</v>
      </c>
      <c r="EE18" s="123" t="s">
        <v>580</v>
      </c>
      <c r="EF18" s="123" t="s">
        <v>581</v>
      </c>
      <c r="EG18" s="123" t="s">
        <v>582</v>
      </c>
      <c r="EH18" s="123" t="s">
        <v>583</v>
      </c>
      <c r="EI18" s="123" t="s">
        <v>584</v>
      </c>
      <c r="EJ18" s="123" t="s">
        <v>585</v>
      </c>
      <c r="EK18" s="123" t="s">
        <v>586</v>
      </c>
      <c r="EL18" s="123" t="s">
        <v>587</v>
      </c>
      <c r="EM18" s="123" t="s">
        <v>588</v>
      </c>
      <c r="EN18" s="123" t="s">
        <v>589</v>
      </c>
      <c r="EO18" s="123" t="s">
        <v>590</v>
      </c>
      <c r="EP18" s="123" t="s">
        <v>591</v>
      </c>
      <c r="EQ18" s="123" t="s">
        <v>592</v>
      </c>
      <c r="ER18" s="123" t="s">
        <v>593</v>
      </c>
      <c r="ES18" s="123" t="s">
        <v>594</v>
      </c>
      <c r="ET18" s="123" t="s">
        <v>595</v>
      </c>
      <c r="EU18" s="123" t="s">
        <v>596</v>
      </c>
      <c r="EV18" s="123" t="s">
        <v>597</v>
      </c>
      <c r="EW18" s="123" t="s">
        <v>598</v>
      </c>
      <c r="EX18" s="123" t="s">
        <v>599</v>
      </c>
      <c r="EY18" s="123" t="s">
        <v>600</v>
      </c>
      <c r="EZ18" s="123" t="s">
        <v>601</v>
      </c>
      <c r="FA18" s="123" t="s">
        <v>602</v>
      </c>
      <c r="FB18" s="123" t="s">
        <v>603</v>
      </c>
      <c r="FC18" s="123" t="s">
        <v>604</v>
      </c>
      <c r="FD18" s="123" t="s">
        <v>605</v>
      </c>
      <c r="FE18" s="123" t="s">
        <v>606</v>
      </c>
      <c r="FF18" s="123" t="s">
        <v>607</v>
      </c>
      <c r="FG18" s="123" t="s">
        <v>608</v>
      </c>
      <c r="FH18" s="123" t="s">
        <v>609</v>
      </c>
      <c r="FI18" s="123" t="s">
        <v>610</v>
      </c>
      <c r="FJ18" s="123" t="s">
        <v>611</v>
      </c>
      <c r="FK18" s="123" t="s">
        <v>612</v>
      </c>
      <c r="FL18" s="123" t="s">
        <v>613</v>
      </c>
      <c r="FM18" s="123" t="s">
        <v>614</v>
      </c>
      <c r="FN18" s="123" t="s">
        <v>615</v>
      </c>
      <c r="FO18" s="123" t="s">
        <v>616</v>
      </c>
      <c r="FP18" s="123" t="s">
        <v>617</v>
      </c>
      <c r="FQ18" s="123" t="s">
        <v>618</v>
      </c>
      <c r="FR18" s="123" t="s">
        <v>619</v>
      </c>
      <c r="FS18" s="123" t="s">
        <v>620</v>
      </c>
      <c r="FT18" s="123" t="s">
        <v>621</v>
      </c>
      <c r="FU18" s="123" t="s">
        <v>622</v>
      </c>
      <c r="FV18" s="123" t="s">
        <v>623</v>
      </c>
      <c r="FW18" s="123" t="s">
        <v>624</v>
      </c>
      <c r="FX18" s="123" t="s">
        <v>625</v>
      </c>
      <c r="FY18" s="123" t="s">
        <v>626</v>
      </c>
      <c r="FZ18" s="123" t="s">
        <v>627</v>
      </c>
      <c r="GA18" s="123" t="s">
        <v>628</v>
      </c>
      <c r="GB18" s="123" t="s">
        <v>629</v>
      </c>
      <c r="GC18" s="123" t="s">
        <v>630</v>
      </c>
      <c r="GD18" s="123" t="s">
        <v>631</v>
      </c>
      <c r="GE18" s="123" t="s">
        <v>632</v>
      </c>
      <c r="GF18" s="123" t="s">
        <v>633</v>
      </c>
      <c r="GG18" s="123" t="s">
        <v>634</v>
      </c>
      <c r="GH18" s="123" t="s">
        <v>635</v>
      </c>
      <c r="GI18" s="123" t="s">
        <v>636</v>
      </c>
      <c r="GJ18" s="123" t="s">
        <v>637</v>
      </c>
    </row>
    <row r="19" spans="74:192" ht="14.25" x14ac:dyDescent="0.2">
      <c r="BX19" s="61">
        <f>A3</f>
        <v>0</v>
      </c>
      <c r="BY19" s="119">
        <f>'2023-2024 - Page 5'!$C$4</f>
        <v>0</v>
      </c>
      <c r="BZ19" s="119">
        <f>'2023-2024 - Page 5'!$D$4</f>
        <v>0</v>
      </c>
      <c r="CA19" s="119">
        <f>'2023-2024 - Page 5'!$E$4</f>
        <v>0</v>
      </c>
      <c r="CB19" s="119">
        <f>'2023-2024 - Page 5'!$F$4</f>
        <v>0</v>
      </c>
      <c r="CC19" s="119">
        <f>'2023-2024 - Page 5'!$G$4</f>
        <v>0</v>
      </c>
      <c r="CD19" s="119">
        <f>'2023-2024 - Page 5'!$I$4</f>
        <v>0</v>
      </c>
      <c r="CE19" s="119">
        <f>'2023-2024 - Page 5'!$C$5</f>
        <v>0</v>
      </c>
      <c r="CF19" s="119">
        <f>'2023-2024 - Page 5'!$D$5</f>
        <v>0</v>
      </c>
      <c r="CG19" s="119">
        <f>'2023-2024 - Page 5'!$E$5</f>
        <v>0</v>
      </c>
      <c r="CH19" s="119">
        <f>'2023-2024 - Page 5'!$F$5</f>
        <v>0</v>
      </c>
      <c r="CI19" s="119">
        <f>'2023-2024 - Page 5'!$G$5</f>
        <v>0</v>
      </c>
      <c r="CJ19" s="119">
        <f>'2023-2024 - Page 5'!$I$5</f>
        <v>0</v>
      </c>
      <c r="CK19" s="119">
        <f>'2023-2024 - Page 5'!$C$7</f>
        <v>0</v>
      </c>
      <c r="CL19" s="119">
        <f>'2023-2024 - Page 5'!$D$7</f>
        <v>0</v>
      </c>
      <c r="CM19" s="119">
        <f>'2023-2024 - Page 5'!$E$7</f>
        <v>0</v>
      </c>
      <c r="CN19" s="119">
        <f>'2023-2024 - Page 5'!$F$7</f>
        <v>0</v>
      </c>
      <c r="CO19" s="119">
        <f>'2023-2024 - Page 5'!$G$7</f>
        <v>0</v>
      </c>
      <c r="CP19" s="119">
        <f>'2023-2024 - Page 5'!$I$7</f>
        <v>0</v>
      </c>
      <c r="CQ19" s="119">
        <f>'2023-2024 - Page 5'!$C$8</f>
        <v>0</v>
      </c>
      <c r="CR19" s="119">
        <f>'2023-2024 - Page 5'!$D$8</f>
        <v>0</v>
      </c>
      <c r="CS19" s="119">
        <f>'2023-2024 - Page 5'!$E$8</f>
        <v>0</v>
      </c>
      <c r="CT19" s="119">
        <f>'2023-2024 - Page 5'!$F$8</f>
        <v>0</v>
      </c>
      <c r="CU19" s="119">
        <f>'2023-2024 - Page 5'!$G$8</f>
        <v>0</v>
      </c>
      <c r="CV19" s="119">
        <f>'2023-2024 - Page 5'!$I$8</f>
        <v>0</v>
      </c>
      <c r="CW19" s="119">
        <f>'2023-2024 - Page 5'!$C$9</f>
        <v>0</v>
      </c>
      <c r="CX19" s="119">
        <f>'2023-2024 - Page 5'!$D$9</f>
        <v>0</v>
      </c>
      <c r="CY19" s="119">
        <f>'2023-2024 - Page 5'!$E$9</f>
        <v>0</v>
      </c>
      <c r="CZ19" s="119">
        <f>'2023-2024 - Page 5'!$F$9</f>
        <v>0</v>
      </c>
      <c r="DA19" s="119">
        <f>'2023-2024 - Page 5'!$G$9</f>
        <v>0</v>
      </c>
      <c r="DB19" s="119">
        <f>'2023-2024 - Page 5'!$I$9</f>
        <v>0</v>
      </c>
      <c r="DC19" s="119">
        <f>'2023-2024 - Page 5'!$C$10</f>
        <v>0</v>
      </c>
      <c r="DD19" s="119">
        <f>'2023-2024 - Page 5'!$D$10</f>
        <v>0</v>
      </c>
      <c r="DE19" s="119">
        <f>'2023-2024 - Page 5'!$E$10</f>
        <v>0</v>
      </c>
      <c r="DF19" s="119">
        <f>'2023-2024 - Page 5'!$F$10</f>
        <v>0</v>
      </c>
      <c r="DG19" s="119">
        <f>'2023-2024 - Page 5'!$G$10</f>
        <v>0</v>
      </c>
      <c r="DH19" s="119">
        <f>'2023-2024 - Page 5'!$I$10</f>
        <v>0</v>
      </c>
      <c r="DI19" s="119">
        <f>'2023-2024 - Page 5'!$C$11</f>
        <v>0</v>
      </c>
      <c r="DJ19" s="119">
        <f>'2023-2024 - Page 5'!$D$11</f>
        <v>0</v>
      </c>
      <c r="DK19" s="119">
        <f>'2023-2024 - Page 5'!$E$11</f>
        <v>0</v>
      </c>
      <c r="DL19" s="119">
        <f>'2023-2024 - Page 5'!$F$11</f>
        <v>0</v>
      </c>
      <c r="DM19" s="119">
        <f>'2023-2024 - Page 5'!$G$11</f>
        <v>0</v>
      </c>
      <c r="DN19" s="119">
        <f>'2023-2024 - Page 5'!$I$11</f>
        <v>0</v>
      </c>
      <c r="DO19" s="119">
        <f>'2023-2024 - Page 5'!$C$12</f>
        <v>0</v>
      </c>
      <c r="DP19" s="119">
        <f>'2023-2024 - Page 5'!$D$12</f>
        <v>0</v>
      </c>
      <c r="DQ19" s="119">
        <f>'2023-2024 - Page 5'!$E$12</f>
        <v>0</v>
      </c>
      <c r="DR19" s="119">
        <f>'2023-2024 - Page 5'!$F$12</f>
        <v>0</v>
      </c>
      <c r="DS19" s="119">
        <f>'2023-2024 - Page 5'!$G$12</f>
        <v>0</v>
      </c>
      <c r="DT19" s="119">
        <f>'2023-2024 - Page 5'!$I$12</f>
        <v>0</v>
      </c>
      <c r="DU19" s="119">
        <f>'2023-2024 - Page 5'!$C$13</f>
        <v>0</v>
      </c>
      <c r="DV19" s="119">
        <f>'2023-2024 - Page 5'!$D$13</f>
        <v>0</v>
      </c>
      <c r="DW19" s="119">
        <f>'2023-2024 - Page 5'!$E$13</f>
        <v>0</v>
      </c>
      <c r="DX19" s="119">
        <f>'2023-2024 - Page 5'!$F$13</f>
        <v>0</v>
      </c>
      <c r="DY19" s="119">
        <f>'2023-2024 - Page 5'!$G$13</f>
        <v>0</v>
      </c>
      <c r="DZ19" s="119">
        <f>'2023-2024 - Page 5'!$I$13</f>
        <v>0</v>
      </c>
      <c r="EA19" s="119">
        <f>'2023-2024 - Page 5'!$C$15</f>
        <v>0</v>
      </c>
      <c r="EB19" s="119">
        <f>'2023-2024 - Page 5'!$D$15</f>
        <v>0</v>
      </c>
      <c r="EC19" s="119">
        <f>'2023-2024 - Page 5'!$E$15</f>
        <v>0</v>
      </c>
      <c r="ED19" s="119">
        <f>'2023-2024 - Page 5'!$F$15</f>
        <v>0</v>
      </c>
      <c r="EE19" s="119">
        <f>'2023-2024 - Page 5'!$G$15</f>
        <v>0</v>
      </c>
      <c r="EF19" s="119">
        <f>'2023-2024 - Page 5'!$I$15</f>
        <v>0</v>
      </c>
      <c r="EG19" s="119">
        <f>'2023-2024 - Page 5'!$C$16</f>
        <v>0</v>
      </c>
      <c r="EH19" s="119">
        <f>'2023-2024 - Page 5'!$D$16</f>
        <v>0</v>
      </c>
      <c r="EI19" s="119">
        <f>'2023-2024 - Page 5'!$E$16</f>
        <v>0</v>
      </c>
      <c r="EJ19" s="119">
        <f>'2023-2024 - Page 5'!$F$16</f>
        <v>0</v>
      </c>
      <c r="EK19" s="119">
        <f>'2023-2024 - Page 5'!$G$16</f>
        <v>0</v>
      </c>
      <c r="EL19" s="119">
        <f>'2023-2024 - Page 5'!$I$16</f>
        <v>0</v>
      </c>
      <c r="EM19" s="119">
        <f>'2023-2024 - Page 5'!$C$17</f>
        <v>0</v>
      </c>
      <c r="EN19" s="119">
        <f>'2023-2024 - Page 5'!$D$17</f>
        <v>0</v>
      </c>
      <c r="EO19" s="119">
        <f>'2023-2024 - Page 5'!$E$17</f>
        <v>0</v>
      </c>
      <c r="EP19" s="119">
        <f>'2023-2024 - Page 5'!$F$17</f>
        <v>0</v>
      </c>
      <c r="EQ19" s="119">
        <f>'2023-2024 - Page 5'!$G$17</f>
        <v>0</v>
      </c>
      <c r="ER19" s="119">
        <f>'2023-2024 - Page 5'!$I$17</f>
        <v>0</v>
      </c>
      <c r="ES19" s="119">
        <f>'2023-2024 - Page 5'!$C$18</f>
        <v>0</v>
      </c>
      <c r="ET19" s="119">
        <f>'2023-2024 - Page 5'!$D$18</f>
        <v>0</v>
      </c>
      <c r="EU19" s="119">
        <f>'2023-2024 - Page 5'!$E$18</f>
        <v>0</v>
      </c>
      <c r="EV19" s="119">
        <f>'2023-2024 - Page 5'!$F$18</f>
        <v>0</v>
      </c>
      <c r="EW19" s="119">
        <f>'2023-2024 - Page 5'!$G$18</f>
        <v>0</v>
      </c>
      <c r="EX19" s="119">
        <f>'2023-2024 - Page 5'!$I$18</f>
        <v>0</v>
      </c>
      <c r="EY19" s="119">
        <f>'2023-2024 - Page 5'!$C$19</f>
        <v>0</v>
      </c>
      <c r="EZ19" s="119">
        <f>'2023-2024 - Page 5'!$D$19</f>
        <v>0</v>
      </c>
      <c r="FA19" s="119">
        <f>'2023-2024 - Page 5'!$E$19</f>
        <v>0</v>
      </c>
      <c r="FB19" s="119">
        <f>'2023-2024 - Page 5'!$F$19</f>
        <v>0</v>
      </c>
      <c r="FC19" s="119">
        <f>'2023-2024 - Page 5'!$G$19</f>
        <v>0</v>
      </c>
      <c r="FD19" s="119">
        <f>'2023-2024 - Page 5'!$I$19</f>
        <v>0</v>
      </c>
      <c r="FE19" s="119">
        <f>'2023-2024 - Page 5'!$C$20</f>
        <v>0</v>
      </c>
      <c r="FF19" s="119">
        <f>'2023-2024 - Page 5'!$D$20</f>
        <v>0</v>
      </c>
      <c r="FG19" s="119">
        <f>'2023-2024 - Page 5'!$E$20</f>
        <v>0</v>
      </c>
      <c r="FH19" s="119">
        <f>'2023-2024 - Page 5'!$F$20</f>
        <v>0</v>
      </c>
      <c r="FI19" s="119">
        <f>'2023-2024 - Page 5'!$G$20</f>
        <v>0</v>
      </c>
      <c r="FJ19" s="119">
        <f>'2023-2024 - Page 5'!$I$20</f>
        <v>0</v>
      </c>
      <c r="FK19" s="119">
        <f>'2023-2024 - Page 5'!$C$21</f>
        <v>0</v>
      </c>
      <c r="FL19" s="119">
        <f>'2023-2024 - Page 5'!$D$21</f>
        <v>0</v>
      </c>
      <c r="FM19" s="119">
        <f>'2023-2024 - Page 5'!$E$21</f>
        <v>0</v>
      </c>
      <c r="FN19" s="119">
        <f>'2023-2024 - Page 5'!$F$21</f>
        <v>0</v>
      </c>
      <c r="FO19" s="119">
        <f>'2023-2024 - Page 5'!$G$21</f>
        <v>0</v>
      </c>
      <c r="FP19" s="119">
        <f>'2023-2024 - Page 5'!$I$21</f>
        <v>0</v>
      </c>
      <c r="FQ19" s="119">
        <f>'2023-2024 - Page 5'!$C$22</f>
        <v>0</v>
      </c>
      <c r="FR19" s="119">
        <f>'2023-2024 - Page 5'!$D$22</f>
        <v>0</v>
      </c>
      <c r="FS19" s="119">
        <f>'2023-2024 - Page 5'!$E$22</f>
        <v>0</v>
      </c>
      <c r="FT19" s="119">
        <f>'2023-2024 - Page 5'!$F$22</f>
        <v>0</v>
      </c>
      <c r="FU19" s="119">
        <f>'2023-2024 - Page 5'!$G$22</f>
        <v>0</v>
      </c>
      <c r="FV19" s="119">
        <f>'2023-2024 - Page 5'!$I$22</f>
        <v>0</v>
      </c>
      <c r="FW19" s="119">
        <f>'2023-2024 - Page 5'!$C$23</f>
        <v>0</v>
      </c>
      <c r="FX19" s="119">
        <f>'2023-2024 - Page 5'!$D$23</f>
        <v>0</v>
      </c>
      <c r="FY19" s="119">
        <f>'2023-2024 - Page 5'!$E$23</f>
        <v>0</v>
      </c>
      <c r="FZ19" s="119">
        <f>'2023-2024 - Page 5'!$F$23</f>
        <v>0</v>
      </c>
      <c r="GA19" s="119">
        <f>'2023-2024 - Page 5'!$G$23</f>
        <v>0</v>
      </c>
      <c r="GB19" s="119">
        <f>'2023-2024 - Page 5'!$I$23</f>
        <v>0</v>
      </c>
      <c r="GC19" s="119">
        <f>'2023-2024 - Page 5'!$G$24</f>
        <v>0</v>
      </c>
      <c r="GD19" s="119">
        <f>'2023-2024 - Page 5'!$I$24</f>
        <v>0</v>
      </c>
      <c r="GE19" s="119">
        <f>'2023-2024 - Page 5'!$C$25</f>
        <v>0</v>
      </c>
      <c r="GF19" s="119">
        <f>'2023-2024 - Page 5'!$D$25</f>
        <v>0</v>
      </c>
      <c r="GG19" s="119">
        <f>'2023-2024 - Page 5'!$E$25</f>
        <v>0</v>
      </c>
      <c r="GH19" s="119">
        <f>'2023-2024 - Page 5'!$F$25</f>
        <v>0</v>
      </c>
      <c r="GI19" s="119">
        <f>'2023-2024 - Page 5'!$G$25</f>
        <v>0</v>
      </c>
      <c r="GJ19" s="119">
        <f>'2023-2024 - Page 5'!$I$25</f>
        <v>0</v>
      </c>
    </row>
  </sheetData>
  <sheetProtection password="EBF0" sheet="1" objects="1" scenarios="1"/>
  <mergeCells count="1">
    <mergeCell ref="B1:G1"/>
  </mergeCells>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7C80"/>
  </sheetPr>
  <dimension ref="A1:C40"/>
  <sheetViews>
    <sheetView tabSelected="1" workbookViewId="0">
      <selection activeCell="B12" sqref="B12"/>
    </sheetView>
  </sheetViews>
  <sheetFormatPr defaultColWidth="9.140625" defaultRowHeight="12.75" x14ac:dyDescent="0.2"/>
  <cols>
    <col min="1" max="1" width="50.42578125" style="221" customWidth="1"/>
    <col min="2" max="2" width="35.85546875" style="221" customWidth="1"/>
    <col min="3" max="3" width="67.42578125" style="221" customWidth="1"/>
    <col min="4" max="16384" width="9.140625" style="221"/>
  </cols>
  <sheetData>
    <row r="1" spans="1:3" ht="44.45" customHeight="1" x14ac:dyDescent="0.2">
      <c r="A1" s="500" t="s">
        <v>907</v>
      </c>
      <c r="B1" s="500"/>
      <c r="C1" s="500"/>
    </row>
    <row r="2" spans="1:3" x14ac:dyDescent="0.2">
      <c r="A2" s="222"/>
      <c r="B2" s="222"/>
      <c r="C2" s="222"/>
    </row>
    <row r="3" spans="1:3" ht="15.75" x14ac:dyDescent="0.2">
      <c r="A3" s="361" t="s">
        <v>945</v>
      </c>
      <c r="B3" s="360"/>
      <c r="C3" s="360"/>
    </row>
    <row r="4" spans="1:3" ht="15.75" x14ac:dyDescent="0.2">
      <c r="A4" s="494"/>
      <c r="B4" s="495"/>
      <c r="C4" s="495"/>
    </row>
    <row r="5" spans="1:3" ht="43.5" customHeight="1" x14ac:dyDescent="0.2">
      <c r="A5" s="503" t="s">
        <v>986</v>
      </c>
      <c r="B5" s="503"/>
      <c r="C5" s="503"/>
    </row>
    <row r="6" spans="1:3" ht="17.25" customHeight="1" x14ac:dyDescent="0.2">
      <c r="A6" s="503" t="s">
        <v>1116</v>
      </c>
      <c r="B6" s="503"/>
      <c r="C6" s="503"/>
    </row>
    <row r="7" spans="1:3" x14ac:dyDescent="0.2">
      <c r="A7" s="503" t="s">
        <v>1136</v>
      </c>
      <c r="B7" s="503"/>
      <c r="C7" s="503"/>
    </row>
    <row r="8" spans="1:3" x14ac:dyDescent="0.2">
      <c r="A8" s="492" t="s">
        <v>1137</v>
      </c>
      <c r="B8" s="493"/>
      <c r="C8" s="493"/>
    </row>
    <row r="9" spans="1:3" ht="17.25" customHeight="1" x14ac:dyDescent="0.2">
      <c r="A9" s="492"/>
      <c r="B9" s="493"/>
      <c r="C9" s="493"/>
    </row>
    <row r="10" spans="1:3" ht="25.5" customHeight="1" thickBot="1" x14ac:dyDescent="0.3">
      <c r="A10" s="499" t="s">
        <v>830</v>
      </c>
      <c r="B10" s="499"/>
      <c r="C10" s="499"/>
    </row>
    <row r="11" spans="1:3" ht="15.75" x14ac:dyDescent="0.25">
      <c r="A11" s="223"/>
      <c r="B11" s="224" t="s">
        <v>829</v>
      </c>
      <c r="C11" s="222"/>
    </row>
    <row r="12" spans="1:3" ht="19.5" customHeight="1" x14ac:dyDescent="0.2">
      <c r="A12" s="222" t="s">
        <v>831</v>
      </c>
      <c r="B12" s="225" t="s">
        <v>676</v>
      </c>
      <c r="C12" s="222"/>
    </row>
    <row r="13" spans="1:3" ht="19.5" customHeight="1" x14ac:dyDescent="0.2">
      <c r="A13" s="222" t="s">
        <v>93</v>
      </c>
      <c r="B13" s="225" t="s">
        <v>677</v>
      </c>
      <c r="C13" s="226" t="s">
        <v>813</v>
      </c>
    </row>
    <row r="14" spans="1:3" ht="19.5" customHeight="1" x14ac:dyDescent="0.2">
      <c r="A14" s="222" t="s">
        <v>684</v>
      </c>
      <c r="B14" s="227" t="s">
        <v>957</v>
      </c>
      <c r="C14" s="222"/>
    </row>
    <row r="15" spans="1:3" ht="19.5" customHeight="1" x14ac:dyDescent="0.2">
      <c r="A15" s="222" t="s">
        <v>685</v>
      </c>
      <c r="B15" s="227" t="s">
        <v>958</v>
      </c>
      <c r="C15" s="222"/>
    </row>
    <row r="16" spans="1:3" ht="19.5" customHeight="1" x14ac:dyDescent="0.2">
      <c r="A16" s="222" t="s">
        <v>821</v>
      </c>
      <c r="B16" s="228"/>
      <c r="C16" s="226" t="s">
        <v>688</v>
      </c>
    </row>
    <row r="17" spans="1:3" ht="19.5" customHeight="1" x14ac:dyDescent="0.2">
      <c r="A17" s="222" t="s">
        <v>822</v>
      </c>
      <c r="B17" s="228"/>
      <c r="C17" s="226" t="s">
        <v>689</v>
      </c>
    </row>
    <row r="18" spans="1:3" ht="19.5" customHeight="1" x14ac:dyDescent="0.2">
      <c r="A18" s="229" t="s">
        <v>686</v>
      </c>
      <c r="B18" s="228"/>
      <c r="C18" s="226" t="s">
        <v>689</v>
      </c>
    </row>
    <row r="19" spans="1:3" ht="19.5" customHeight="1" x14ac:dyDescent="0.2">
      <c r="A19" s="231" t="s">
        <v>824</v>
      </c>
      <c r="B19" s="228"/>
      <c r="C19" s="226" t="s">
        <v>826</v>
      </c>
    </row>
    <row r="20" spans="1:3" ht="19.5" customHeight="1" thickBot="1" x14ac:dyDescent="0.25">
      <c r="A20" s="232" t="s">
        <v>687</v>
      </c>
      <c r="B20" s="233"/>
      <c r="C20" s="226" t="s">
        <v>690</v>
      </c>
    </row>
    <row r="21" spans="1:3" ht="19.5" customHeight="1" thickTop="1" x14ac:dyDescent="0.2">
      <c r="A21" s="234" t="s">
        <v>911</v>
      </c>
      <c r="B21" s="230"/>
      <c r="C21" s="226" t="s">
        <v>913</v>
      </c>
    </row>
    <row r="22" spans="1:3" ht="19.5" customHeight="1" thickBot="1" x14ac:dyDescent="0.25">
      <c r="A22" s="232" t="s">
        <v>912</v>
      </c>
      <c r="B22" s="230"/>
      <c r="C22" s="226" t="s">
        <v>914</v>
      </c>
    </row>
    <row r="23" spans="1:3" ht="19.5" customHeight="1" thickTop="1" x14ac:dyDescent="0.2">
      <c r="A23" s="235" t="s">
        <v>820</v>
      </c>
      <c r="B23" s="227" t="s">
        <v>641</v>
      </c>
      <c r="C23" s="226" t="s">
        <v>950</v>
      </c>
    </row>
    <row r="24" spans="1:3" ht="19.5" customHeight="1" x14ac:dyDescent="0.2">
      <c r="A24" s="236" t="s">
        <v>88</v>
      </c>
      <c r="B24" s="227" t="s">
        <v>640</v>
      </c>
    </row>
    <row r="25" spans="1:3" ht="19.5" customHeight="1" x14ac:dyDescent="0.2">
      <c r="A25" s="236" t="s">
        <v>89</v>
      </c>
      <c r="B25" s="227" t="s">
        <v>959</v>
      </c>
    </row>
    <row r="26" spans="1:3" ht="19.5" customHeight="1" x14ac:dyDescent="0.2">
      <c r="A26" s="236" t="s">
        <v>90</v>
      </c>
      <c r="B26" s="227" t="s">
        <v>640</v>
      </c>
    </row>
    <row r="27" spans="1:3" ht="19.5" customHeight="1" x14ac:dyDescent="0.2">
      <c r="A27" s="236" t="s">
        <v>91</v>
      </c>
      <c r="B27" s="227" t="s">
        <v>640</v>
      </c>
    </row>
    <row r="28" spans="1:3" ht="19.5" customHeight="1" x14ac:dyDescent="0.2">
      <c r="A28" s="236" t="s">
        <v>92</v>
      </c>
      <c r="B28" s="227" t="s">
        <v>642</v>
      </c>
    </row>
    <row r="29" spans="1:3" ht="19.5" customHeight="1" x14ac:dyDescent="0.2">
      <c r="A29" s="236" t="s">
        <v>691</v>
      </c>
      <c r="B29" s="227" t="s">
        <v>641</v>
      </c>
    </row>
    <row r="30" spans="1:3" ht="19.5" customHeight="1" x14ac:dyDescent="0.2">
      <c r="A30" s="236" t="s">
        <v>88</v>
      </c>
      <c r="B30" s="227" t="s">
        <v>640</v>
      </c>
    </row>
    <row r="31" spans="1:3" ht="19.5" customHeight="1" x14ac:dyDescent="0.2">
      <c r="A31" s="236" t="s">
        <v>89</v>
      </c>
      <c r="B31" s="227" t="s">
        <v>959</v>
      </c>
    </row>
    <row r="32" spans="1:3" ht="19.5" customHeight="1" x14ac:dyDescent="0.2">
      <c r="A32" s="236" t="s">
        <v>90</v>
      </c>
      <c r="B32" s="227" t="s">
        <v>640</v>
      </c>
    </row>
    <row r="33" spans="1:3" ht="19.5" customHeight="1" x14ac:dyDescent="0.2">
      <c r="A33" s="236" t="s">
        <v>91</v>
      </c>
      <c r="B33" s="227" t="s">
        <v>640</v>
      </c>
    </row>
    <row r="34" spans="1:3" ht="19.5" customHeight="1" x14ac:dyDescent="0.2">
      <c r="A34" s="236" t="s">
        <v>92</v>
      </c>
      <c r="B34" s="227" t="s">
        <v>642</v>
      </c>
    </row>
    <row r="37" spans="1:3" ht="15.75" x14ac:dyDescent="0.25">
      <c r="A37" s="222" t="s">
        <v>955</v>
      </c>
      <c r="B37" s="364"/>
      <c r="C37" s="226"/>
    </row>
    <row r="38" spans="1:3" x14ac:dyDescent="0.2">
      <c r="A38" s="501" t="s">
        <v>956</v>
      </c>
      <c r="B38" s="502"/>
      <c r="C38" s="502"/>
    </row>
    <row r="39" spans="1:3" x14ac:dyDescent="0.2">
      <c r="A39" s="502"/>
      <c r="B39" s="502"/>
      <c r="C39" s="502"/>
    </row>
    <row r="40" spans="1:3" ht="28.5" customHeight="1" x14ac:dyDescent="0.2">
      <c r="A40" s="502"/>
      <c r="B40" s="502"/>
      <c r="C40" s="502"/>
    </row>
  </sheetData>
  <sheetProtection algorithmName="SHA-512" hashValue="v9DPFffnKeWow+4qcatyC6pv3g4IkyWNPBmY9I30sn0lW/fxXFF34M+wj1r/mvmgjlf3MCTk86NI3rq8pbp6Hw==" saltValue="bU7yLUfZtGBrsn/VnZxgVw==" spinCount="100000" sheet="1" objects="1" scenarios="1"/>
  <mergeCells count="6">
    <mergeCell ref="A10:C10"/>
    <mergeCell ref="A1:C1"/>
    <mergeCell ref="A38:C40"/>
    <mergeCell ref="A5:C5"/>
    <mergeCell ref="A6:C6"/>
    <mergeCell ref="A7:C7"/>
  </mergeCells>
  <phoneticPr fontId="0" type="noConversion"/>
  <hyperlinks>
    <hyperlink ref="A8" r:id="rId1" xr:uid="{512AFBAC-AEA4-4874-BA34-DE6A16525D5E}"/>
  </hyperlinks>
  <printOptions horizontalCentered="1"/>
  <pageMargins left="0.75" right="0.75" top="1" bottom="1" header="0.5" footer="0.5"/>
  <pageSetup orientation="landscape" r:id="rId2"/>
  <headerFooter alignWithMargins="0"/>
  <customProperties>
    <customPr name="OrphanNamesChecked" r:id="rId3"/>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0"/>
  <sheetViews>
    <sheetView workbookViewId="0">
      <selection activeCell="B17" sqref="B17"/>
    </sheetView>
  </sheetViews>
  <sheetFormatPr defaultColWidth="9.140625" defaultRowHeight="12.75" x14ac:dyDescent="0.2"/>
  <cols>
    <col min="1" max="1" width="1.5703125" style="3" customWidth="1"/>
    <col min="2" max="2" width="20.5703125" style="3" customWidth="1"/>
    <col min="3" max="3" width="45.5703125" style="3" customWidth="1"/>
    <col min="4" max="4" width="3.5703125" style="3" customWidth="1"/>
    <col min="5" max="5" width="13.5703125" style="3" customWidth="1"/>
    <col min="6" max="6" width="4.42578125" style="3" customWidth="1"/>
    <col min="7" max="7" width="20.5703125" style="3" customWidth="1"/>
    <col min="8" max="8" width="4.42578125" style="3" customWidth="1"/>
    <col min="9" max="9" width="20.5703125" style="3" customWidth="1"/>
    <col min="10" max="11" width="1.5703125" style="3" customWidth="1"/>
    <col min="12" max="16384" width="9.140625" style="3"/>
  </cols>
  <sheetData>
    <row r="1" spans="1:18" ht="36" x14ac:dyDescent="0.25">
      <c r="B1" s="4" t="s">
        <v>960</v>
      </c>
      <c r="C1" s="5"/>
      <c r="D1" s="5"/>
      <c r="E1" s="532" t="str">
        <f>CONCATENATE('Basic Data Input'!B12)</f>
        <v>City or Village of _____________________</v>
      </c>
      <c r="F1" s="532"/>
      <c r="G1" s="532"/>
      <c r="H1" s="532"/>
      <c r="I1" s="532"/>
      <c r="K1" s="6"/>
    </row>
    <row r="2" spans="1:18" ht="18" x14ac:dyDescent="0.25">
      <c r="B2" s="7" t="s">
        <v>16</v>
      </c>
      <c r="C2" s="5"/>
      <c r="E2" s="8" t="s">
        <v>0</v>
      </c>
      <c r="F2" s="9"/>
      <c r="G2" s="9"/>
      <c r="H2" s="9"/>
      <c r="I2" s="8"/>
      <c r="K2" s="6"/>
    </row>
    <row r="3" spans="1:18" ht="15" x14ac:dyDescent="0.2">
      <c r="B3" s="10"/>
      <c r="C3" s="5"/>
      <c r="D3" s="5"/>
      <c r="E3" s="11" t="str">
        <f>CONCATENATE('Basic Data Input'!B13," County")</f>
        <v>______________________ County</v>
      </c>
      <c r="F3" s="11"/>
      <c r="G3" s="11"/>
      <c r="H3" s="11"/>
      <c r="I3" s="12"/>
      <c r="K3" s="5"/>
    </row>
    <row r="4" spans="1:18" ht="24" customHeight="1" x14ac:dyDescent="0.25">
      <c r="B4" s="13" t="str">
        <f>CONCATENATE("This budget is for the Period ",'Basic Data Input'!B14," through ",'Basic Data Input'!B15,"")</f>
        <v>This budget is for the Period October 1, 2025 through September 30, 2026</v>
      </c>
      <c r="C4" s="5"/>
      <c r="D4" s="12"/>
      <c r="E4" s="14"/>
      <c r="F4" s="14"/>
      <c r="G4" s="14"/>
      <c r="H4" s="14"/>
      <c r="I4" s="12"/>
    </row>
    <row r="5" spans="1:18" ht="9" customHeight="1" thickBot="1" x14ac:dyDescent="0.25">
      <c r="C5" s="15"/>
      <c r="D5" s="5"/>
      <c r="E5" s="5"/>
      <c r="F5" s="5"/>
      <c r="G5" s="5"/>
      <c r="H5" s="5"/>
      <c r="I5" s="5"/>
    </row>
    <row r="6" spans="1:18" ht="39" hidden="1" thickBot="1" x14ac:dyDescent="0.25">
      <c r="C6" s="16"/>
      <c r="E6" s="10" t="s">
        <v>1</v>
      </c>
      <c r="F6" s="5"/>
      <c r="G6" s="5"/>
      <c r="H6" s="5"/>
      <c r="I6" s="5"/>
      <c r="J6" s="17"/>
    </row>
    <row r="7" spans="1:18" ht="24.95" customHeight="1" thickBot="1" x14ac:dyDescent="0.25">
      <c r="A7" s="545" t="s">
        <v>750</v>
      </c>
      <c r="B7" s="546"/>
      <c r="C7" s="546"/>
      <c r="D7" s="546"/>
      <c r="E7" s="546"/>
      <c r="F7" s="546"/>
      <c r="G7" s="546"/>
      <c r="H7" s="546"/>
      <c r="I7" s="546"/>
      <c r="J7" s="547"/>
      <c r="M7" s="504" t="s">
        <v>752</v>
      </c>
      <c r="N7" s="504"/>
      <c r="O7" s="504"/>
      <c r="P7" s="504"/>
      <c r="Q7" s="504"/>
      <c r="R7" s="504"/>
    </row>
    <row r="8" spans="1:18" ht="13.5" thickBot="1" x14ac:dyDescent="0.25">
      <c r="B8" s="19"/>
      <c r="M8" s="504"/>
      <c r="N8" s="504"/>
      <c r="O8" s="504"/>
      <c r="P8" s="504"/>
      <c r="Q8" s="504"/>
      <c r="R8" s="504"/>
    </row>
    <row r="9" spans="1:18" ht="20.100000000000001" customHeight="1" x14ac:dyDescent="0.2">
      <c r="A9" s="21"/>
      <c r="B9" s="22" t="s">
        <v>12</v>
      </c>
      <c r="C9" s="23"/>
      <c r="D9" s="24"/>
      <c r="E9" s="557" t="str">
        <f>CONCATENATE("Projected Outstanding Bonded Indebtedness as of ",'Basic Data Input'!B14,"")</f>
        <v>Projected Outstanding Bonded Indebtedness as of October 1, 2025</v>
      </c>
      <c r="F9" s="558"/>
      <c r="G9" s="558"/>
      <c r="H9" s="558"/>
      <c r="I9" s="558"/>
      <c r="J9" s="25"/>
      <c r="M9" s="504"/>
      <c r="N9" s="504"/>
      <c r="O9" s="504"/>
      <c r="P9" s="504"/>
      <c r="Q9" s="504"/>
      <c r="R9" s="504"/>
    </row>
    <row r="10" spans="1:18" x14ac:dyDescent="0.2">
      <c r="A10" s="26"/>
      <c r="D10" s="27"/>
      <c r="E10" s="71" t="s">
        <v>96</v>
      </c>
      <c r="F10" s="5"/>
      <c r="G10" s="5"/>
      <c r="H10" s="5"/>
      <c r="I10" s="5"/>
      <c r="J10" s="27"/>
    </row>
    <row r="11" spans="1:18" hidden="1" x14ac:dyDescent="0.2">
      <c r="A11" s="26"/>
      <c r="D11" s="27"/>
      <c r="E11" s="28"/>
      <c r="F11" s="5"/>
      <c r="G11" s="5"/>
      <c r="H11" s="5"/>
      <c r="I11" s="5"/>
      <c r="J11" s="27"/>
    </row>
    <row r="12" spans="1:18" ht="21" customHeight="1" x14ac:dyDescent="0.2">
      <c r="A12" s="26"/>
      <c r="B12" s="454">
        <f>ROUND('Receipts - Page 2'!E32,2)-B13</f>
        <v>0</v>
      </c>
      <c r="C12" s="141" t="s">
        <v>679</v>
      </c>
      <c r="D12" s="27"/>
      <c r="E12" s="30"/>
      <c r="F12" s="31" t="s">
        <v>37</v>
      </c>
      <c r="G12" s="5"/>
      <c r="H12" s="5"/>
      <c r="I12" s="456">
        <f>'Basic Data Input'!B21</f>
        <v>0</v>
      </c>
      <c r="J12" s="27"/>
    </row>
    <row r="13" spans="1:18" ht="21" customHeight="1" x14ac:dyDescent="0.2">
      <c r="A13" s="26"/>
      <c r="B13" s="455"/>
      <c r="C13" s="29" t="s">
        <v>14</v>
      </c>
      <c r="D13" s="27"/>
      <c r="E13" s="30"/>
      <c r="F13" s="29" t="s">
        <v>38</v>
      </c>
      <c r="G13" s="32"/>
      <c r="H13" s="32"/>
      <c r="I13" s="457">
        <f>'Basic Data Input'!B22</f>
        <v>0</v>
      </c>
      <c r="J13" s="27"/>
    </row>
    <row r="14" spans="1:18" ht="22.5" customHeight="1" x14ac:dyDescent="0.2">
      <c r="A14" s="26"/>
      <c r="B14" s="454">
        <f>IF(ROUND(SUM(B12:B13),2)&lt;&gt;'Receipts - Page 2'!E32,"Must = Tax Recap P. 2",ROUND(SUM(B12:B13),2))</f>
        <v>0</v>
      </c>
      <c r="C14" s="33" t="s">
        <v>15</v>
      </c>
      <c r="D14" s="27"/>
      <c r="E14" s="34"/>
      <c r="F14" s="29" t="s">
        <v>39</v>
      </c>
      <c r="G14" s="35"/>
      <c r="H14" s="18"/>
      <c r="I14" s="458">
        <f>ROUND(SUM(I12:I13),2)</f>
        <v>0</v>
      </c>
      <c r="J14" s="27"/>
    </row>
    <row r="15" spans="1:18" ht="5.0999999999999996" customHeight="1" thickBot="1" x14ac:dyDescent="0.25">
      <c r="A15" s="36"/>
      <c r="B15" s="37"/>
      <c r="C15" s="37"/>
      <c r="D15" s="38"/>
      <c r="E15" s="39"/>
      <c r="F15" s="40"/>
      <c r="G15" s="40"/>
      <c r="H15" s="40"/>
      <c r="I15" s="41"/>
      <c r="J15" s="38"/>
    </row>
    <row r="16" spans="1:18" ht="23.25" customHeight="1" thickBot="1" x14ac:dyDescent="0.35">
      <c r="A16" s="43"/>
      <c r="B16" s="124"/>
      <c r="C16" s="124"/>
      <c r="D16" s="25"/>
      <c r="E16" s="551" t="s">
        <v>673</v>
      </c>
      <c r="F16" s="552"/>
      <c r="G16" s="552"/>
      <c r="H16" s="552"/>
      <c r="I16" s="552"/>
      <c r="J16" s="553"/>
    </row>
    <row r="17" spans="1:18" ht="27.95" customHeight="1" thickBot="1" x14ac:dyDescent="0.25">
      <c r="A17" s="26"/>
      <c r="B17" s="459">
        <f>'Basic Data Input'!B16</f>
        <v>0</v>
      </c>
      <c r="C17" s="164" t="s">
        <v>671</v>
      </c>
      <c r="D17" s="27"/>
      <c r="E17" s="554" t="s">
        <v>961</v>
      </c>
      <c r="F17" s="555"/>
      <c r="G17" s="555"/>
      <c r="H17" s="555"/>
      <c r="I17" s="555"/>
      <c r="J17" s="556"/>
    </row>
    <row r="18" spans="1:18" ht="15" customHeight="1" thickBot="1" x14ac:dyDescent="0.25">
      <c r="A18" s="26"/>
      <c r="B18" s="165" t="s">
        <v>672</v>
      </c>
      <c r="C18" s="165"/>
      <c r="D18" s="27"/>
      <c r="E18" s="136"/>
      <c r="F18" s="138"/>
      <c r="G18" s="137" t="s">
        <v>674</v>
      </c>
      <c r="H18" s="138"/>
      <c r="I18" s="139" t="s">
        <v>675</v>
      </c>
      <c r="J18" s="140"/>
      <c r="K18" s="72"/>
    </row>
    <row r="19" spans="1:18" ht="21" customHeight="1" thickBot="1" x14ac:dyDescent="0.25">
      <c r="A19" s="548" t="s">
        <v>13</v>
      </c>
      <c r="B19" s="549"/>
      <c r="C19" s="549"/>
      <c r="D19" s="550"/>
      <c r="E19" s="533" t="s">
        <v>903</v>
      </c>
      <c r="F19" s="534"/>
      <c r="G19" s="534"/>
      <c r="H19" s="534"/>
      <c r="I19" s="534"/>
      <c r="J19" s="535"/>
      <c r="K19" s="72"/>
    </row>
    <row r="20" spans="1:18" ht="25.5" customHeight="1" thickBot="1" x14ac:dyDescent="0.25">
      <c r="A20" s="26"/>
      <c r="D20" s="27"/>
      <c r="E20" s="536" t="s">
        <v>680</v>
      </c>
      <c r="F20" s="537"/>
      <c r="G20" s="537"/>
      <c r="H20" s="537"/>
      <c r="I20" s="537"/>
      <c r="J20" s="538"/>
      <c r="K20" s="72"/>
    </row>
    <row r="21" spans="1:18" ht="13.5" customHeight="1" x14ac:dyDescent="0.2">
      <c r="A21" s="26"/>
      <c r="B21" s="163"/>
      <c r="C21" s="113"/>
      <c r="D21" s="27"/>
      <c r="E21" s="539" t="s">
        <v>962</v>
      </c>
      <c r="F21" s="540"/>
      <c r="G21" s="540"/>
      <c r="H21" s="540"/>
      <c r="I21" s="540"/>
      <c r="J21" s="541"/>
      <c r="K21" s="42"/>
    </row>
    <row r="22" spans="1:18" ht="17.25" customHeight="1" thickBot="1" x14ac:dyDescent="0.25">
      <c r="A22" s="26"/>
      <c r="B22" s="163"/>
      <c r="C22" s="160"/>
      <c r="D22" s="27"/>
      <c r="E22" s="542"/>
      <c r="F22" s="543"/>
      <c r="G22" s="543"/>
      <c r="H22" s="543"/>
      <c r="I22" s="543"/>
      <c r="J22" s="544"/>
    </row>
    <row r="23" spans="1:18" ht="18.75" customHeight="1" thickBot="1" x14ac:dyDescent="0.25">
      <c r="A23" s="26"/>
      <c r="B23" s="163"/>
      <c r="C23" s="160"/>
      <c r="D23" s="27"/>
      <c r="E23" s="142"/>
      <c r="F23" s="143"/>
      <c r="G23" s="144" t="s">
        <v>674</v>
      </c>
      <c r="H23" s="143"/>
      <c r="I23" s="145" t="s">
        <v>675</v>
      </c>
      <c r="J23" s="146"/>
    </row>
    <row r="24" spans="1:18" ht="19.5" customHeight="1" thickBot="1" x14ac:dyDescent="0.25">
      <c r="A24" s="26"/>
      <c r="B24" s="163"/>
      <c r="C24" s="160"/>
      <c r="D24" s="27"/>
      <c r="E24" s="559" t="s">
        <v>904</v>
      </c>
      <c r="F24" s="560"/>
      <c r="G24" s="560"/>
      <c r="H24" s="560"/>
      <c r="I24" s="560"/>
      <c r="J24" s="561"/>
    </row>
    <row r="25" spans="1:18" s="113" customFormat="1" ht="16.5" thickTop="1" thickBot="1" x14ac:dyDescent="0.3">
      <c r="A25" s="514" t="s">
        <v>754</v>
      </c>
      <c r="B25" s="515"/>
      <c r="C25" s="515"/>
      <c r="D25" s="516"/>
      <c r="E25" s="517" t="s">
        <v>755</v>
      </c>
      <c r="F25" s="518"/>
      <c r="G25" s="518"/>
      <c r="H25" s="518"/>
      <c r="I25" s="518"/>
      <c r="J25" s="519"/>
      <c r="K25" s="160"/>
    </row>
    <row r="26" spans="1:18" s="113" customFormat="1" ht="46.5" customHeight="1" thickTop="1" thickBot="1" x14ac:dyDescent="0.25">
      <c r="A26" s="520" t="s">
        <v>946</v>
      </c>
      <c r="B26" s="521"/>
      <c r="C26" s="521"/>
      <c r="D26" s="522"/>
      <c r="E26" s="523" t="s">
        <v>963</v>
      </c>
      <c r="F26" s="524"/>
      <c r="G26" s="524"/>
      <c r="H26" s="524"/>
      <c r="I26" s="524"/>
      <c r="J26" s="525"/>
      <c r="K26" s="160"/>
    </row>
    <row r="27" spans="1:18" s="113" customFormat="1" ht="15.75" thickTop="1" x14ac:dyDescent="0.25">
      <c r="A27" s="526" t="s">
        <v>669</v>
      </c>
      <c r="B27" s="527"/>
      <c r="C27" s="527"/>
      <c r="D27" s="528"/>
      <c r="E27" s="529" t="s">
        <v>756</v>
      </c>
      <c r="F27" s="530"/>
      <c r="G27" s="530"/>
      <c r="H27" s="530"/>
      <c r="I27" s="530"/>
      <c r="J27" s="531"/>
      <c r="K27" s="160"/>
    </row>
    <row r="28" spans="1:18" s="113" customFormat="1" ht="19.5" customHeight="1" x14ac:dyDescent="0.25">
      <c r="A28" s="505" t="s">
        <v>944</v>
      </c>
      <c r="B28" s="506"/>
      <c r="C28" s="506"/>
      <c r="D28" s="507"/>
      <c r="E28" s="508" t="s">
        <v>757</v>
      </c>
      <c r="F28" s="509"/>
      <c r="G28" s="509"/>
      <c r="H28" s="509"/>
      <c r="I28" s="509"/>
      <c r="J28" s="510"/>
      <c r="K28" s="160"/>
      <c r="M28" s="504" t="s">
        <v>811</v>
      </c>
      <c r="N28" s="504"/>
      <c r="O28" s="504"/>
      <c r="P28" s="504"/>
      <c r="Q28" s="504"/>
      <c r="R28" s="504"/>
    </row>
    <row r="29" spans="1:18" s="113" customFormat="1" ht="24" customHeight="1" thickBot="1" x14ac:dyDescent="0.3">
      <c r="A29" s="511" t="s">
        <v>866</v>
      </c>
      <c r="B29" s="512"/>
      <c r="C29" s="512"/>
      <c r="D29" s="513"/>
      <c r="E29" s="170" t="s">
        <v>670</v>
      </c>
      <c r="F29" s="171"/>
      <c r="G29" s="172"/>
      <c r="H29" s="171"/>
      <c r="I29" s="171"/>
      <c r="J29" s="173"/>
      <c r="K29" s="160"/>
      <c r="M29" s="504"/>
      <c r="N29" s="504"/>
      <c r="O29" s="504"/>
      <c r="P29" s="504"/>
      <c r="Q29" s="504"/>
      <c r="R29" s="504"/>
    </row>
    <row r="30" spans="1:18" ht="13.5" thickTop="1" x14ac:dyDescent="0.2"/>
  </sheetData>
  <sheetProtection algorithmName="SHA-512" hashValue="/K73n8AWNs3RhH3dd6E9PZTC+kr5TOMtwqeQkTjfqgyxTu9QMGsxDkMfwPRz+1hxw3yWrUgo+VdVUW/sbu+rEQ==" saltValue="17GQZH3z2+Iz8QHfwi2eSA==" spinCount="100000" sheet="1" objects="1" scenarios="1"/>
  <mergeCells count="21">
    <mergeCell ref="M7:R9"/>
    <mergeCell ref="E16:J16"/>
    <mergeCell ref="E17:J17"/>
    <mergeCell ref="E9:I9"/>
    <mergeCell ref="E24:J24"/>
    <mergeCell ref="E1:I1"/>
    <mergeCell ref="E19:J19"/>
    <mergeCell ref="E20:J20"/>
    <mergeCell ref="E21:J22"/>
    <mergeCell ref="A7:J7"/>
    <mergeCell ref="A19:D19"/>
    <mergeCell ref="M28:R29"/>
    <mergeCell ref="A28:D28"/>
    <mergeCell ref="E28:J28"/>
    <mergeCell ref="A29:D29"/>
    <mergeCell ref="A25:D25"/>
    <mergeCell ref="E25:J25"/>
    <mergeCell ref="A26:D26"/>
    <mergeCell ref="E26:J26"/>
    <mergeCell ref="A27:D27"/>
    <mergeCell ref="E27:J27"/>
  </mergeCells>
  <phoneticPr fontId="0" type="noConversion"/>
  <hyperlinks>
    <hyperlink ref="A28" r:id="rId1" display="Website:  www.auditors.nebraska.gov" xr:uid="{00000000-0004-0000-0300-000000000000}"/>
    <hyperlink ref="A29" r:id="rId2" display="Questions - E-Mail:  Deann.Haeffner@nebraska.gov" xr:uid="{00000000-0004-0000-0300-000001000000}"/>
    <hyperlink ref="A29:D29" r:id="rId3" display="Questions - E-Mail:  Jeff.Schreier@nebraska.gov" xr:uid="{3ADDD791-B270-4F5C-93CE-7F94C0A84339}"/>
  </hyperlinks>
  <printOptions horizontalCentered="1"/>
  <pageMargins left="0.25" right="0.25" top="0.35" bottom="0.35" header="0.35" footer="0.35"/>
  <pageSetup scale="98" orientation="landscape" r:id="rId4"/>
  <headerFooter alignWithMargins="0">
    <oddFooter>&amp;R&amp;"Arial,Bold"Page 1</oddFooter>
  </headerFooter>
  <customProperties>
    <customPr name="OrphanNamesChecked" r:id="rId5"/>
  </customPropertie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6"/>
  <sheetViews>
    <sheetView workbookViewId="0">
      <selection activeCell="F4" sqref="F4"/>
    </sheetView>
  </sheetViews>
  <sheetFormatPr defaultColWidth="9.140625" defaultRowHeight="12.75" x14ac:dyDescent="0.2"/>
  <cols>
    <col min="1" max="1" width="3.5703125" style="3" customWidth="1"/>
    <col min="2" max="2" width="70.5703125" style="3" customWidth="1"/>
    <col min="3" max="5" width="24.5703125" style="3" customWidth="1"/>
    <col min="6" max="6" width="14.5703125" style="82" customWidth="1"/>
    <col min="7" max="7" width="88.42578125" style="82" customWidth="1"/>
    <col min="8" max="16384" width="9.140625" style="3"/>
  </cols>
  <sheetData>
    <row r="1" spans="1:6" ht="35.1" customHeight="1" thickBot="1" x14ac:dyDescent="0.25">
      <c r="A1" s="566" t="str">
        <f>CONCATENATE('Basic Data Input'!B12," in ",'Basic Data Input'!B13," County")</f>
        <v>City or Village of _____________________ in ______________________ County</v>
      </c>
      <c r="B1" s="566"/>
      <c r="C1" s="566"/>
      <c r="D1" s="566"/>
      <c r="E1" s="566"/>
    </row>
    <row r="2" spans="1:6" ht="42.95" customHeight="1" x14ac:dyDescent="0.2">
      <c r="A2" s="45" t="s">
        <v>3</v>
      </c>
      <c r="B2" s="46" t="s">
        <v>127</v>
      </c>
      <c r="C2" s="125" t="s">
        <v>964</v>
      </c>
      <c r="D2" s="125" t="s">
        <v>965</v>
      </c>
      <c r="E2" s="48" t="s">
        <v>966</v>
      </c>
    </row>
    <row r="3" spans="1:6" ht="16.5" customHeight="1" x14ac:dyDescent="0.2">
      <c r="A3" s="49">
        <f>ROWS(A$3:A3)</f>
        <v>1</v>
      </c>
      <c r="B3" s="50" t="s">
        <v>4</v>
      </c>
      <c r="C3" s="460"/>
      <c r="D3" s="460">
        <f>C28-D4-D5-D6</f>
        <v>0</v>
      </c>
      <c r="E3" s="461">
        <f>D28-E4-E5-E6</f>
        <v>0</v>
      </c>
      <c r="F3" s="160" t="s">
        <v>1138</v>
      </c>
    </row>
    <row r="4" spans="1:6" ht="16.5" customHeight="1" x14ac:dyDescent="0.2">
      <c r="A4" s="49">
        <f>ROWS(A$3:A4)</f>
        <v>2</v>
      </c>
      <c r="B4" s="51" t="s">
        <v>5</v>
      </c>
      <c r="C4" s="460"/>
      <c r="D4" s="460"/>
      <c r="E4" s="461"/>
    </row>
    <row r="5" spans="1:6" ht="16.5" customHeight="1" x14ac:dyDescent="0.2">
      <c r="A5" s="49">
        <f>ROWS(A$3:A5)</f>
        <v>3</v>
      </c>
      <c r="B5" s="1" t="s">
        <v>6</v>
      </c>
      <c r="C5" s="460"/>
      <c r="D5" s="460"/>
      <c r="E5" s="461"/>
    </row>
    <row r="6" spans="1:6" ht="16.5" customHeight="1" x14ac:dyDescent="0.2">
      <c r="A6" s="49">
        <f>ROWS(A$3:A6)</f>
        <v>4</v>
      </c>
      <c r="B6" s="1" t="s">
        <v>129</v>
      </c>
      <c r="C6" s="460"/>
      <c r="D6" s="460"/>
      <c r="E6" s="462">
        <f>'Proprietary Funds-Page 6'!D25</f>
        <v>0</v>
      </c>
    </row>
    <row r="7" spans="1:6" ht="16.5" customHeight="1" thickBot="1" x14ac:dyDescent="0.25">
      <c r="A7" s="56">
        <f>ROWS(A$3:A7)</f>
        <v>5</v>
      </c>
      <c r="B7" s="184" t="s">
        <v>138</v>
      </c>
      <c r="C7" s="463">
        <f>SUM(C3:C6)</f>
        <v>0</v>
      </c>
      <c r="D7" s="463">
        <f>IF(SUM(D3:D6)&lt;&gt;C28,"Must = Col. 1 Line 26",SUM(D3:D6))</f>
        <v>0</v>
      </c>
      <c r="E7" s="464">
        <f>IF(SUM(E3:E6)&lt;&gt;D28,"Must = Col. 2 Line 26",SUM(E3:E6))</f>
        <v>0</v>
      </c>
    </row>
    <row r="8" spans="1:6" ht="16.5" customHeight="1" x14ac:dyDescent="0.2">
      <c r="A8" s="182">
        <f>ROWS(A$3:A8)</f>
        <v>6</v>
      </c>
      <c r="B8" s="183" t="s">
        <v>152</v>
      </c>
      <c r="C8" s="465"/>
      <c r="D8" s="465"/>
      <c r="E8" s="466"/>
    </row>
    <row r="9" spans="1:6" ht="16.5" customHeight="1" x14ac:dyDescent="0.2">
      <c r="A9" s="49">
        <f>ROWS(A$3:A9)</f>
        <v>7</v>
      </c>
      <c r="B9" s="1" t="s">
        <v>40</v>
      </c>
      <c r="C9" s="460"/>
      <c r="D9" s="460"/>
      <c r="E9" s="461"/>
    </row>
    <row r="10" spans="1:6" ht="16.5" customHeight="1" x14ac:dyDescent="0.2">
      <c r="A10" s="49">
        <f>ROWS(A$3:A10)</f>
        <v>8</v>
      </c>
      <c r="B10" s="1" t="s">
        <v>41</v>
      </c>
      <c r="C10" s="460"/>
      <c r="D10" s="460"/>
      <c r="E10" s="461"/>
      <c r="F10" s="160" t="s">
        <v>805</v>
      </c>
    </row>
    <row r="11" spans="1:6" ht="16.5" customHeight="1" x14ac:dyDescent="0.2">
      <c r="A11" s="49">
        <f>ROWS(A$3:A11)</f>
        <v>9</v>
      </c>
      <c r="B11" s="362"/>
      <c r="C11" s="467"/>
      <c r="D11" s="467"/>
      <c r="E11" s="468"/>
    </row>
    <row r="12" spans="1:6" ht="16.5" customHeight="1" x14ac:dyDescent="0.2">
      <c r="A12" s="49">
        <f>ROWS(A$3:A12)</f>
        <v>10</v>
      </c>
      <c r="B12" s="1" t="s">
        <v>69</v>
      </c>
      <c r="C12" s="460"/>
      <c r="D12" s="460"/>
      <c r="E12" s="461"/>
      <c r="F12" s="160" t="s">
        <v>951</v>
      </c>
    </row>
    <row r="13" spans="1:6" ht="16.5" customHeight="1" x14ac:dyDescent="0.2">
      <c r="A13" s="49">
        <f>ROWS(A$3:A13)</f>
        <v>11</v>
      </c>
      <c r="B13" s="1" t="s">
        <v>42</v>
      </c>
      <c r="C13" s="460"/>
      <c r="D13" s="460"/>
      <c r="E13" s="461"/>
    </row>
    <row r="14" spans="1:6" ht="16.5" customHeight="1" x14ac:dyDescent="0.2">
      <c r="A14" s="49">
        <f>ROWS(A$3:A14)</f>
        <v>12</v>
      </c>
      <c r="B14" s="1" t="s">
        <v>43</v>
      </c>
      <c r="C14" s="460"/>
      <c r="D14" s="460"/>
      <c r="E14" s="469"/>
    </row>
    <row r="15" spans="1:6" ht="16.5" customHeight="1" x14ac:dyDescent="0.2">
      <c r="A15" s="49">
        <f>ROWS(A$3:A15)</f>
        <v>13</v>
      </c>
      <c r="B15" s="1" t="s">
        <v>44</v>
      </c>
      <c r="C15" s="460"/>
      <c r="D15" s="460"/>
      <c r="E15" s="461"/>
      <c r="F15" s="160" t="s">
        <v>723</v>
      </c>
    </row>
    <row r="16" spans="1:6" ht="16.5" customHeight="1" x14ac:dyDescent="0.2">
      <c r="A16" s="49">
        <f>ROWS(A$3:A16)</f>
        <v>14</v>
      </c>
      <c r="B16" s="1" t="s">
        <v>45</v>
      </c>
      <c r="C16" s="460"/>
      <c r="D16" s="460"/>
      <c r="E16" s="461"/>
    </row>
    <row r="17" spans="1:7" ht="16.5" customHeight="1" x14ac:dyDescent="0.2">
      <c r="A17" s="49">
        <f>ROWS(A$3:A17)</f>
        <v>15</v>
      </c>
      <c r="B17" s="112" t="s">
        <v>646</v>
      </c>
      <c r="C17" s="460"/>
      <c r="D17" s="460"/>
      <c r="E17" s="469"/>
    </row>
    <row r="18" spans="1:7" ht="16.5" customHeight="1" x14ac:dyDescent="0.2">
      <c r="A18" s="49">
        <f>ROWS(A$3:A18)</f>
        <v>16</v>
      </c>
      <c r="B18" s="112" t="s">
        <v>645</v>
      </c>
      <c r="C18" s="460"/>
      <c r="D18" s="460"/>
      <c r="E18" s="461"/>
    </row>
    <row r="19" spans="1:7" ht="16.5" customHeight="1" x14ac:dyDescent="0.2">
      <c r="A19" s="49">
        <f>ROWS(A$3:A19)</f>
        <v>17</v>
      </c>
      <c r="B19" s="1" t="s">
        <v>46</v>
      </c>
      <c r="C19" s="460"/>
      <c r="D19" s="460"/>
      <c r="E19" s="461"/>
    </row>
    <row r="20" spans="1:7" ht="16.5" customHeight="1" x14ac:dyDescent="0.2">
      <c r="A20" s="49">
        <f>ROWS(A$3:A20)</f>
        <v>18</v>
      </c>
      <c r="B20" s="1" t="s">
        <v>47</v>
      </c>
      <c r="C20" s="460"/>
      <c r="D20" s="460"/>
      <c r="E20" s="461"/>
    </row>
    <row r="21" spans="1:7" ht="16.5" customHeight="1" x14ac:dyDescent="0.2">
      <c r="A21" s="49">
        <f>ROWS(A$3:A21)</f>
        <v>19</v>
      </c>
      <c r="B21" s="1" t="s">
        <v>48</v>
      </c>
      <c r="C21" s="460"/>
      <c r="D21" s="460"/>
      <c r="E21" s="461"/>
    </row>
    <row r="22" spans="1:7" ht="16.5" customHeight="1" x14ac:dyDescent="0.2">
      <c r="A22" s="49">
        <f>ROWS(A$3:A22)</f>
        <v>20</v>
      </c>
      <c r="B22" s="1" t="s">
        <v>49</v>
      </c>
      <c r="C22" s="460"/>
      <c r="D22" s="460"/>
      <c r="E22" s="461"/>
    </row>
    <row r="23" spans="1:7" ht="16.5" customHeight="1" x14ac:dyDescent="0.2">
      <c r="A23" s="49">
        <f>ROWS(A$3:A23)</f>
        <v>21</v>
      </c>
      <c r="B23" s="1" t="s">
        <v>50</v>
      </c>
      <c r="C23" s="460"/>
      <c r="D23" s="460"/>
      <c r="E23" s="461"/>
    </row>
    <row r="24" spans="1:7" ht="16.5" customHeight="1" x14ac:dyDescent="0.2">
      <c r="A24" s="49">
        <f>ROWS(A$3:A24)</f>
        <v>22</v>
      </c>
      <c r="B24" s="1" t="s">
        <v>51</v>
      </c>
      <c r="C24" s="460"/>
      <c r="D24" s="460"/>
      <c r="E24" s="461"/>
      <c r="G24" s="567" t="s">
        <v>729</v>
      </c>
    </row>
    <row r="25" spans="1:7" ht="16.5" customHeight="1" x14ac:dyDescent="0.2">
      <c r="A25" s="49">
        <f>ROWS(A$3:A25)</f>
        <v>23</v>
      </c>
      <c r="B25" s="1" t="s">
        <v>128</v>
      </c>
      <c r="C25" s="460"/>
      <c r="D25" s="460"/>
      <c r="E25" s="462">
        <f>'Proprietary Funds-Page 6'!F25</f>
        <v>0</v>
      </c>
      <c r="G25" s="567"/>
    </row>
    <row r="26" spans="1:7" ht="16.5" customHeight="1" thickBot="1" x14ac:dyDescent="0.25">
      <c r="A26" s="56">
        <f>ROWS(A$3:A26)</f>
        <v>24</v>
      </c>
      <c r="B26" s="184" t="s">
        <v>643</v>
      </c>
      <c r="C26" s="463">
        <f>SUM(C7:C25)</f>
        <v>0</v>
      </c>
      <c r="D26" s="463">
        <f>SUM(D7:D25)</f>
        <v>0</v>
      </c>
      <c r="E26" s="464">
        <f>SUM(E7:E25)</f>
        <v>0</v>
      </c>
      <c r="G26" s="567"/>
    </row>
    <row r="27" spans="1:7" ht="16.5" customHeight="1" x14ac:dyDescent="0.2">
      <c r="A27" s="182">
        <f>ROWS(A$3:A27)</f>
        <v>25</v>
      </c>
      <c r="B27" s="185" t="s">
        <v>131</v>
      </c>
      <c r="C27" s="470">
        <f>'2023-2024 - Page 5'!I25</f>
        <v>0</v>
      </c>
      <c r="D27" s="470">
        <f>'2024-2025 - Page 4'!I25</f>
        <v>0</v>
      </c>
      <c r="E27" s="471">
        <f>'2025-2026 - Page 3'!I25</f>
        <v>0</v>
      </c>
    </row>
    <row r="28" spans="1:7" ht="16.5" customHeight="1" x14ac:dyDescent="0.2">
      <c r="A28" s="147">
        <f>ROWS(A$3:A28)</f>
        <v>26</v>
      </c>
      <c r="B28" s="148" t="s">
        <v>644</v>
      </c>
      <c r="C28" s="472">
        <f>ROUND(C26-C27,2)</f>
        <v>0</v>
      </c>
      <c r="D28" s="472">
        <f>ROUND(D26-D27,2)</f>
        <v>0</v>
      </c>
      <c r="E28" s="473">
        <f>IF(ROUND(E26-E27,2)&lt;0,"ERROR Can't be below $0",ROUND(E26-E27,2))</f>
        <v>0</v>
      </c>
      <c r="G28" s="160" t="s">
        <v>985</v>
      </c>
    </row>
    <row r="29" spans="1:7" x14ac:dyDescent="0.2">
      <c r="A29" s="149">
        <v>27</v>
      </c>
      <c r="B29" s="150" t="s">
        <v>683</v>
      </c>
      <c r="C29" s="50"/>
      <c r="D29" s="50"/>
      <c r="E29" s="169" t="e">
        <f>E28/(E27-'2025-2026 - Page 3'!D25-'2025-2026 - Page 3'!E25-'Receipts - Page 2'!E24-E23)</f>
        <v>#DIV/0!</v>
      </c>
      <c r="F29" s="160" t="e">
        <f>IF(E29&lt;50%,0,"Cash reserve cannot exceed 50%")</f>
        <v>#DIV/0!</v>
      </c>
    </row>
    <row r="30" spans="1:7" ht="16.5" customHeight="1" x14ac:dyDescent="0.2">
      <c r="A30" s="562" t="s">
        <v>9</v>
      </c>
      <c r="B30" s="563"/>
      <c r="C30" s="3" t="s">
        <v>97</v>
      </c>
      <c r="E30" s="474">
        <f>E8</f>
        <v>0</v>
      </c>
    </row>
    <row r="31" spans="1:7" ht="16.5" customHeight="1" x14ac:dyDescent="0.2">
      <c r="A31" s="562"/>
      <c r="B31" s="563"/>
      <c r="C31" s="113" t="s">
        <v>827</v>
      </c>
      <c r="E31" s="468">
        <f>ROUND(E30*0.01,2)</f>
        <v>0</v>
      </c>
      <c r="G31" s="567" t="s">
        <v>804</v>
      </c>
    </row>
    <row r="32" spans="1:7" ht="16.5" customHeight="1" thickBot="1" x14ac:dyDescent="0.25">
      <c r="A32" s="564"/>
      <c r="B32" s="565"/>
      <c r="C32" s="52" t="s">
        <v>10</v>
      </c>
      <c r="D32" s="37"/>
      <c r="E32" s="475">
        <f>SUM(E30:E31)</f>
        <v>0</v>
      </c>
      <c r="G32" s="567"/>
    </row>
    <row r="33" spans="1:5" x14ac:dyDescent="0.2">
      <c r="A33" s="82"/>
      <c r="B33" s="82"/>
      <c r="C33" s="82"/>
      <c r="D33" s="82"/>
      <c r="E33" s="82"/>
    </row>
    <row r="34" spans="1:5" x14ac:dyDescent="0.2">
      <c r="A34" s="82"/>
      <c r="B34" s="82"/>
      <c r="C34" s="82"/>
      <c r="D34" s="82"/>
      <c r="E34" s="82"/>
    </row>
    <row r="35" spans="1:5" x14ac:dyDescent="0.2">
      <c r="A35" s="82"/>
      <c r="B35" s="82"/>
      <c r="C35" s="82"/>
      <c r="D35" s="82"/>
      <c r="E35" s="82"/>
    </row>
    <row r="36" spans="1:5" x14ac:dyDescent="0.2">
      <c r="A36" s="82"/>
      <c r="B36" s="82"/>
      <c r="C36" s="82"/>
      <c r="D36" s="82"/>
      <c r="E36" s="82"/>
    </row>
  </sheetData>
  <sheetProtection algorithmName="SHA-512" hashValue="kcWmMSYD7EKN5lVCZ/cBVGiokJA6Cyir/qTXJs3YLp2P2/f7IWUu09IVQVCKclUP+h+9jaQwlHfZob4/R6Tvkw==" saltValue="nsCy3GA8vt98r3anqA6dlQ==" spinCount="100000" sheet="1" objects="1" scenarios="1"/>
  <mergeCells count="4">
    <mergeCell ref="A30:B32"/>
    <mergeCell ref="A1:E1"/>
    <mergeCell ref="G24:G26"/>
    <mergeCell ref="G31:G32"/>
  </mergeCells>
  <phoneticPr fontId="0" type="noConversion"/>
  <printOptions horizontalCentered="1"/>
  <pageMargins left="0.25" right="0.25" top="0.35" bottom="0.5" header="0.35" footer="0.3"/>
  <pageSetup scale="92" orientation="landscape" r:id="rId1"/>
  <headerFooter alignWithMargins="0">
    <oddFooter>&amp;R&amp;"Arial,Bold"Page 2</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workbookViewId="0">
      <selection activeCell="M17" sqref="M17"/>
    </sheetView>
  </sheetViews>
  <sheetFormatPr defaultColWidth="9.140625" defaultRowHeight="12.75" x14ac:dyDescent="0.2"/>
  <cols>
    <col min="1" max="1" width="30.5703125" style="3" customWidth="1"/>
    <col min="2" max="2" width="10.85546875" style="3" customWidth="1"/>
    <col min="3" max="3" width="23.140625" style="3" customWidth="1"/>
    <col min="4" max="4" width="5.5703125" style="3" customWidth="1"/>
    <col min="5" max="5" width="26.5703125" style="3" customWidth="1"/>
    <col min="6" max="6" width="8.5703125" style="3" customWidth="1"/>
    <col min="7" max="7" width="26.5703125" style="3" customWidth="1"/>
    <col min="8" max="16384" width="9.140625" style="3"/>
  </cols>
  <sheetData>
    <row r="1" spans="1:7" ht="18" x14ac:dyDescent="0.2">
      <c r="A1" s="568" t="str">
        <f>CONCATENATE('Basic Data Input'!B12," in ",'Basic Data Input'!B13," County")</f>
        <v>City or Village of _____________________ in ______________________ County</v>
      </c>
      <c r="B1" s="568"/>
      <c r="C1" s="568"/>
      <c r="D1" s="568"/>
      <c r="E1" s="568"/>
      <c r="F1" s="568"/>
      <c r="G1" s="568"/>
    </row>
    <row r="3" spans="1:7" ht="15.75" x14ac:dyDescent="0.25">
      <c r="A3" s="569" t="s">
        <v>109</v>
      </c>
      <c r="B3" s="569"/>
      <c r="C3" s="569"/>
      <c r="D3" s="18" t="s">
        <v>110</v>
      </c>
      <c r="E3" s="569" t="s">
        <v>111</v>
      </c>
      <c r="F3" s="569"/>
      <c r="G3" s="569"/>
    </row>
    <row r="4" spans="1:7" x14ac:dyDescent="0.2">
      <c r="D4" s="18" t="s">
        <v>110</v>
      </c>
      <c r="E4" s="571" t="s">
        <v>112</v>
      </c>
      <c r="F4" s="571"/>
      <c r="G4" s="571"/>
    </row>
    <row r="5" spans="1:7" x14ac:dyDescent="0.2">
      <c r="A5" s="570" t="s">
        <v>113</v>
      </c>
      <c r="B5" s="570"/>
      <c r="C5" s="570"/>
      <c r="D5" s="18" t="s">
        <v>110</v>
      </c>
    </row>
    <row r="6" spans="1:7" x14ac:dyDescent="0.2">
      <c r="A6" s="570"/>
      <c r="B6" s="570"/>
      <c r="C6" s="570"/>
      <c r="D6" s="18" t="s">
        <v>110</v>
      </c>
      <c r="E6" s="572" t="s">
        <v>114</v>
      </c>
      <c r="F6" s="572"/>
      <c r="G6" s="572"/>
    </row>
    <row r="7" spans="1:7" x14ac:dyDescent="0.2">
      <c r="A7" s="570"/>
      <c r="B7" s="570"/>
      <c r="C7" s="570"/>
      <c r="D7" s="18" t="s">
        <v>110</v>
      </c>
      <c r="E7" s="572"/>
      <c r="F7" s="572"/>
      <c r="G7" s="572"/>
    </row>
    <row r="8" spans="1:7" x14ac:dyDescent="0.2">
      <c r="A8" s="570"/>
      <c r="B8" s="570"/>
      <c r="C8" s="570"/>
      <c r="D8" s="18" t="s">
        <v>110</v>
      </c>
      <c r="E8" s="572"/>
      <c r="F8" s="572"/>
      <c r="G8" s="572"/>
    </row>
    <row r="9" spans="1:7" x14ac:dyDescent="0.2">
      <c r="D9" s="18" t="s">
        <v>110</v>
      </c>
      <c r="E9" s="3" t="s">
        <v>115</v>
      </c>
      <c r="G9" s="3" t="s">
        <v>116</v>
      </c>
    </row>
    <row r="10" spans="1:7" ht="18" customHeight="1" x14ac:dyDescent="0.2">
      <c r="A10" s="3" t="s">
        <v>117</v>
      </c>
      <c r="C10" s="582" t="s">
        <v>118</v>
      </c>
      <c r="D10" s="18" t="s">
        <v>110</v>
      </c>
      <c r="E10" s="135"/>
      <c r="G10" s="279"/>
    </row>
    <row r="11" spans="1:7" ht="18" customHeight="1" x14ac:dyDescent="0.2">
      <c r="C11" s="583"/>
      <c r="D11" s="18" t="s">
        <v>110</v>
      </c>
      <c r="E11" s="44" t="s">
        <v>119</v>
      </c>
      <c r="F11" s="586"/>
      <c r="G11" s="586"/>
    </row>
    <row r="12" spans="1:7" ht="18" customHeight="1" x14ac:dyDescent="0.2">
      <c r="A12" s="3" t="s">
        <v>120</v>
      </c>
      <c r="C12" s="110">
        <f>'Cover- Page 1'!B12-C14-C15</f>
        <v>0</v>
      </c>
      <c r="D12" s="18" t="s">
        <v>110</v>
      </c>
      <c r="E12" s="585" t="s">
        <v>898</v>
      </c>
      <c r="F12" s="574"/>
      <c r="G12" s="575"/>
    </row>
    <row r="13" spans="1:7" ht="18" customHeight="1" x14ac:dyDescent="0.2">
      <c r="A13" s="3" t="s">
        <v>122</v>
      </c>
      <c r="C13" s="110">
        <f>'Cover- Page 1'!B13</f>
        <v>0</v>
      </c>
      <c r="D13" s="18" t="s">
        <v>110</v>
      </c>
      <c r="E13" s="576"/>
      <c r="F13" s="577"/>
      <c r="G13" s="578"/>
    </row>
    <row r="14" spans="1:7" ht="18" customHeight="1" x14ac:dyDescent="0.2">
      <c r="A14" s="82" t="s">
        <v>123</v>
      </c>
      <c r="C14" s="110"/>
      <c r="D14" s="18" t="s">
        <v>110</v>
      </c>
      <c r="E14" s="579"/>
      <c r="F14" s="580"/>
      <c r="G14" s="581"/>
    </row>
    <row r="15" spans="1:7" ht="18" customHeight="1" x14ac:dyDescent="0.2">
      <c r="A15" s="82" t="s">
        <v>123</v>
      </c>
      <c r="C15" s="110"/>
      <c r="D15" s="18" t="s">
        <v>110</v>
      </c>
      <c r="E15" s="3" t="s">
        <v>115</v>
      </c>
      <c r="G15" s="3" t="s">
        <v>116</v>
      </c>
    </row>
    <row r="16" spans="1:7" ht="13.5" customHeight="1" x14ac:dyDescent="0.2">
      <c r="D16" s="18" t="s">
        <v>110</v>
      </c>
      <c r="E16" s="135"/>
      <c r="G16" s="135"/>
    </row>
    <row r="17" spans="1:7" ht="18" customHeight="1" thickBot="1" x14ac:dyDescent="0.25">
      <c r="A17" s="42" t="s">
        <v>124</v>
      </c>
      <c r="B17" s="108" t="s">
        <v>125</v>
      </c>
      <c r="C17" s="111">
        <f>IF(SUM(C12:C15)=0,0,IF(SUM(C12:C15)&lt;&gt;'Cover- Page 1'!B14,"Must = Page 1",SUM(C12:C15)))</f>
        <v>0</v>
      </c>
      <c r="D17" s="18" t="s">
        <v>110</v>
      </c>
      <c r="E17" s="44" t="s">
        <v>119</v>
      </c>
      <c r="F17" s="587"/>
      <c r="G17" s="586"/>
    </row>
    <row r="18" spans="1:7" ht="18" customHeight="1" x14ac:dyDescent="0.2">
      <c r="A18" s="584" t="s">
        <v>126</v>
      </c>
      <c r="B18" s="584"/>
      <c r="C18" s="584"/>
      <c r="D18" s="18" t="s">
        <v>110</v>
      </c>
    </row>
    <row r="19" spans="1:7" ht="18" customHeight="1" x14ac:dyDescent="0.2">
      <c r="A19" s="584"/>
      <c r="B19" s="584"/>
      <c r="C19" s="584"/>
      <c r="D19" s="18" t="s">
        <v>110</v>
      </c>
      <c r="E19" s="590" t="s">
        <v>121</v>
      </c>
      <c r="F19" s="591"/>
      <c r="G19" s="592"/>
    </row>
    <row r="20" spans="1:7" ht="18" customHeight="1" x14ac:dyDescent="0.25">
      <c r="A20" s="588" t="s">
        <v>730</v>
      </c>
      <c r="B20" s="588"/>
      <c r="C20" s="588"/>
      <c r="D20" s="18" t="s">
        <v>110</v>
      </c>
      <c r="E20" s="593"/>
      <c r="F20" s="594"/>
      <c r="G20" s="595"/>
    </row>
    <row r="21" spans="1:7" ht="18" customHeight="1" x14ac:dyDescent="0.2">
      <c r="A21" s="589" t="s">
        <v>731</v>
      </c>
      <c r="B21" s="589"/>
      <c r="C21" s="589"/>
      <c r="D21" s="18" t="s">
        <v>110</v>
      </c>
    </row>
    <row r="22" spans="1:7" ht="18" customHeight="1" x14ac:dyDescent="0.2">
      <c r="A22" s="589"/>
      <c r="B22" s="589"/>
      <c r="C22" s="589"/>
      <c r="D22" s="18" t="s">
        <v>110</v>
      </c>
      <c r="E22" s="3" t="s">
        <v>115</v>
      </c>
      <c r="G22" s="3" t="s">
        <v>116</v>
      </c>
    </row>
    <row r="23" spans="1:7" ht="18" customHeight="1" x14ac:dyDescent="0.2">
      <c r="A23" s="589"/>
      <c r="B23" s="589"/>
      <c r="C23" s="589"/>
      <c r="D23" s="18" t="s">
        <v>110</v>
      </c>
      <c r="E23" s="109"/>
      <c r="G23" s="109"/>
    </row>
    <row r="24" spans="1:7" ht="18" customHeight="1" x14ac:dyDescent="0.2">
      <c r="A24" s="135" t="s">
        <v>732</v>
      </c>
      <c r="B24" s="160"/>
      <c r="C24" s="286" t="s">
        <v>733</v>
      </c>
      <c r="D24" s="18" t="s">
        <v>110</v>
      </c>
      <c r="E24" s="44" t="s">
        <v>119</v>
      </c>
      <c r="F24" s="586"/>
      <c r="G24" s="586"/>
    </row>
    <row r="25" spans="1:7" ht="18" customHeight="1" x14ac:dyDescent="0.2">
      <c r="A25" s="309"/>
      <c r="B25" s="82"/>
      <c r="C25" s="162"/>
      <c r="D25" s="159" t="s">
        <v>110</v>
      </c>
      <c r="E25" s="573" t="s">
        <v>121</v>
      </c>
      <c r="F25" s="574"/>
      <c r="G25" s="575"/>
    </row>
    <row r="26" spans="1:7" ht="18" customHeight="1" x14ac:dyDescent="0.2">
      <c r="A26" s="161"/>
      <c r="B26" s="82"/>
      <c r="C26" s="162"/>
      <c r="D26" s="159" t="s">
        <v>110</v>
      </c>
      <c r="E26" s="576"/>
      <c r="F26" s="577"/>
      <c r="G26" s="578"/>
    </row>
    <row r="27" spans="1:7" ht="18" customHeight="1" x14ac:dyDescent="0.2">
      <c r="A27" s="161"/>
      <c r="B27" s="82"/>
      <c r="C27" s="162"/>
      <c r="D27" s="159" t="s">
        <v>110</v>
      </c>
      <c r="E27" s="579"/>
      <c r="F27" s="580"/>
      <c r="G27" s="581"/>
    </row>
    <row r="28" spans="1:7" ht="15.75" customHeight="1" x14ac:dyDescent="0.2">
      <c r="A28" s="178" t="s">
        <v>734</v>
      </c>
      <c r="B28" s="82"/>
      <c r="C28" s="166">
        <f>SUM(C25:C27)</f>
        <v>0</v>
      </c>
      <c r="D28" s="159" t="s">
        <v>110</v>
      </c>
      <c r="E28" s="82"/>
      <c r="F28" s="82"/>
      <c r="G28" s="82"/>
    </row>
    <row r="29" spans="1:7" ht="15.75" customHeight="1" x14ac:dyDescent="0.2">
      <c r="A29" s="178" t="s">
        <v>735</v>
      </c>
      <c r="C29" s="83">
        <f>'Receipts - Page 2'!E28</f>
        <v>0</v>
      </c>
      <c r="D29" s="159" t="s">
        <v>110</v>
      </c>
    </row>
    <row r="30" spans="1:7" ht="18.75" customHeight="1" x14ac:dyDescent="0.2">
      <c r="A30" s="178" t="s">
        <v>736</v>
      </c>
      <c r="C30" s="83">
        <f>C29-C28</f>
        <v>0</v>
      </c>
      <c r="D30" s="159" t="s">
        <v>110</v>
      </c>
    </row>
    <row r="31" spans="1:7" ht="18" customHeight="1" x14ac:dyDescent="0.2">
      <c r="A31" s="178" t="s">
        <v>737</v>
      </c>
      <c r="C31" s="167" t="e">
        <f>C30/('Receipts - Page 2'!E27-'Receipts - Page 2'!E24-'Receipts - Page 2'!E23-'2025-2026 - Page 3'!D25-'2025-2026 - Page 3'!E25)</f>
        <v>#DIV/0!</v>
      </c>
      <c r="D31" s="159" t="s">
        <v>110</v>
      </c>
    </row>
  </sheetData>
  <sheetProtection algorithmName="SHA-512" hashValue="PsVDzV/wbHbJiyu6FEsROLynjKueybJ/PiQJN/3uYgzoS/RrdgPrDgmLIy5lNzOesah4XyIImKnkpKznD/qtrA==" saltValue="oj9LkjYOOhSKrBjKMTh3eQ==" spinCount="100000" sheet="1" objects="1" scenarios="1"/>
  <mergeCells count="16">
    <mergeCell ref="E25:G27"/>
    <mergeCell ref="C10:C11"/>
    <mergeCell ref="A18:C19"/>
    <mergeCell ref="E12:G14"/>
    <mergeCell ref="F24:G24"/>
    <mergeCell ref="F17:G17"/>
    <mergeCell ref="F11:G11"/>
    <mergeCell ref="A20:C20"/>
    <mergeCell ref="A21:C23"/>
    <mergeCell ref="E19:G20"/>
    <mergeCell ref="A1:G1"/>
    <mergeCell ref="A3:C3"/>
    <mergeCell ref="A5:C8"/>
    <mergeCell ref="E3:G3"/>
    <mergeCell ref="E4:G4"/>
    <mergeCell ref="E6:G8"/>
  </mergeCells>
  <phoneticPr fontId="0" type="noConversion"/>
  <printOptions horizontalCentered="1"/>
  <pageMargins left="0.25" right="0.25" top="0.5" bottom="0.43" header="0.5" footer="0.21"/>
  <pageSetup orientation="landscape" r:id="rId1"/>
  <headerFooter alignWithMargins="0">
    <oddFooter>&amp;R&amp;"Arial,Bold"Page 2-A</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5"/>
  <sheetViews>
    <sheetView workbookViewId="0">
      <selection activeCell="M17" sqref="M17"/>
    </sheetView>
  </sheetViews>
  <sheetFormatPr defaultColWidth="9.140625" defaultRowHeight="12.75" x14ac:dyDescent="0.2"/>
  <cols>
    <col min="1" max="1" width="3.5703125" style="3" customWidth="1"/>
    <col min="2" max="2" width="39.5703125" style="3" customWidth="1"/>
    <col min="3" max="8" width="16.42578125" style="3" customWidth="1"/>
    <col min="9" max="9" width="19" style="3" customWidth="1"/>
    <col min="10" max="11" width="14.5703125" style="82" customWidth="1"/>
    <col min="12" max="13" width="9.140625" style="82"/>
    <col min="14" max="16384" width="9.140625" style="3"/>
  </cols>
  <sheetData>
    <row r="1" spans="1:9" ht="35.1" customHeight="1" thickBot="1" x14ac:dyDescent="0.25">
      <c r="A1" s="566" t="str">
        <f>CONCATENATE('Basic Data Input'!B12," in ",'Basic Data Input'!B13," County")</f>
        <v>City or Village of _____________________ in ______________________ County</v>
      </c>
      <c r="B1" s="566"/>
      <c r="C1" s="566"/>
      <c r="D1" s="566"/>
      <c r="E1" s="566"/>
      <c r="F1" s="566"/>
      <c r="G1" s="566"/>
      <c r="H1" s="566"/>
      <c r="I1" s="566"/>
    </row>
    <row r="2" spans="1:9" ht="42.95" customHeight="1" x14ac:dyDescent="0.2">
      <c r="A2" s="45" t="s">
        <v>3</v>
      </c>
      <c r="B2" s="46" t="s">
        <v>967</v>
      </c>
      <c r="C2" s="47" t="s">
        <v>52</v>
      </c>
      <c r="D2" s="47" t="s">
        <v>53</v>
      </c>
      <c r="E2" s="47" t="s">
        <v>54</v>
      </c>
      <c r="F2" s="47" t="s">
        <v>55</v>
      </c>
      <c r="G2" s="47" t="s">
        <v>56</v>
      </c>
      <c r="H2" s="281" t="s">
        <v>870</v>
      </c>
      <c r="I2" s="48" t="s">
        <v>17</v>
      </c>
    </row>
    <row r="3" spans="1:9" ht="17.45" customHeight="1" x14ac:dyDescent="0.2">
      <c r="A3" s="49">
        <v>1</v>
      </c>
      <c r="B3" s="1" t="s">
        <v>18</v>
      </c>
      <c r="C3" s="53"/>
      <c r="D3" s="53"/>
      <c r="E3" s="53"/>
      <c r="F3" s="53"/>
      <c r="G3" s="53"/>
      <c r="H3" s="280"/>
      <c r="I3" s="54"/>
    </row>
    <row r="4" spans="1:9" ht="17.45" customHeight="1" x14ac:dyDescent="0.2">
      <c r="A4" s="49">
        <v>2</v>
      </c>
      <c r="B4" s="1" t="s">
        <v>19</v>
      </c>
      <c r="C4" s="460"/>
      <c r="D4" s="460"/>
      <c r="E4" s="460"/>
      <c r="F4" s="460"/>
      <c r="G4" s="460"/>
      <c r="H4" s="476"/>
      <c r="I4" s="462">
        <f>SUM(C4:H4)</f>
        <v>0</v>
      </c>
    </row>
    <row r="5" spans="1:9" ht="17.45" customHeight="1" x14ac:dyDescent="0.2">
      <c r="A5" s="49">
        <v>3</v>
      </c>
      <c r="B5" s="112" t="s">
        <v>954</v>
      </c>
      <c r="C5" s="460"/>
      <c r="D5" s="460"/>
      <c r="E5" s="460"/>
      <c r="F5" s="460"/>
      <c r="G5" s="460"/>
      <c r="H5" s="476"/>
      <c r="I5" s="462">
        <f t="shared" ref="I5:I13" si="0">SUM(C5:H5)</f>
        <v>0</v>
      </c>
    </row>
    <row r="6" spans="1:9" ht="17.45" customHeight="1" x14ac:dyDescent="0.2">
      <c r="A6" s="363" t="s">
        <v>952</v>
      </c>
      <c r="B6" s="112" t="s">
        <v>953</v>
      </c>
      <c r="C6" s="460"/>
      <c r="D6" s="460"/>
      <c r="E6" s="460"/>
      <c r="F6" s="460"/>
      <c r="G6" s="460"/>
      <c r="H6" s="476"/>
      <c r="I6" s="462">
        <f t="shared" si="0"/>
        <v>0</v>
      </c>
    </row>
    <row r="7" spans="1:9" ht="17.45" customHeight="1" x14ac:dyDescent="0.2">
      <c r="A7" s="49">
        <v>4</v>
      </c>
      <c r="B7" s="1" t="s">
        <v>20</v>
      </c>
      <c r="C7" s="460"/>
      <c r="D7" s="460"/>
      <c r="E7" s="460"/>
      <c r="F7" s="460"/>
      <c r="G7" s="460"/>
      <c r="H7" s="476"/>
      <c r="I7" s="462">
        <f t="shared" si="0"/>
        <v>0</v>
      </c>
    </row>
    <row r="8" spans="1:9" ht="17.45" customHeight="1" x14ac:dyDescent="0.2">
      <c r="A8" s="55">
        <v>5</v>
      </c>
      <c r="B8" s="2" t="s">
        <v>21</v>
      </c>
      <c r="C8" s="460"/>
      <c r="D8" s="460"/>
      <c r="E8" s="460"/>
      <c r="F8" s="460"/>
      <c r="G8" s="460"/>
      <c r="H8" s="476"/>
      <c r="I8" s="462">
        <f t="shared" si="0"/>
        <v>0</v>
      </c>
    </row>
    <row r="9" spans="1:9" ht="17.45" customHeight="1" x14ac:dyDescent="0.2">
      <c r="A9" s="49">
        <v>6</v>
      </c>
      <c r="B9" s="2" t="s">
        <v>22</v>
      </c>
      <c r="C9" s="460"/>
      <c r="D9" s="460"/>
      <c r="E9" s="460"/>
      <c r="F9" s="460"/>
      <c r="G9" s="460"/>
      <c r="H9" s="476"/>
      <c r="I9" s="462">
        <f t="shared" si="0"/>
        <v>0</v>
      </c>
    </row>
    <row r="10" spans="1:9" ht="17.45" customHeight="1" x14ac:dyDescent="0.2">
      <c r="A10" s="49">
        <v>7</v>
      </c>
      <c r="B10" s="2" t="s">
        <v>23</v>
      </c>
      <c r="C10" s="460"/>
      <c r="D10" s="460"/>
      <c r="E10" s="460"/>
      <c r="F10" s="460"/>
      <c r="G10" s="460"/>
      <c r="H10" s="476"/>
      <c r="I10" s="462">
        <f t="shared" si="0"/>
        <v>0</v>
      </c>
    </row>
    <row r="11" spans="1:9" ht="17.45" customHeight="1" x14ac:dyDescent="0.2">
      <c r="A11" s="49">
        <v>8</v>
      </c>
      <c r="B11" s="2" t="s">
        <v>24</v>
      </c>
      <c r="C11" s="460"/>
      <c r="D11" s="460"/>
      <c r="E11" s="460"/>
      <c r="F11" s="460"/>
      <c r="G11" s="460"/>
      <c r="H11" s="476"/>
      <c r="I11" s="462">
        <f t="shared" si="0"/>
        <v>0</v>
      </c>
    </row>
    <row r="12" spans="1:9" ht="17.45" customHeight="1" x14ac:dyDescent="0.2">
      <c r="A12" s="49">
        <v>9</v>
      </c>
      <c r="B12" s="2" t="s">
        <v>25</v>
      </c>
      <c r="C12" s="460"/>
      <c r="D12" s="460"/>
      <c r="E12" s="460"/>
      <c r="F12" s="460"/>
      <c r="G12" s="460"/>
      <c r="H12" s="476"/>
      <c r="I12" s="462">
        <f t="shared" si="0"/>
        <v>0</v>
      </c>
    </row>
    <row r="13" spans="1:9" ht="17.45" customHeight="1" x14ac:dyDescent="0.2">
      <c r="A13" s="49">
        <v>10</v>
      </c>
      <c r="B13" s="2" t="s">
        <v>26</v>
      </c>
      <c r="C13" s="460"/>
      <c r="D13" s="460"/>
      <c r="E13" s="460"/>
      <c r="F13" s="460"/>
      <c r="G13" s="460"/>
      <c r="H13" s="476"/>
      <c r="I13" s="462">
        <f t="shared" si="0"/>
        <v>0</v>
      </c>
    </row>
    <row r="14" spans="1:9" ht="17.45" customHeight="1" x14ac:dyDescent="0.2">
      <c r="A14" s="49">
        <v>11</v>
      </c>
      <c r="B14" s="2" t="s">
        <v>27</v>
      </c>
      <c r="C14" s="477"/>
      <c r="D14" s="477"/>
      <c r="E14" s="477"/>
      <c r="F14" s="477"/>
      <c r="G14" s="477"/>
      <c r="H14" s="478"/>
      <c r="I14" s="479"/>
    </row>
    <row r="15" spans="1:9" ht="17.45" customHeight="1" x14ac:dyDescent="0.2">
      <c r="A15" s="49">
        <v>12</v>
      </c>
      <c r="B15" s="2" t="s">
        <v>28</v>
      </c>
      <c r="C15" s="460"/>
      <c r="D15" s="460"/>
      <c r="E15" s="460"/>
      <c r="F15" s="460"/>
      <c r="G15" s="460"/>
      <c r="H15" s="476"/>
      <c r="I15" s="462">
        <f>SUM(C15:H15)</f>
        <v>0</v>
      </c>
    </row>
    <row r="16" spans="1:9" ht="17.45" customHeight="1" x14ac:dyDescent="0.2">
      <c r="A16" s="49">
        <v>13</v>
      </c>
      <c r="B16" s="2" t="s">
        <v>29</v>
      </c>
      <c r="C16" s="460"/>
      <c r="D16" s="460"/>
      <c r="E16" s="460"/>
      <c r="F16" s="460"/>
      <c r="G16" s="460"/>
      <c r="H16" s="476"/>
      <c r="I16" s="462">
        <f t="shared" ref="I16:I23" si="1">SUM(C16:H16)</f>
        <v>0</v>
      </c>
    </row>
    <row r="17" spans="1:9" ht="17.45" customHeight="1" x14ac:dyDescent="0.2">
      <c r="A17" s="49">
        <v>14</v>
      </c>
      <c r="B17" s="2" t="s">
        <v>30</v>
      </c>
      <c r="C17" s="460"/>
      <c r="D17" s="460"/>
      <c r="E17" s="460"/>
      <c r="F17" s="460"/>
      <c r="G17" s="460"/>
      <c r="H17" s="476"/>
      <c r="I17" s="462">
        <f t="shared" si="1"/>
        <v>0</v>
      </c>
    </row>
    <row r="18" spans="1:9" ht="17.45" customHeight="1" x14ac:dyDescent="0.2">
      <c r="A18" s="49">
        <v>15</v>
      </c>
      <c r="B18" s="2" t="s">
        <v>31</v>
      </c>
      <c r="C18" s="460"/>
      <c r="D18" s="460"/>
      <c r="E18" s="460"/>
      <c r="F18" s="460"/>
      <c r="G18" s="460"/>
      <c r="H18" s="476"/>
      <c r="I18" s="462">
        <f t="shared" si="1"/>
        <v>0</v>
      </c>
    </row>
    <row r="19" spans="1:9" ht="17.45" customHeight="1" x14ac:dyDescent="0.2">
      <c r="A19" s="49">
        <v>16</v>
      </c>
      <c r="B19" s="2" t="s">
        <v>32</v>
      </c>
      <c r="C19" s="460"/>
      <c r="D19" s="460"/>
      <c r="E19" s="460"/>
      <c r="F19" s="460"/>
      <c r="G19" s="460"/>
      <c r="H19" s="476"/>
      <c r="I19" s="462">
        <f t="shared" si="1"/>
        <v>0</v>
      </c>
    </row>
    <row r="20" spans="1:9" ht="17.45" customHeight="1" x14ac:dyDescent="0.2">
      <c r="A20" s="49">
        <v>17</v>
      </c>
      <c r="B20" s="2" t="s">
        <v>33</v>
      </c>
      <c r="C20" s="460"/>
      <c r="D20" s="460"/>
      <c r="E20" s="460"/>
      <c r="F20" s="460"/>
      <c r="G20" s="460"/>
      <c r="H20" s="476"/>
      <c r="I20" s="462">
        <f t="shared" si="1"/>
        <v>0</v>
      </c>
    </row>
    <row r="21" spans="1:9" ht="17.45" customHeight="1" x14ac:dyDescent="0.2">
      <c r="A21" s="49">
        <v>18</v>
      </c>
      <c r="B21" s="2" t="s">
        <v>34</v>
      </c>
      <c r="C21" s="460"/>
      <c r="D21" s="460"/>
      <c r="E21" s="460"/>
      <c r="F21" s="460"/>
      <c r="G21" s="460"/>
      <c r="H21" s="476"/>
      <c r="I21" s="462">
        <f t="shared" si="1"/>
        <v>0</v>
      </c>
    </row>
    <row r="22" spans="1:9" ht="17.45" customHeight="1" x14ac:dyDescent="0.2">
      <c r="A22" s="49">
        <v>19</v>
      </c>
      <c r="B22" s="2" t="s">
        <v>35</v>
      </c>
      <c r="C22" s="460"/>
      <c r="D22" s="460"/>
      <c r="E22" s="460"/>
      <c r="F22" s="460"/>
      <c r="G22" s="460"/>
      <c r="H22" s="476"/>
      <c r="I22" s="462">
        <f t="shared" si="1"/>
        <v>0</v>
      </c>
    </row>
    <row r="23" spans="1:9" ht="17.45" customHeight="1" x14ac:dyDescent="0.2">
      <c r="A23" s="49">
        <v>20</v>
      </c>
      <c r="B23" s="2" t="s">
        <v>36</v>
      </c>
      <c r="C23" s="460"/>
      <c r="D23" s="460"/>
      <c r="E23" s="460"/>
      <c r="F23" s="460"/>
      <c r="G23" s="460"/>
      <c r="H23" s="476"/>
      <c r="I23" s="462">
        <f t="shared" si="1"/>
        <v>0</v>
      </c>
    </row>
    <row r="24" spans="1:9" ht="17.45" customHeight="1" x14ac:dyDescent="0.2">
      <c r="A24" s="49">
        <v>21</v>
      </c>
      <c r="B24" s="112" t="s">
        <v>130</v>
      </c>
      <c r="C24" s="477"/>
      <c r="D24" s="477"/>
      <c r="E24" s="477"/>
      <c r="F24" s="477"/>
      <c r="G24" s="480">
        <f>'Proprietary Funds-Page 6'!H25</f>
        <v>0</v>
      </c>
      <c r="H24" s="477"/>
      <c r="I24" s="481">
        <f>SUM(C24:H24)</f>
        <v>0</v>
      </c>
    </row>
    <row r="25" spans="1:9" ht="17.45" customHeight="1" thickBot="1" x14ac:dyDescent="0.25">
      <c r="A25" s="56">
        <v>22</v>
      </c>
      <c r="B25" s="57" t="s">
        <v>678</v>
      </c>
      <c r="C25" s="482">
        <f t="shared" ref="C25:H25" si="2">SUM(C4:C24)</f>
        <v>0</v>
      </c>
      <c r="D25" s="482">
        <f t="shared" si="2"/>
        <v>0</v>
      </c>
      <c r="E25" s="482">
        <f t="shared" si="2"/>
        <v>0</v>
      </c>
      <c r="F25" s="482">
        <f t="shared" si="2"/>
        <v>0</v>
      </c>
      <c r="G25" s="482">
        <f t="shared" si="2"/>
        <v>0</v>
      </c>
      <c r="H25" s="482">
        <f t="shared" si="2"/>
        <v>0</v>
      </c>
      <c r="I25" s="475">
        <f>ROUND(SUM(I4:I24),2)</f>
        <v>0</v>
      </c>
    </row>
    <row r="27" spans="1:9" ht="15" customHeight="1" x14ac:dyDescent="0.2">
      <c r="A27" s="3" t="s">
        <v>57</v>
      </c>
      <c r="B27" s="596" t="s">
        <v>62</v>
      </c>
      <c r="C27" s="596"/>
      <c r="D27" s="596"/>
      <c r="E27" s="596"/>
      <c r="F27" s="596"/>
      <c r="G27" s="596"/>
      <c r="H27" s="596"/>
      <c r="I27" s="596"/>
    </row>
    <row r="28" spans="1:9" ht="15" customHeight="1" x14ac:dyDescent="0.2">
      <c r="A28" s="3" t="s">
        <v>58</v>
      </c>
      <c r="B28" s="596" t="s">
        <v>63</v>
      </c>
      <c r="C28" s="596"/>
      <c r="D28" s="596"/>
      <c r="E28" s="596"/>
      <c r="F28" s="596"/>
      <c r="G28" s="596"/>
      <c r="H28" s="596"/>
      <c r="I28" s="596"/>
    </row>
    <row r="29" spans="1:9" ht="15" customHeight="1" x14ac:dyDescent="0.2">
      <c r="A29" s="3" t="s">
        <v>59</v>
      </c>
      <c r="B29" s="596" t="s">
        <v>71</v>
      </c>
      <c r="C29" s="597"/>
      <c r="D29" s="597"/>
      <c r="E29" s="597"/>
      <c r="F29" s="597"/>
      <c r="G29" s="597"/>
      <c r="H29" s="597"/>
      <c r="I29" s="597"/>
    </row>
    <row r="30" spans="1:9" ht="15" customHeight="1" x14ac:dyDescent="0.2">
      <c r="A30" s="3" t="s">
        <v>60</v>
      </c>
      <c r="B30" s="596" t="s">
        <v>64</v>
      </c>
      <c r="C30" s="596"/>
      <c r="D30" s="596"/>
      <c r="E30" s="596"/>
      <c r="F30" s="596"/>
      <c r="G30" s="596"/>
      <c r="H30" s="596"/>
      <c r="I30" s="596"/>
    </row>
    <row r="31" spans="1:9" ht="15" customHeight="1" x14ac:dyDescent="0.2">
      <c r="A31" s="3" t="s">
        <v>61</v>
      </c>
      <c r="B31" s="596" t="s">
        <v>867</v>
      </c>
      <c r="C31" s="596"/>
      <c r="D31" s="596"/>
      <c r="E31" s="596"/>
      <c r="F31" s="596"/>
      <c r="G31" s="596"/>
      <c r="H31" s="596"/>
      <c r="I31" s="596"/>
    </row>
    <row r="32" spans="1:9" x14ac:dyDescent="0.2">
      <c r="A32" s="282" t="s">
        <v>868</v>
      </c>
      <c r="B32" s="160" t="s">
        <v>869</v>
      </c>
      <c r="C32" s="82"/>
      <c r="D32" s="82"/>
      <c r="E32" s="82"/>
      <c r="F32" s="82"/>
      <c r="G32" s="82"/>
      <c r="H32" s="82"/>
      <c r="I32" s="82"/>
    </row>
    <row r="33" spans="1:9" x14ac:dyDescent="0.2">
      <c r="A33" s="82"/>
      <c r="B33" s="82"/>
      <c r="C33" s="82"/>
      <c r="D33" s="82"/>
      <c r="E33" s="82"/>
      <c r="F33" s="82"/>
      <c r="G33" s="82"/>
      <c r="H33" s="82"/>
      <c r="I33" s="82"/>
    </row>
    <row r="34" spans="1:9" x14ac:dyDescent="0.2">
      <c r="A34" s="82"/>
      <c r="B34" s="82"/>
      <c r="C34" s="82"/>
      <c r="D34" s="82"/>
      <c r="E34" s="82"/>
      <c r="F34" s="82"/>
      <c r="G34" s="82"/>
      <c r="H34" s="82"/>
      <c r="I34" s="82"/>
    </row>
    <row r="35" spans="1:9" x14ac:dyDescent="0.2">
      <c r="A35" s="82"/>
      <c r="B35" s="82"/>
      <c r="C35" s="82"/>
      <c r="D35" s="82"/>
      <c r="E35" s="82"/>
      <c r="F35" s="82"/>
      <c r="G35" s="82"/>
      <c r="H35" s="82"/>
      <c r="I35" s="82"/>
    </row>
  </sheetData>
  <sheetProtection algorithmName="SHA-512" hashValue="DUE4qEeGkbqZq8m6BIMEOVGO440vnehhBXSOlgA4UhDB5L5762zB2x/tee59zb0Oc5JYFGgcPHkXxPFHpifNeA==" saltValue="u9HAgAaUnClfjYyXbSYqdQ==" spinCount="100000" sheet="1" objects="1" scenarios="1"/>
  <mergeCells count="6">
    <mergeCell ref="A1:I1"/>
    <mergeCell ref="B30:I30"/>
    <mergeCell ref="B31:I31"/>
    <mergeCell ref="B27:I27"/>
    <mergeCell ref="B28:I28"/>
    <mergeCell ref="B29:I29"/>
  </mergeCells>
  <phoneticPr fontId="0" type="noConversion"/>
  <printOptions horizontalCentered="1"/>
  <pageMargins left="0.25" right="0.25" top="0.35" bottom="0.5" header="0.35" footer="0.3"/>
  <pageSetup scale="85" orientation="landscape" r:id="rId1"/>
  <headerFooter alignWithMargins="0">
    <oddFooter>&amp;R&amp;"Arial,Bold"Page 3</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4"/>
  <sheetViews>
    <sheetView workbookViewId="0">
      <selection activeCell="M17" sqref="M17"/>
    </sheetView>
  </sheetViews>
  <sheetFormatPr defaultColWidth="9.140625" defaultRowHeight="12.75" x14ac:dyDescent="0.2"/>
  <cols>
    <col min="1" max="1" width="3.5703125" style="3" customWidth="1"/>
    <col min="2" max="2" width="39.5703125" style="3" customWidth="1"/>
    <col min="3" max="7" width="17.5703125" style="3" customWidth="1"/>
    <col min="8" max="8" width="16.85546875" style="3" customWidth="1"/>
    <col min="9" max="9" width="17.5703125" style="3" customWidth="1"/>
    <col min="10" max="11" width="14.5703125" style="3" customWidth="1"/>
    <col min="12" max="16384" width="9.140625" style="3"/>
  </cols>
  <sheetData>
    <row r="1" spans="1:9" ht="35.1" customHeight="1" thickBot="1" x14ac:dyDescent="0.25">
      <c r="A1" s="566" t="str">
        <f>CONCATENATE('Basic Data Input'!B12," in ",'Basic Data Input'!B13," County")</f>
        <v>City or Village of _____________________ in ______________________ County</v>
      </c>
      <c r="B1" s="566"/>
      <c r="C1" s="566"/>
      <c r="D1" s="566"/>
      <c r="E1" s="566"/>
      <c r="F1" s="566"/>
      <c r="G1" s="566"/>
      <c r="H1" s="566"/>
      <c r="I1" s="566"/>
    </row>
    <row r="2" spans="1:9" ht="42.95" customHeight="1" x14ac:dyDescent="0.2">
      <c r="A2" s="45" t="s">
        <v>3</v>
      </c>
      <c r="B2" s="46" t="s">
        <v>968</v>
      </c>
      <c r="C2" s="47" t="s">
        <v>52</v>
      </c>
      <c r="D2" s="47" t="s">
        <v>53</v>
      </c>
      <c r="E2" s="47" t="s">
        <v>54</v>
      </c>
      <c r="F2" s="47" t="s">
        <v>55</v>
      </c>
      <c r="G2" s="47" t="s">
        <v>56</v>
      </c>
      <c r="H2" s="281" t="s">
        <v>870</v>
      </c>
      <c r="I2" s="48" t="s">
        <v>17</v>
      </c>
    </row>
    <row r="3" spans="1:9" ht="17.45" customHeight="1" x14ac:dyDescent="0.2">
      <c r="A3" s="49">
        <v>1</v>
      </c>
      <c r="B3" s="1" t="s">
        <v>18</v>
      </c>
      <c r="C3" s="53"/>
      <c r="D3" s="53"/>
      <c r="E3" s="53"/>
      <c r="F3" s="53"/>
      <c r="G3" s="53"/>
      <c r="H3" s="280"/>
      <c r="I3" s="54"/>
    </row>
    <row r="4" spans="1:9" ht="17.45" customHeight="1" x14ac:dyDescent="0.2">
      <c r="A4" s="49">
        <v>2</v>
      </c>
      <c r="B4" s="1" t="s">
        <v>19</v>
      </c>
      <c r="C4" s="460"/>
      <c r="D4" s="460"/>
      <c r="E4" s="460"/>
      <c r="F4" s="460"/>
      <c r="G4" s="460"/>
      <c r="H4" s="476"/>
      <c r="I4" s="462">
        <f>SUM(C4:H4)</f>
        <v>0</v>
      </c>
    </row>
    <row r="5" spans="1:9" ht="17.45" customHeight="1" x14ac:dyDescent="0.2">
      <c r="A5" s="49">
        <v>3</v>
      </c>
      <c r="B5" s="112" t="s">
        <v>954</v>
      </c>
      <c r="C5" s="460"/>
      <c r="D5" s="460"/>
      <c r="E5" s="460"/>
      <c r="F5" s="460"/>
      <c r="G5" s="460"/>
      <c r="H5" s="476"/>
      <c r="I5" s="462">
        <f t="shared" ref="I5:I13" si="0">SUM(C5:H5)</f>
        <v>0</v>
      </c>
    </row>
    <row r="6" spans="1:9" ht="17.45" customHeight="1" x14ac:dyDescent="0.2">
      <c r="A6" s="363" t="s">
        <v>952</v>
      </c>
      <c r="B6" s="112" t="s">
        <v>953</v>
      </c>
      <c r="C6" s="460"/>
      <c r="D6" s="460"/>
      <c r="E6" s="460"/>
      <c r="F6" s="460"/>
      <c r="G6" s="460"/>
      <c r="H6" s="476"/>
      <c r="I6" s="462">
        <f t="shared" si="0"/>
        <v>0</v>
      </c>
    </row>
    <row r="7" spans="1:9" ht="17.45" customHeight="1" x14ac:dyDescent="0.2">
      <c r="A7" s="49">
        <v>4</v>
      </c>
      <c r="B7" s="1" t="s">
        <v>20</v>
      </c>
      <c r="C7" s="460"/>
      <c r="D7" s="460"/>
      <c r="E7" s="460"/>
      <c r="F7" s="460"/>
      <c r="G7" s="460"/>
      <c r="H7" s="476"/>
      <c r="I7" s="462">
        <f t="shared" si="0"/>
        <v>0</v>
      </c>
    </row>
    <row r="8" spans="1:9" ht="17.45" customHeight="1" x14ac:dyDescent="0.2">
      <c r="A8" s="55">
        <v>5</v>
      </c>
      <c r="B8" s="2" t="s">
        <v>21</v>
      </c>
      <c r="C8" s="460"/>
      <c r="D8" s="460"/>
      <c r="E8" s="460"/>
      <c r="F8" s="460"/>
      <c r="G8" s="460"/>
      <c r="H8" s="476"/>
      <c r="I8" s="462">
        <f t="shared" si="0"/>
        <v>0</v>
      </c>
    </row>
    <row r="9" spans="1:9" ht="17.45" customHeight="1" x14ac:dyDescent="0.2">
      <c r="A9" s="49">
        <v>6</v>
      </c>
      <c r="B9" s="2" t="s">
        <v>22</v>
      </c>
      <c r="C9" s="460"/>
      <c r="D9" s="460"/>
      <c r="E9" s="460"/>
      <c r="F9" s="460"/>
      <c r="G9" s="460"/>
      <c r="H9" s="476"/>
      <c r="I9" s="462">
        <f t="shared" si="0"/>
        <v>0</v>
      </c>
    </row>
    <row r="10" spans="1:9" ht="17.45" customHeight="1" x14ac:dyDescent="0.2">
      <c r="A10" s="49">
        <v>7</v>
      </c>
      <c r="B10" s="2" t="s">
        <v>23</v>
      </c>
      <c r="C10" s="460"/>
      <c r="D10" s="460"/>
      <c r="E10" s="460"/>
      <c r="F10" s="460"/>
      <c r="G10" s="460"/>
      <c r="H10" s="476"/>
      <c r="I10" s="462">
        <f t="shared" si="0"/>
        <v>0</v>
      </c>
    </row>
    <row r="11" spans="1:9" ht="17.45" customHeight="1" x14ac:dyDescent="0.2">
      <c r="A11" s="49">
        <v>8</v>
      </c>
      <c r="B11" s="2" t="s">
        <v>24</v>
      </c>
      <c r="C11" s="460"/>
      <c r="D11" s="460"/>
      <c r="E11" s="460"/>
      <c r="F11" s="460"/>
      <c r="G11" s="460"/>
      <c r="H11" s="476"/>
      <c r="I11" s="462">
        <f t="shared" si="0"/>
        <v>0</v>
      </c>
    </row>
    <row r="12" spans="1:9" ht="17.45" customHeight="1" x14ac:dyDescent="0.2">
      <c r="A12" s="49">
        <v>9</v>
      </c>
      <c r="B12" s="2" t="s">
        <v>25</v>
      </c>
      <c r="C12" s="460"/>
      <c r="D12" s="460"/>
      <c r="E12" s="460"/>
      <c r="F12" s="460"/>
      <c r="G12" s="460"/>
      <c r="H12" s="476"/>
      <c r="I12" s="462">
        <f t="shared" si="0"/>
        <v>0</v>
      </c>
    </row>
    <row r="13" spans="1:9" ht="17.45" customHeight="1" x14ac:dyDescent="0.2">
      <c r="A13" s="49">
        <v>10</v>
      </c>
      <c r="B13" s="2" t="s">
        <v>26</v>
      </c>
      <c r="C13" s="460"/>
      <c r="D13" s="460"/>
      <c r="E13" s="460"/>
      <c r="F13" s="460"/>
      <c r="G13" s="460"/>
      <c r="H13" s="476"/>
      <c r="I13" s="462">
        <f t="shared" si="0"/>
        <v>0</v>
      </c>
    </row>
    <row r="14" spans="1:9" ht="17.45" customHeight="1" x14ac:dyDescent="0.2">
      <c r="A14" s="49">
        <v>11</v>
      </c>
      <c r="B14" s="2" t="s">
        <v>27</v>
      </c>
      <c r="C14" s="477"/>
      <c r="D14" s="477"/>
      <c r="E14" s="477"/>
      <c r="F14" s="477"/>
      <c r="G14" s="477"/>
      <c r="H14" s="478"/>
      <c r="I14" s="479"/>
    </row>
    <row r="15" spans="1:9" ht="17.45" customHeight="1" x14ac:dyDescent="0.2">
      <c r="A15" s="49">
        <v>12</v>
      </c>
      <c r="B15" s="2" t="s">
        <v>28</v>
      </c>
      <c r="C15" s="460"/>
      <c r="D15" s="460"/>
      <c r="E15" s="460"/>
      <c r="F15" s="460"/>
      <c r="G15" s="460"/>
      <c r="H15" s="476"/>
      <c r="I15" s="462">
        <f>SUM(C15:H15)</f>
        <v>0</v>
      </c>
    </row>
    <row r="16" spans="1:9" ht="17.45" customHeight="1" x14ac:dyDescent="0.2">
      <c r="A16" s="49">
        <v>13</v>
      </c>
      <c r="B16" s="2" t="s">
        <v>29</v>
      </c>
      <c r="C16" s="460"/>
      <c r="D16" s="460"/>
      <c r="E16" s="460"/>
      <c r="F16" s="460"/>
      <c r="G16" s="460"/>
      <c r="H16" s="476"/>
      <c r="I16" s="462">
        <f t="shared" ref="I16:I24" si="1">SUM(C16:H16)</f>
        <v>0</v>
      </c>
    </row>
    <row r="17" spans="1:9" ht="17.45" customHeight="1" x14ac:dyDescent="0.2">
      <c r="A17" s="49">
        <v>14</v>
      </c>
      <c r="B17" s="2" t="s">
        <v>30</v>
      </c>
      <c r="C17" s="460"/>
      <c r="D17" s="460"/>
      <c r="E17" s="460"/>
      <c r="F17" s="460"/>
      <c r="G17" s="460"/>
      <c r="H17" s="476"/>
      <c r="I17" s="462">
        <f t="shared" si="1"/>
        <v>0</v>
      </c>
    </row>
    <row r="18" spans="1:9" ht="17.45" customHeight="1" x14ac:dyDescent="0.2">
      <c r="A18" s="49">
        <v>15</v>
      </c>
      <c r="B18" s="2" t="s">
        <v>31</v>
      </c>
      <c r="C18" s="460"/>
      <c r="D18" s="460"/>
      <c r="E18" s="460"/>
      <c r="F18" s="460"/>
      <c r="G18" s="460"/>
      <c r="H18" s="476"/>
      <c r="I18" s="462">
        <f t="shared" si="1"/>
        <v>0</v>
      </c>
    </row>
    <row r="19" spans="1:9" ht="17.45" customHeight="1" x14ac:dyDescent="0.2">
      <c r="A19" s="49">
        <v>16</v>
      </c>
      <c r="B19" s="2" t="s">
        <v>32</v>
      </c>
      <c r="C19" s="460"/>
      <c r="D19" s="460"/>
      <c r="E19" s="460"/>
      <c r="F19" s="460"/>
      <c r="G19" s="460"/>
      <c r="H19" s="476"/>
      <c r="I19" s="462">
        <f t="shared" si="1"/>
        <v>0</v>
      </c>
    </row>
    <row r="20" spans="1:9" ht="17.45" customHeight="1" x14ac:dyDescent="0.2">
      <c r="A20" s="49">
        <v>17</v>
      </c>
      <c r="B20" s="2" t="s">
        <v>33</v>
      </c>
      <c r="C20" s="460"/>
      <c r="D20" s="460"/>
      <c r="E20" s="460"/>
      <c r="F20" s="460"/>
      <c r="G20" s="460"/>
      <c r="H20" s="476"/>
      <c r="I20" s="462">
        <f t="shared" si="1"/>
        <v>0</v>
      </c>
    </row>
    <row r="21" spans="1:9" ht="17.45" customHeight="1" x14ac:dyDescent="0.2">
      <c r="A21" s="49">
        <v>18</v>
      </c>
      <c r="B21" s="2" t="s">
        <v>34</v>
      </c>
      <c r="C21" s="460"/>
      <c r="D21" s="460"/>
      <c r="E21" s="460"/>
      <c r="F21" s="460"/>
      <c r="G21" s="460"/>
      <c r="H21" s="476"/>
      <c r="I21" s="462">
        <f t="shared" si="1"/>
        <v>0</v>
      </c>
    </row>
    <row r="22" spans="1:9" ht="17.45" customHeight="1" x14ac:dyDescent="0.2">
      <c r="A22" s="49">
        <v>19</v>
      </c>
      <c r="B22" s="2" t="s">
        <v>35</v>
      </c>
      <c r="C22" s="460"/>
      <c r="D22" s="460"/>
      <c r="E22" s="460"/>
      <c r="F22" s="460"/>
      <c r="G22" s="460"/>
      <c r="H22" s="476"/>
      <c r="I22" s="462">
        <f t="shared" si="1"/>
        <v>0</v>
      </c>
    </row>
    <row r="23" spans="1:9" ht="17.45" customHeight="1" x14ac:dyDescent="0.2">
      <c r="A23" s="49">
        <v>20</v>
      </c>
      <c r="B23" s="2" t="s">
        <v>36</v>
      </c>
      <c r="C23" s="460"/>
      <c r="D23" s="460"/>
      <c r="E23" s="460"/>
      <c r="F23" s="460"/>
      <c r="G23" s="460"/>
      <c r="H23" s="476"/>
      <c r="I23" s="462">
        <f t="shared" si="1"/>
        <v>0</v>
      </c>
    </row>
    <row r="24" spans="1:9" ht="17.45" customHeight="1" x14ac:dyDescent="0.2">
      <c r="A24" s="49">
        <v>21</v>
      </c>
      <c r="B24" s="1" t="s">
        <v>70</v>
      </c>
      <c r="C24" s="477"/>
      <c r="D24" s="477"/>
      <c r="E24" s="477"/>
      <c r="F24" s="477"/>
      <c r="G24" s="483"/>
      <c r="H24" s="477"/>
      <c r="I24" s="462">
        <f t="shared" si="1"/>
        <v>0</v>
      </c>
    </row>
    <row r="25" spans="1:9" ht="17.45" customHeight="1" thickBot="1" x14ac:dyDescent="0.25">
      <c r="A25" s="56">
        <v>22</v>
      </c>
      <c r="B25" s="57" t="s">
        <v>137</v>
      </c>
      <c r="C25" s="482">
        <f t="shared" ref="C25:H25" si="2">SUM(C4:C24)</f>
        <v>0</v>
      </c>
      <c r="D25" s="482">
        <f t="shared" si="2"/>
        <v>0</v>
      </c>
      <c r="E25" s="482">
        <f t="shared" si="2"/>
        <v>0</v>
      </c>
      <c r="F25" s="482">
        <f t="shared" si="2"/>
        <v>0</v>
      </c>
      <c r="G25" s="482">
        <f t="shared" si="2"/>
        <v>0</v>
      </c>
      <c r="H25" s="482">
        <f t="shared" si="2"/>
        <v>0</v>
      </c>
      <c r="I25" s="475">
        <f>ROUND(SUM(I4:I24),2)</f>
        <v>0</v>
      </c>
    </row>
    <row r="26" spans="1:9" ht="17.45" customHeight="1" x14ac:dyDescent="0.2"/>
    <row r="27" spans="1:9" ht="17.45" customHeight="1" x14ac:dyDescent="0.2">
      <c r="A27" s="3" t="s">
        <v>57</v>
      </c>
      <c r="B27" s="596" t="s">
        <v>62</v>
      </c>
      <c r="C27" s="596"/>
      <c r="D27" s="596"/>
      <c r="E27" s="596"/>
      <c r="F27" s="596"/>
      <c r="G27" s="596"/>
      <c r="H27" s="596"/>
      <c r="I27" s="596"/>
    </row>
    <row r="28" spans="1:9" ht="17.45" customHeight="1" x14ac:dyDescent="0.2">
      <c r="A28" s="3" t="s">
        <v>58</v>
      </c>
      <c r="B28" s="596" t="s">
        <v>63</v>
      </c>
      <c r="C28" s="596"/>
      <c r="D28" s="596"/>
      <c r="E28" s="596"/>
      <c r="F28" s="596"/>
      <c r="G28" s="596"/>
      <c r="H28" s="596"/>
      <c r="I28" s="596"/>
    </row>
    <row r="29" spans="1:9" ht="17.45" customHeight="1" x14ac:dyDescent="0.2">
      <c r="A29" s="3" t="s">
        <v>59</v>
      </c>
      <c r="B29" s="596" t="s">
        <v>71</v>
      </c>
      <c r="C29" s="597"/>
      <c r="D29" s="597"/>
      <c r="E29" s="597"/>
      <c r="F29" s="597"/>
      <c r="G29" s="597"/>
      <c r="H29" s="597"/>
      <c r="I29" s="597"/>
    </row>
    <row r="30" spans="1:9" ht="17.45" customHeight="1" x14ac:dyDescent="0.2">
      <c r="A30" s="3" t="s">
        <v>60</v>
      </c>
      <c r="B30" s="596" t="s">
        <v>64</v>
      </c>
      <c r="C30" s="596"/>
      <c r="D30" s="596"/>
      <c r="E30" s="596"/>
      <c r="F30" s="596"/>
      <c r="G30" s="596"/>
      <c r="H30" s="596"/>
      <c r="I30" s="596"/>
    </row>
    <row r="31" spans="1:9" ht="17.45" customHeight="1" x14ac:dyDescent="0.2">
      <c r="A31" s="3" t="s">
        <v>61</v>
      </c>
      <c r="B31" s="596" t="s">
        <v>867</v>
      </c>
      <c r="C31" s="596"/>
      <c r="D31" s="596"/>
      <c r="E31" s="596"/>
      <c r="F31" s="596"/>
      <c r="G31" s="596"/>
      <c r="H31" s="596"/>
      <c r="I31" s="596"/>
    </row>
    <row r="32" spans="1:9" x14ac:dyDescent="0.2">
      <c r="A32" s="282" t="s">
        <v>868</v>
      </c>
      <c r="B32" s="160" t="s">
        <v>869</v>
      </c>
      <c r="C32" s="82"/>
      <c r="D32" s="82"/>
      <c r="E32" s="82"/>
      <c r="F32" s="82"/>
      <c r="G32" s="82"/>
      <c r="H32" s="82"/>
      <c r="I32" s="82"/>
    </row>
    <row r="33" spans="1:9" x14ac:dyDescent="0.2">
      <c r="A33" s="82"/>
      <c r="B33" s="82"/>
      <c r="C33" s="82"/>
      <c r="D33" s="82"/>
      <c r="E33" s="82"/>
      <c r="F33" s="82"/>
      <c r="G33" s="82"/>
      <c r="H33" s="82"/>
      <c r="I33" s="82"/>
    </row>
    <row r="34" spans="1:9" x14ac:dyDescent="0.2">
      <c r="A34" s="82"/>
      <c r="B34" s="82"/>
      <c r="C34" s="82"/>
      <c r="D34" s="82"/>
      <c r="E34" s="82"/>
      <c r="F34" s="82"/>
      <c r="G34" s="82"/>
      <c r="H34" s="82"/>
      <c r="I34" s="82"/>
    </row>
  </sheetData>
  <sheetProtection algorithmName="SHA-512" hashValue="trdHzxuT0rn92jMkAH30cm/NePwoPYHBLy88+Jo4dyiTNU47UNXp8O3lSEkwTjPJrcItWaKIKLMhdVlWOeKw6A==" saltValue="/NX5vMfYOjAV8Y1PK8E8RQ=="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2" orientation="landscape" r:id="rId1"/>
  <headerFooter alignWithMargins="0">
    <oddFooter>&amp;R&amp;"Arial,Bold"Page 4</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5"/>
  <sheetViews>
    <sheetView workbookViewId="0">
      <selection activeCell="M17" sqref="M17"/>
    </sheetView>
  </sheetViews>
  <sheetFormatPr defaultColWidth="9.140625" defaultRowHeight="12.75" x14ac:dyDescent="0.2"/>
  <cols>
    <col min="1" max="1" width="3.5703125" style="3" customWidth="1"/>
    <col min="2" max="2" width="39.5703125" style="3" customWidth="1"/>
    <col min="3" max="7" width="17.5703125" style="3" customWidth="1"/>
    <col min="8" max="8" width="16.42578125" style="3" customWidth="1"/>
    <col min="9" max="9" width="17.5703125" style="3" customWidth="1"/>
    <col min="10" max="11" width="14.5703125" style="3" customWidth="1"/>
    <col min="12" max="16384" width="9.140625" style="3"/>
  </cols>
  <sheetData>
    <row r="1" spans="1:9" ht="35.1" customHeight="1" thickBot="1" x14ac:dyDescent="0.25">
      <c r="A1" s="566" t="str">
        <f>CONCATENATE('Basic Data Input'!B12," in ",'Basic Data Input'!B13," County")</f>
        <v>City or Village of _____________________ in ______________________ County</v>
      </c>
      <c r="B1" s="566"/>
      <c r="C1" s="566"/>
      <c r="D1" s="566"/>
      <c r="E1" s="566"/>
      <c r="F1" s="566"/>
      <c r="G1" s="566"/>
      <c r="H1" s="566"/>
      <c r="I1" s="566"/>
    </row>
    <row r="2" spans="1:9" ht="42.95" customHeight="1" x14ac:dyDescent="0.2">
      <c r="A2" s="45" t="s">
        <v>3</v>
      </c>
      <c r="B2" s="46" t="s">
        <v>969</v>
      </c>
      <c r="C2" s="47" t="s">
        <v>52</v>
      </c>
      <c r="D2" s="47" t="s">
        <v>53</v>
      </c>
      <c r="E2" s="47" t="s">
        <v>54</v>
      </c>
      <c r="F2" s="47" t="s">
        <v>55</v>
      </c>
      <c r="G2" s="47" t="s">
        <v>56</v>
      </c>
      <c r="H2" s="281" t="s">
        <v>870</v>
      </c>
      <c r="I2" s="48" t="s">
        <v>17</v>
      </c>
    </row>
    <row r="3" spans="1:9" ht="17.45" customHeight="1" x14ac:dyDescent="0.2">
      <c r="A3" s="49">
        <v>1</v>
      </c>
      <c r="B3" s="1" t="s">
        <v>18</v>
      </c>
      <c r="C3" s="53"/>
      <c r="D3" s="53"/>
      <c r="E3" s="53"/>
      <c r="F3" s="53"/>
      <c r="G3" s="53"/>
      <c r="H3" s="280"/>
      <c r="I3" s="54"/>
    </row>
    <row r="4" spans="1:9" ht="17.45" customHeight="1" x14ac:dyDescent="0.2">
      <c r="A4" s="49">
        <v>2</v>
      </c>
      <c r="B4" s="1" t="s">
        <v>19</v>
      </c>
      <c r="C4" s="460"/>
      <c r="D4" s="460"/>
      <c r="E4" s="460"/>
      <c r="F4" s="460"/>
      <c r="G4" s="460"/>
      <c r="H4" s="476"/>
      <c r="I4" s="462">
        <f>SUM(C4:H4)</f>
        <v>0</v>
      </c>
    </row>
    <row r="5" spans="1:9" ht="17.45" customHeight="1" x14ac:dyDescent="0.2">
      <c r="A5" s="49">
        <v>3</v>
      </c>
      <c r="B5" s="112" t="s">
        <v>954</v>
      </c>
      <c r="C5" s="460"/>
      <c r="D5" s="460"/>
      <c r="E5" s="460"/>
      <c r="F5" s="460"/>
      <c r="G5" s="460"/>
      <c r="H5" s="476"/>
      <c r="I5" s="462">
        <f t="shared" ref="I5:I13" si="0">SUM(C5:H5)</f>
        <v>0</v>
      </c>
    </row>
    <row r="6" spans="1:9" ht="17.45" customHeight="1" x14ac:dyDescent="0.2">
      <c r="A6" s="363" t="s">
        <v>952</v>
      </c>
      <c r="B6" s="112" t="s">
        <v>953</v>
      </c>
      <c r="C6" s="460"/>
      <c r="D6" s="460"/>
      <c r="E6" s="460"/>
      <c r="F6" s="460"/>
      <c r="G6" s="460"/>
      <c r="H6" s="476"/>
      <c r="I6" s="462">
        <f t="shared" si="0"/>
        <v>0</v>
      </c>
    </row>
    <row r="7" spans="1:9" ht="17.45" customHeight="1" x14ac:dyDescent="0.2">
      <c r="A7" s="49">
        <v>4</v>
      </c>
      <c r="B7" s="1" t="s">
        <v>20</v>
      </c>
      <c r="C7" s="460"/>
      <c r="D7" s="460"/>
      <c r="E7" s="460"/>
      <c r="F7" s="460"/>
      <c r="G7" s="460"/>
      <c r="H7" s="476"/>
      <c r="I7" s="462">
        <f t="shared" si="0"/>
        <v>0</v>
      </c>
    </row>
    <row r="8" spans="1:9" ht="17.45" customHeight="1" x14ac:dyDescent="0.2">
      <c r="A8" s="55">
        <v>5</v>
      </c>
      <c r="B8" s="2" t="s">
        <v>21</v>
      </c>
      <c r="C8" s="460"/>
      <c r="D8" s="460"/>
      <c r="E8" s="460"/>
      <c r="F8" s="460"/>
      <c r="G8" s="460"/>
      <c r="H8" s="476"/>
      <c r="I8" s="462">
        <f t="shared" si="0"/>
        <v>0</v>
      </c>
    </row>
    <row r="9" spans="1:9" ht="17.45" customHeight="1" x14ac:dyDescent="0.2">
      <c r="A9" s="49">
        <v>6</v>
      </c>
      <c r="B9" s="2" t="s">
        <v>22</v>
      </c>
      <c r="C9" s="460"/>
      <c r="D9" s="460"/>
      <c r="E9" s="460"/>
      <c r="F9" s="460"/>
      <c r="G9" s="460"/>
      <c r="H9" s="476"/>
      <c r="I9" s="462">
        <f t="shared" si="0"/>
        <v>0</v>
      </c>
    </row>
    <row r="10" spans="1:9" ht="17.45" customHeight="1" x14ac:dyDescent="0.2">
      <c r="A10" s="49">
        <v>7</v>
      </c>
      <c r="B10" s="2" t="s">
        <v>23</v>
      </c>
      <c r="C10" s="460"/>
      <c r="D10" s="460"/>
      <c r="E10" s="460"/>
      <c r="F10" s="460"/>
      <c r="G10" s="460"/>
      <c r="H10" s="476"/>
      <c r="I10" s="462">
        <f t="shared" si="0"/>
        <v>0</v>
      </c>
    </row>
    <row r="11" spans="1:9" ht="17.45" customHeight="1" x14ac:dyDescent="0.2">
      <c r="A11" s="49">
        <v>8</v>
      </c>
      <c r="B11" s="2" t="s">
        <v>24</v>
      </c>
      <c r="C11" s="460"/>
      <c r="D11" s="460"/>
      <c r="E11" s="460"/>
      <c r="F11" s="460"/>
      <c r="G11" s="460"/>
      <c r="H11" s="476"/>
      <c r="I11" s="462">
        <f t="shared" si="0"/>
        <v>0</v>
      </c>
    </row>
    <row r="12" spans="1:9" ht="17.45" customHeight="1" x14ac:dyDescent="0.2">
      <c r="A12" s="49">
        <v>9</v>
      </c>
      <c r="B12" s="2" t="s">
        <v>25</v>
      </c>
      <c r="C12" s="460"/>
      <c r="D12" s="460"/>
      <c r="E12" s="460"/>
      <c r="F12" s="460"/>
      <c r="G12" s="460"/>
      <c r="H12" s="476"/>
      <c r="I12" s="462">
        <f t="shared" si="0"/>
        <v>0</v>
      </c>
    </row>
    <row r="13" spans="1:9" ht="17.45" customHeight="1" x14ac:dyDescent="0.2">
      <c r="A13" s="49">
        <v>10</v>
      </c>
      <c r="B13" s="2" t="s">
        <v>26</v>
      </c>
      <c r="C13" s="460"/>
      <c r="D13" s="460"/>
      <c r="E13" s="460"/>
      <c r="F13" s="460"/>
      <c r="G13" s="460"/>
      <c r="H13" s="476"/>
      <c r="I13" s="462">
        <f t="shared" si="0"/>
        <v>0</v>
      </c>
    </row>
    <row r="14" spans="1:9" ht="17.45" customHeight="1" x14ac:dyDescent="0.2">
      <c r="A14" s="49">
        <v>11</v>
      </c>
      <c r="B14" s="2" t="s">
        <v>27</v>
      </c>
      <c r="C14" s="477"/>
      <c r="D14" s="477"/>
      <c r="E14" s="477"/>
      <c r="F14" s="477"/>
      <c r="G14" s="477"/>
      <c r="H14" s="478"/>
      <c r="I14" s="479"/>
    </row>
    <row r="15" spans="1:9" ht="17.45" customHeight="1" x14ac:dyDescent="0.2">
      <c r="A15" s="49">
        <v>12</v>
      </c>
      <c r="B15" s="2" t="s">
        <v>28</v>
      </c>
      <c r="C15" s="460"/>
      <c r="D15" s="460"/>
      <c r="E15" s="460"/>
      <c r="F15" s="460"/>
      <c r="G15" s="460"/>
      <c r="H15" s="476"/>
      <c r="I15" s="462">
        <f>SUM(C15:H15)</f>
        <v>0</v>
      </c>
    </row>
    <row r="16" spans="1:9" ht="17.45" customHeight="1" x14ac:dyDescent="0.2">
      <c r="A16" s="49">
        <v>13</v>
      </c>
      <c r="B16" s="2" t="s">
        <v>29</v>
      </c>
      <c r="C16" s="460"/>
      <c r="D16" s="460"/>
      <c r="E16" s="460"/>
      <c r="F16" s="460"/>
      <c r="G16" s="460"/>
      <c r="H16" s="476"/>
      <c r="I16" s="462">
        <f t="shared" ref="I16:I23" si="1">SUM(C16:H16)</f>
        <v>0</v>
      </c>
    </row>
    <row r="17" spans="1:9" ht="17.45" customHeight="1" x14ac:dyDescent="0.2">
      <c r="A17" s="49">
        <v>14</v>
      </c>
      <c r="B17" s="2" t="s">
        <v>30</v>
      </c>
      <c r="C17" s="460"/>
      <c r="D17" s="460"/>
      <c r="E17" s="460"/>
      <c r="F17" s="460"/>
      <c r="G17" s="460"/>
      <c r="H17" s="476"/>
      <c r="I17" s="462">
        <f t="shared" si="1"/>
        <v>0</v>
      </c>
    </row>
    <row r="18" spans="1:9" ht="17.45" customHeight="1" x14ac:dyDescent="0.2">
      <c r="A18" s="49">
        <v>15</v>
      </c>
      <c r="B18" s="2" t="s">
        <v>31</v>
      </c>
      <c r="C18" s="460"/>
      <c r="D18" s="460"/>
      <c r="E18" s="460"/>
      <c r="F18" s="460"/>
      <c r="G18" s="460"/>
      <c r="H18" s="476"/>
      <c r="I18" s="462">
        <f t="shared" si="1"/>
        <v>0</v>
      </c>
    </row>
    <row r="19" spans="1:9" ht="17.45" customHeight="1" x14ac:dyDescent="0.2">
      <c r="A19" s="49">
        <v>16</v>
      </c>
      <c r="B19" s="2" t="s">
        <v>32</v>
      </c>
      <c r="C19" s="460"/>
      <c r="D19" s="460"/>
      <c r="E19" s="460"/>
      <c r="F19" s="460"/>
      <c r="G19" s="460"/>
      <c r="H19" s="476"/>
      <c r="I19" s="462">
        <f t="shared" si="1"/>
        <v>0</v>
      </c>
    </row>
    <row r="20" spans="1:9" ht="17.45" customHeight="1" x14ac:dyDescent="0.2">
      <c r="A20" s="49">
        <v>17</v>
      </c>
      <c r="B20" s="2" t="s">
        <v>33</v>
      </c>
      <c r="C20" s="460"/>
      <c r="D20" s="460"/>
      <c r="E20" s="460"/>
      <c r="F20" s="460"/>
      <c r="G20" s="460"/>
      <c r="H20" s="476"/>
      <c r="I20" s="462">
        <f t="shared" si="1"/>
        <v>0</v>
      </c>
    </row>
    <row r="21" spans="1:9" ht="17.45" customHeight="1" x14ac:dyDescent="0.2">
      <c r="A21" s="49">
        <v>18</v>
      </c>
      <c r="B21" s="2" t="s">
        <v>34</v>
      </c>
      <c r="C21" s="460"/>
      <c r="D21" s="460"/>
      <c r="E21" s="460"/>
      <c r="F21" s="460"/>
      <c r="G21" s="460"/>
      <c r="H21" s="476"/>
      <c r="I21" s="462">
        <f t="shared" si="1"/>
        <v>0</v>
      </c>
    </row>
    <row r="22" spans="1:9" ht="17.45" customHeight="1" x14ac:dyDescent="0.2">
      <c r="A22" s="49">
        <v>19</v>
      </c>
      <c r="B22" s="2" t="s">
        <v>35</v>
      </c>
      <c r="C22" s="460"/>
      <c r="D22" s="460"/>
      <c r="E22" s="460"/>
      <c r="F22" s="460"/>
      <c r="G22" s="460"/>
      <c r="H22" s="476"/>
      <c r="I22" s="462">
        <f t="shared" si="1"/>
        <v>0</v>
      </c>
    </row>
    <row r="23" spans="1:9" ht="17.45" customHeight="1" x14ac:dyDescent="0.2">
      <c r="A23" s="49">
        <v>20</v>
      </c>
      <c r="B23" s="2" t="s">
        <v>36</v>
      </c>
      <c r="C23" s="460"/>
      <c r="D23" s="460"/>
      <c r="E23" s="460"/>
      <c r="F23" s="460"/>
      <c r="G23" s="460"/>
      <c r="H23" s="476"/>
      <c r="I23" s="462">
        <f t="shared" si="1"/>
        <v>0</v>
      </c>
    </row>
    <row r="24" spans="1:9" ht="17.45" customHeight="1" x14ac:dyDescent="0.2">
      <c r="A24" s="49">
        <v>21</v>
      </c>
      <c r="B24" s="1" t="s">
        <v>70</v>
      </c>
      <c r="C24" s="477"/>
      <c r="D24" s="477"/>
      <c r="E24" s="477"/>
      <c r="F24" s="477"/>
      <c r="G24" s="483"/>
      <c r="H24" s="477"/>
      <c r="I24" s="462">
        <f>SUM(C24:H24)</f>
        <v>0</v>
      </c>
    </row>
    <row r="25" spans="1:9" ht="17.45" customHeight="1" thickBot="1" x14ac:dyDescent="0.25">
      <c r="A25" s="56">
        <v>22</v>
      </c>
      <c r="B25" s="57" t="s">
        <v>137</v>
      </c>
      <c r="C25" s="482">
        <f t="shared" ref="C25:H25" si="2">SUM(C4:C24)</f>
        <v>0</v>
      </c>
      <c r="D25" s="482">
        <f t="shared" si="2"/>
        <v>0</v>
      </c>
      <c r="E25" s="482">
        <f t="shared" si="2"/>
        <v>0</v>
      </c>
      <c r="F25" s="482">
        <f t="shared" si="2"/>
        <v>0</v>
      </c>
      <c r="G25" s="482">
        <f t="shared" si="2"/>
        <v>0</v>
      </c>
      <c r="H25" s="482">
        <f t="shared" si="2"/>
        <v>0</v>
      </c>
      <c r="I25" s="475">
        <f>ROUND(SUM(I4:I24),2)</f>
        <v>0</v>
      </c>
    </row>
    <row r="26" spans="1:9" ht="17.45" customHeight="1" x14ac:dyDescent="0.2"/>
    <row r="27" spans="1:9" ht="17.45" customHeight="1" x14ac:dyDescent="0.2">
      <c r="A27" s="3" t="s">
        <v>57</v>
      </c>
      <c r="B27" s="596" t="s">
        <v>62</v>
      </c>
      <c r="C27" s="596"/>
      <c r="D27" s="596"/>
      <c r="E27" s="596"/>
      <c r="F27" s="596"/>
      <c r="G27" s="596"/>
      <c r="H27" s="596"/>
      <c r="I27" s="596"/>
    </row>
    <row r="28" spans="1:9" ht="17.45" customHeight="1" x14ac:dyDescent="0.2">
      <c r="A28" s="3" t="s">
        <v>58</v>
      </c>
      <c r="B28" s="596" t="s">
        <v>63</v>
      </c>
      <c r="C28" s="596"/>
      <c r="D28" s="596"/>
      <c r="E28" s="596"/>
      <c r="F28" s="596"/>
      <c r="G28" s="596"/>
      <c r="H28" s="596"/>
      <c r="I28" s="596"/>
    </row>
    <row r="29" spans="1:9" ht="17.45" customHeight="1" x14ac:dyDescent="0.2">
      <c r="A29" s="3" t="s">
        <v>59</v>
      </c>
      <c r="B29" s="596" t="s">
        <v>71</v>
      </c>
      <c r="C29" s="597"/>
      <c r="D29" s="597"/>
      <c r="E29" s="597"/>
      <c r="F29" s="597"/>
      <c r="G29" s="597"/>
      <c r="H29" s="597"/>
      <c r="I29" s="597"/>
    </row>
    <row r="30" spans="1:9" ht="17.45" customHeight="1" x14ac:dyDescent="0.2">
      <c r="A30" s="3" t="s">
        <v>60</v>
      </c>
      <c r="B30" s="596" t="s">
        <v>64</v>
      </c>
      <c r="C30" s="596"/>
      <c r="D30" s="596"/>
      <c r="E30" s="596"/>
      <c r="F30" s="596"/>
      <c r="G30" s="596"/>
      <c r="H30" s="596"/>
      <c r="I30" s="596"/>
    </row>
    <row r="31" spans="1:9" ht="17.45" customHeight="1" x14ac:dyDescent="0.2">
      <c r="A31" s="3" t="s">
        <v>61</v>
      </c>
      <c r="B31" s="596" t="s">
        <v>867</v>
      </c>
      <c r="C31" s="596"/>
      <c r="D31" s="596"/>
      <c r="E31" s="596"/>
      <c r="F31" s="596"/>
      <c r="G31" s="596"/>
      <c r="H31" s="596"/>
      <c r="I31" s="596"/>
    </row>
    <row r="32" spans="1:9" x14ac:dyDescent="0.2">
      <c r="A32" s="282" t="s">
        <v>868</v>
      </c>
      <c r="B32" s="160" t="s">
        <v>869</v>
      </c>
      <c r="C32" s="82"/>
      <c r="D32" s="82"/>
      <c r="E32" s="82"/>
      <c r="F32" s="82"/>
      <c r="G32" s="82"/>
      <c r="H32" s="82"/>
      <c r="I32" s="82"/>
    </row>
    <row r="33" spans="1:9" x14ac:dyDescent="0.2">
      <c r="A33" s="82"/>
      <c r="B33" s="82"/>
      <c r="C33" s="82"/>
      <c r="D33" s="82"/>
      <c r="E33" s="82"/>
      <c r="F33" s="82"/>
      <c r="G33" s="82"/>
      <c r="H33" s="82"/>
      <c r="I33" s="82"/>
    </row>
    <row r="34" spans="1:9" x14ac:dyDescent="0.2">
      <c r="A34" s="82"/>
      <c r="B34" s="82"/>
      <c r="C34" s="82"/>
      <c r="D34" s="82"/>
      <c r="E34" s="82"/>
      <c r="F34" s="82"/>
      <c r="G34" s="82"/>
      <c r="H34" s="82"/>
      <c r="I34" s="82"/>
    </row>
    <row r="35" spans="1:9" x14ac:dyDescent="0.2">
      <c r="A35" s="82"/>
      <c r="B35" s="82"/>
      <c r="C35" s="82"/>
      <c r="D35" s="82"/>
      <c r="E35" s="82"/>
      <c r="F35" s="82"/>
      <c r="G35" s="82"/>
      <c r="H35" s="82"/>
      <c r="I35" s="82"/>
    </row>
  </sheetData>
  <sheetProtection algorithmName="SHA-512" hashValue="APvqp9JPe7VnuFxrAjPjRCtDIsUHa0gBmQR1aUvSnMq2wlRyufXzCfLFEYBFVJ4nJ9uyFGzxwponGPlCUlil+w==" saltValue="dFUNI15TCZBFMeSLl1NOyw==" spinCount="100000" sheet="1" objects="1" scenarios="1"/>
  <mergeCells count="6">
    <mergeCell ref="A1:I1"/>
    <mergeCell ref="B31:I31"/>
    <mergeCell ref="B29:I29"/>
    <mergeCell ref="B30:I30"/>
    <mergeCell ref="B27:I27"/>
    <mergeCell ref="B28:I28"/>
  </mergeCells>
  <phoneticPr fontId="0" type="noConversion"/>
  <printOptions horizontalCentered="1"/>
  <pageMargins left="0.25" right="0.25" top="0.35" bottom="0.5" header="0.35" footer="0.3"/>
  <pageSetup scale="82" orientation="landscape" r:id="rId1"/>
  <headerFooter alignWithMargins="0">
    <oddFooter>&amp;R&amp;"Arial,Bold"Page 5</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Checklist</vt:lpstr>
      <vt:lpstr>Step By Step</vt:lpstr>
      <vt:lpstr>Basic Data Input</vt:lpstr>
      <vt:lpstr>Cover- Page 1</vt:lpstr>
      <vt:lpstr>Receipts - Page 2</vt:lpstr>
      <vt:lpstr>Page 2-A</vt:lpstr>
      <vt:lpstr>2025-2026 - Page 3</vt:lpstr>
      <vt:lpstr>2024-2025 - Page 4</vt:lpstr>
      <vt:lpstr>2023-2024 - Page 5</vt:lpstr>
      <vt:lpstr>Proprietary Funds-Page 6</vt:lpstr>
      <vt:lpstr>Correspondence Page 7</vt:lpstr>
      <vt:lpstr>Authority Computation Page 8</vt:lpstr>
      <vt:lpstr>Authority Support. Sched. Pg 9</vt:lpstr>
      <vt:lpstr>Levy Limit Form Page 10</vt:lpstr>
      <vt:lpstr>PT Request Act  Page 11</vt:lpstr>
      <vt:lpstr>Combo Hearing</vt:lpstr>
      <vt:lpstr>PT Resolution</vt:lpstr>
      <vt:lpstr>Interlocal Form</vt:lpstr>
      <vt:lpstr>Trade Name Form</vt:lpstr>
      <vt:lpstr>Interlocal Form Page2</vt:lpstr>
      <vt:lpstr>For Upload</vt:lpstr>
      <vt:lpstr>'2023-2024 - Page 5'!Print_Area</vt:lpstr>
      <vt:lpstr>'2024-2025 - Page 4'!Print_Area</vt:lpstr>
      <vt:lpstr>'2025-2026 - Page 3'!Print_Area</vt:lpstr>
      <vt:lpstr>'Authority Computation Page 8'!Print_Area</vt:lpstr>
      <vt:lpstr>'Authority Support. Sched. Pg 9'!Print_Area</vt:lpstr>
      <vt:lpstr>'Basic Data Input'!Print_Area</vt:lpstr>
      <vt:lpstr>Checklist!Print_Area</vt:lpstr>
      <vt:lpstr>'Combo Hearing'!Print_Area</vt:lpstr>
      <vt:lpstr>'Cover- Page 1'!Print_Area</vt:lpstr>
      <vt:lpstr>'Interlocal Form'!Print_Area</vt:lpstr>
      <vt:lpstr>'Interlocal Form Page2'!Print_Area</vt:lpstr>
      <vt:lpstr>'Levy Limit Form Page 10'!Print_Area</vt:lpstr>
      <vt:lpstr>'Page 2-A'!Print_Area</vt:lpstr>
      <vt:lpstr>'Proprietary Funds-Page 6'!Print_Area</vt:lpstr>
      <vt:lpstr>'PT Request Act  Page 11'!Print_Area</vt:lpstr>
      <vt:lpstr>'PT Resolution'!Print_Area</vt:lpstr>
      <vt:lpstr>'Receipts - Page 2'!Print_Area</vt:lpstr>
      <vt:lpstr>'Step By Step'!Print_Area</vt:lpstr>
      <vt:lpstr>'Trade Name Form'!Print_Area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S Herbers</dc:creator>
  <cp:lastModifiedBy>Schreier, Jeff</cp:lastModifiedBy>
  <cp:lastPrinted>2025-06-03T14:00:32Z</cp:lastPrinted>
  <dcterms:created xsi:type="dcterms:W3CDTF">1999-04-21T18:14:29Z</dcterms:created>
  <dcterms:modified xsi:type="dcterms:W3CDTF">2025-06-11T19:54:20Z</dcterms:modified>
</cp:coreProperties>
</file>