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DA73F57B-0DA4-47B0-ADE1-8410EEEE1C04}" xr6:coauthVersionLast="47" xr6:coauthVersionMax="47" xr10:uidLastSave="{00000000-0000-0000-0000-000000000000}"/>
  <bookViews>
    <workbookView xWindow="28680" yWindow="-90" windowWidth="29040" windowHeight="15720" tabRatio="758" activeTab="2" xr2:uid="{00000000-000D-0000-FFFF-FFFF00000000}"/>
  </bookViews>
  <sheets>
    <sheet name="Checklist" sheetId="23" r:id="rId1"/>
    <sheet name="Step By Step" sheetId="24" r:id="rId2"/>
    <sheet name="Basic Data Input" sheetId="12" r:id="rId3"/>
    <sheet name="Cover- Page 1" sheetId="1" r:id="rId4"/>
    <sheet name="Total All Funds - Page 2" sheetId="2" r:id="rId5"/>
    <sheet name="Page 2-A" sheetId="14" r:id="rId6"/>
    <sheet name="Page 3" sheetId="25" r:id="rId7"/>
    <sheet name="Lid Support Page4" sheetId="4" r:id="rId8"/>
    <sheet name="Lid Computation Page5" sheetId="21" r:id="rId9"/>
    <sheet name="Capital Improvements Page6" sheetId="28" r:id="rId10"/>
    <sheet name="Levy Limit Page7" sheetId="15" r:id="rId11"/>
    <sheet name="Budget Hearing" sheetId="16" r:id="rId12"/>
    <sheet name="PT Resolution" sheetId="30" r:id="rId13"/>
    <sheet name="Interlocal Form" sheetId="26" r:id="rId14"/>
    <sheet name="Trade Name Form" sheetId="27" r:id="rId15"/>
    <sheet name="2025-2026 Worksheet" sheetId="18" r:id="rId16"/>
    <sheet name="2024-2025 Worksheet" sheetId="19" r:id="rId17"/>
    <sheet name="2023-2024 Worksheet" sheetId="20" r:id="rId18"/>
    <sheet name="Interlocal Form page2" sheetId="29" r:id="rId19"/>
    <sheet name="For Upload" sheetId="22" state="hidden" r:id="rId20"/>
  </sheets>
  <definedNames>
    <definedName name="_xlnm.Print_Area" localSheetId="17">'2023-2024 Worksheet'!$A$2:$G$34</definedName>
    <definedName name="_xlnm.Print_Area" localSheetId="16">'2024-2025 Worksheet'!$A$2:$G$34</definedName>
    <definedName name="_xlnm.Print_Area" localSheetId="15">'2025-2026 Worksheet'!$A$2:$G$38</definedName>
    <definedName name="_xlnm.Print_Area" localSheetId="2">'Basic Data Input'!$A$4:$B$33</definedName>
    <definedName name="_xlnm.Print_Area" localSheetId="11">'Budget Hearing'!$A$1:$D$33</definedName>
    <definedName name="_xlnm.Print_Area" localSheetId="9">'Capital Improvements Page6'!$A$1:$C$37</definedName>
    <definedName name="_xlnm.Print_Area" localSheetId="0">Checklist!$A$1:$C$37</definedName>
    <definedName name="_xlnm.Print_Area" localSheetId="3">'Cover- Page 1'!$A$1:$J$30</definedName>
    <definedName name="_xlnm.Print_Area" localSheetId="13">'Interlocal Form'!$A$1:$D$23</definedName>
    <definedName name="_xlnm.Print_Area" localSheetId="18">'Interlocal Form page2'!$A$1:$D$23</definedName>
    <definedName name="_xlnm.Print_Area" localSheetId="10">'Levy Limit Page7'!$A$1:$G$45</definedName>
    <definedName name="_xlnm.Print_Area" localSheetId="8">'Lid Computation Page5'!$A$1:$K$37</definedName>
    <definedName name="_xlnm.Print_Area" localSheetId="7">'Lid Support Page4'!$A$1:$E$37</definedName>
    <definedName name="_xlnm.Print_Area" localSheetId="5">'Page 2-A'!$A$1:$G$31</definedName>
    <definedName name="_xlnm.Print_Area" localSheetId="12">'PT Resolution'!$A$1:$I$42</definedName>
    <definedName name="_xlnm.Print_Area" localSheetId="1">'Step By Step'!$A$1:$B$70</definedName>
    <definedName name="_xlnm.Print_Area" localSheetId="4">'Total All Funds - Page 2'!$A$1:$E$36</definedName>
    <definedName name="_xlnm.Print_Area" localSheetId="14">'Trade Name Form'!$A$1:$C$23</definedName>
    <definedName name="_xlnm.Print_Titles" localSheetId="8">'Lid Computation Page5'!$1:$2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B4" i="1"/>
  <c r="A3" i="29"/>
  <c r="A27" i="16"/>
  <c r="B31" i="16" l="1"/>
  <c r="C31" i="16"/>
  <c r="D31" i="16" s="1"/>
  <c r="B18" i="30" s="1"/>
  <c r="D14" i="30"/>
  <c r="A3" i="26" l="1"/>
  <c r="D13" i="21"/>
  <c r="B32" i="16" l="1"/>
  <c r="B30" i="16"/>
  <c r="B29" i="16"/>
  <c r="A4" i="27" l="1"/>
  <c r="D23" i="29"/>
  <c r="A1" i="28" l="1"/>
  <c r="B37" i="28"/>
  <c r="C22" i="4" s="1"/>
  <c r="D23" i="26" l="1"/>
  <c r="F26" i="4" s="1"/>
  <c r="G20" i="14" l="1"/>
  <c r="C15" i="14"/>
  <c r="C13" i="4" l="1"/>
  <c r="C12" i="4"/>
  <c r="C11" i="4"/>
  <c r="H13" i="1" l="1"/>
  <c r="H12" i="1"/>
  <c r="B17" i="1"/>
  <c r="F26" i="15" l="1"/>
  <c r="G15" i="20" l="1"/>
  <c r="C14" i="2" s="1"/>
  <c r="G14" i="20"/>
  <c r="C13" i="2" s="1"/>
  <c r="G15" i="19"/>
  <c r="D14" i="2" s="1"/>
  <c r="G14" i="19"/>
  <c r="D13" i="2" s="1"/>
  <c r="G15" i="18"/>
  <c r="E14" i="2" s="1"/>
  <c r="A15" i="20"/>
  <c r="A14" i="20"/>
  <c r="A15" i="19"/>
  <c r="A14" i="19"/>
  <c r="A15" i="18"/>
  <c r="A14" i="18"/>
  <c r="C23" i="4"/>
  <c r="EV3" i="22"/>
  <c r="ER3" i="22"/>
  <c r="EQ3" i="22"/>
  <c r="EP3" i="22"/>
  <c r="EN3" i="22"/>
  <c r="EO3" i="22"/>
  <c r="EF3" i="22"/>
  <c r="EA3" i="22"/>
  <c r="DZ3" i="22"/>
  <c r="DT3" i="22"/>
  <c r="DQ3" i="22"/>
  <c r="DN3" i="22"/>
  <c r="DL3" i="22"/>
  <c r="CJ3" i="22"/>
  <c r="E3" i="22"/>
  <c r="D3" i="22"/>
  <c r="B3" i="22"/>
  <c r="EM3" i="22"/>
  <c r="DS3" i="22"/>
  <c r="DR3" i="22"/>
  <c r="CP3" i="22"/>
  <c r="CO3" i="22"/>
  <c r="CN3" i="22"/>
  <c r="BZ3" i="22"/>
  <c r="BY3" i="22"/>
  <c r="AZ3" i="22"/>
  <c r="AY3" i="22"/>
  <c r="Z3" i="22"/>
  <c r="Y3" i="22"/>
  <c r="F13" i="21"/>
  <c r="H12" i="21" s="1"/>
  <c r="F17" i="21"/>
  <c r="H16" i="21" s="1"/>
  <c r="EE3" i="22" s="1"/>
  <c r="G5" i="20"/>
  <c r="G6" i="20"/>
  <c r="C5" i="2" s="1"/>
  <c r="H3" i="22" s="1"/>
  <c r="G7" i="20"/>
  <c r="G5" i="19"/>
  <c r="G6" i="19"/>
  <c r="D5" i="2" s="1"/>
  <c r="G7" i="19"/>
  <c r="D6" i="2" s="1"/>
  <c r="AI3" i="22" s="1"/>
  <c r="C8" i="20"/>
  <c r="C20" i="20" s="1"/>
  <c r="C32" i="20"/>
  <c r="D8" i="20"/>
  <c r="D20" i="20" s="1"/>
  <c r="D32" i="20"/>
  <c r="E8" i="20"/>
  <c r="E20" i="20" s="1"/>
  <c r="E32" i="20"/>
  <c r="G32" i="20" s="1"/>
  <c r="F8" i="20"/>
  <c r="F20" i="20" s="1"/>
  <c r="F33" i="20" s="1"/>
  <c r="F32" i="20"/>
  <c r="G7" i="18"/>
  <c r="G5" i="18"/>
  <c r="G6" i="18"/>
  <c r="E5" i="2" s="1"/>
  <c r="C8" i="19"/>
  <c r="C20" i="19" s="1"/>
  <c r="C32" i="19"/>
  <c r="D8" i="19"/>
  <c r="D20" i="19" s="1"/>
  <c r="D32" i="19"/>
  <c r="G32" i="19" s="1"/>
  <c r="E8" i="19"/>
  <c r="E20" i="19" s="1"/>
  <c r="E33" i="19" s="1"/>
  <c r="E32" i="19"/>
  <c r="F8" i="19"/>
  <c r="F20" i="19" s="1"/>
  <c r="F33" i="19" s="1"/>
  <c r="F32" i="19"/>
  <c r="G30" i="18"/>
  <c r="E29" i="2" s="1"/>
  <c r="CC3" i="22" s="1"/>
  <c r="G22" i="18"/>
  <c r="E21" i="2" s="1"/>
  <c r="BU3" i="22" s="1"/>
  <c r="G23" i="18"/>
  <c r="E22" i="2" s="1"/>
  <c r="G24" i="18"/>
  <c r="E23" i="2" s="1"/>
  <c r="BW3" i="22" s="1"/>
  <c r="G25" i="18"/>
  <c r="E24" i="2" s="1"/>
  <c r="BX3" i="22" s="1"/>
  <c r="G28" i="18"/>
  <c r="E27" i="2" s="1"/>
  <c r="CA3" i="22" s="1"/>
  <c r="G29" i="18"/>
  <c r="E28" i="2" s="1"/>
  <c r="CB3" i="22" s="1"/>
  <c r="G31" i="18"/>
  <c r="E30" i="2" s="1"/>
  <c r="CD3" i="22" s="1"/>
  <c r="E6" i="2"/>
  <c r="BI3" i="22" s="1"/>
  <c r="C4" i="2"/>
  <c r="G3" i="22" s="1"/>
  <c r="C6" i="2"/>
  <c r="I3" i="22" s="1"/>
  <c r="G9" i="20"/>
  <c r="C8" i="2" s="1"/>
  <c r="K3" i="22" s="1"/>
  <c r="G10" i="20"/>
  <c r="C9" i="2"/>
  <c r="L3" i="22" s="1"/>
  <c r="G11" i="20"/>
  <c r="C10" i="2" s="1"/>
  <c r="M3" i="22" s="1"/>
  <c r="G12" i="20"/>
  <c r="C11" i="2" s="1"/>
  <c r="N3" i="22" s="1"/>
  <c r="G13" i="20"/>
  <c r="C12" i="2" s="1"/>
  <c r="G16" i="20"/>
  <c r="C15" i="2" s="1"/>
  <c r="P3" i="22" s="1"/>
  <c r="G17" i="20"/>
  <c r="C16" i="2" s="1"/>
  <c r="Q3" i="22" s="1"/>
  <c r="G18" i="20"/>
  <c r="C17" i="2" s="1"/>
  <c r="R3" i="22" s="1"/>
  <c r="G19" i="20"/>
  <c r="C18" i="2" s="1"/>
  <c r="S3" i="22" s="1"/>
  <c r="G22" i="20"/>
  <c r="C21" i="2" s="1"/>
  <c r="G23" i="20"/>
  <c r="C22" i="2" s="1"/>
  <c r="V3" i="22" s="1"/>
  <c r="G24" i="20"/>
  <c r="C23" i="2"/>
  <c r="W3" i="22" s="1"/>
  <c r="G25" i="20"/>
  <c r="C24" i="2" s="1"/>
  <c r="X3" i="22" s="1"/>
  <c r="G28" i="20"/>
  <c r="C27" i="2" s="1"/>
  <c r="AA3" i="22" s="1"/>
  <c r="G29" i="20"/>
  <c r="C28" i="2"/>
  <c r="AB3" i="22" s="1"/>
  <c r="G30" i="20"/>
  <c r="C29" i="2" s="1"/>
  <c r="AC3" i="22" s="1"/>
  <c r="G31" i="20"/>
  <c r="C30" i="2" s="1"/>
  <c r="AD3" i="22" s="1"/>
  <c r="G9" i="19"/>
  <c r="D8" i="2" s="1"/>
  <c r="AK3" i="22" s="1"/>
  <c r="G10" i="19"/>
  <c r="D9" i="2" s="1"/>
  <c r="AL3" i="22" s="1"/>
  <c r="G11" i="19"/>
  <c r="D10" i="2" s="1"/>
  <c r="AM3" i="22" s="1"/>
  <c r="G12" i="19"/>
  <c r="D11" i="2" s="1"/>
  <c r="AN3" i="22" s="1"/>
  <c r="G13" i="19"/>
  <c r="D12" i="2" s="1"/>
  <c r="AO3" i="22" s="1"/>
  <c r="G16" i="19"/>
  <c r="D15" i="2" s="1"/>
  <c r="AP3" i="22" s="1"/>
  <c r="G17" i="19"/>
  <c r="D16" i="2" s="1"/>
  <c r="AQ3" i="22" s="1"/>
  <c r="G18" i="19"/>
  <c r="D17" i="2" s="1"/>
  <c r="AR3" i="22" s="1"/>
  <c r="G19" i="19"/>
  <c r="D18" i="2" s="1"/>
  <c r="AS3" i="22" s="1"/>
  <c r="G22" i="19"/>
  <c r="D21" i="2" s="1"/>
  <c r="AU3" i="22" s="1"/>
  <c r="G23" i="19"/>
  <c r="D22" i="2" s="1"/>
  <c r="AV3" i="22" s="1"/>
  <c r="G24" i="19"/>
  <c r="D23" i="2" s="1"/>
  <c r="G25" i="19"/>
  <c r="D24" i="2" s="1"/>
  <c r="AX3" i="22" s="1"/>
  <c r="G28" i="19"/>
  <c r="D27" i="2" s="1"/>
  <c r="BA3" i="22" s="1"/>
  <c r="G29" i="19"/>
  <c r="D28" i="2" s="1"/>
  <c r="BB3" i="22" s="1"/>
  <c r="G30" i="19"/>
  <c r="D29" i="2" s="1"/>
  <c r="BC3" i="22" s="1"/>
  <c r="G31" i="19"/>
  <c r="D30" i="2" s="1"/>
  <c r="BD3" i="22" s="1"/>
  <c r="G9" i="18"/>
  <c r="E8" i="2" s="1"/>
  <c r="G10" i="18"/>
  <c r="E9" i="2" s="1"/>
  <c r="BL3" i="22" s="1"/>
  <c r="G11" i="18"/>
  <c r="E10" i="2" s="1"/>
  <c r="BM3" i="22" s="1"/>
  <c r="BN3" i="22"/>
  <c r="DC3" i="22"/>
  <c r="G13" i="18"/>
  <c r="E12" i="2" s="1"/>
  <c r="BO3" i="22" s="1"/>
  <c r="G16" i="18"/>
  <c r="E15" i="2" s="1"/>
  <c r="E8" i="4" s="1"/>
  <c r="CL3" i="22" s="1"/>
  <c r="G17" i="18"/>
  <c r="E16" i="2" s="1"/>
  <c r="BQ3" i="22" s="1"/>
  <c r="G18" i="18"/>
  <c r="E17" i="2"/>
  <c r="BR3" i="22" s="1"/>
  <c r="G19" i="18"/>
  <c r="E18" i="2" s="1"/>
  <c r="BS3" i="22" s="1"/>
  <c r="F28" i="15"/>
  <c r="EW3" i="22" s="1"/>
  <c r="F30" i="15"/>
  <c r="EX3" i="22" s="1"/>
  <c r="F32" i="15"/>
  <c r="EY3" i="22" s="1"/>
  <c r="F34" i="15"/>
  <c r="EZ3" i="22" s="1"/>
  <c r="C36" i="18"/>
  <c r="C37" i="18" s="1"/>
  <c r="C38" i="18" s="1"/>
  <c r="D36" i="18"/>
  <c r="E36" i="18"/>
  <c r="E37" i="18"/>
  <c r="E38" i="18" s="1"/>
  <c r="F36" i="18"/>
  <c r="F37" i="18" s="1"/>
  <c r="F22" i="15"/>
  <c r="ET3" i="22" s="1"/>
  <c r="E14" i="4"/>
  <c r="CQ3" i="22" s="1"/>
  <c r="A1" i="21"/>
  <c r="J10" i="21"/>
  <c r="J16" i="21"/>
  <c r="A27" i="20"/>
  <c r="A25" i="20"/>
  <c r="A24" i="20"/>
  <c r="A13" i="20"/>
  <c r="A8" i="20"/>
  <c r="A33" i="20"/>
  <c r="A32" i="20"/>
  <c r="A31" i="20"/>
  <c r="A30" i="20"/>
  <c r="A29" i="20"/>
  <c r="A28" i="20"/>
  <c r="A26" i="20"/>
  <c r="A23" i="20"/>
  <c r="A22" i="20"/>
  <c r="A21" i="20"/>
  <c r="A20" i="20"/>
  <c r="A19" i="20"/>
  <c r="A18" i="20"/>
  <c r="A17" i="20"/>
  <c r="A16" i="20"/>
  <c r="A12" i="20"/>
  <c r="A11" i="20"/>
  <c r="A10" i="20"/>
  <c r="A9" i="20"/>
  <c r="A7" i="20"/>
  <c r="A6" i="20"/>
  <c r="A5" i="20"/>
  <c r="A4" i="20"/>
  <c r="A28" i="19"/>
  <c r="A27" i="19"/>
  <c r="A25" i="19"/>
  <c r="A24" i="19"/>
  <c r="A13" i="19"/>
  <c r="A8" i="19"/>
  <c r="A33" i="19"/>
  <c r="A32" i="19"/>
  <c r="A31" i="19"/>
  <c r="A30" i="19"/>
  <c r="A29" i="19"/>
  <c r="A26" i="19"/>
  <c r="A23" i="19"/>
  <c r="A22" i="19"/>
  <c r="A21" i="19"/>
  <c r="A20" i="19"/>
  <c r="A19" i="19"/>
  <c r="A18" i="19"/>
  <c r="A17" i="19"/>
  <c r="A16" i="19"/>
  <c r="A12" i="19"/>
  <c r="A11" i="19"/>
  <c r="A10" i="19"/>
  <c r="A9" i="19"/>
  <c r="A7" i="19"/>
  <c r="A6" i="19"/>
  <c r="A5" i="19"/>
  <c r="A4" i="19"/>
  <c r="A37" i="18"/>
  <c r="F8" i="18"/>
  <c r="F20" i="18" s="1"/>
  <c r="E8" i="18"/>
  <c r="E20" i="18" s="1"/>
  <c r="D8" i="18"/>
  <c r="D20" i="18" s="1"/>
  <c r="D33" i="18" s="1"/>
  <c r="F32" i="18"/>
  <c r="E32" i="18"/>
  <c r="D32" i="18"/>
  <c r="C8" i="18"/>
  <c r="C20" i="18" s="1"/>
  <c r="C32" i="18"/>
  <c r="A28" i="18"/>
  <c r="A27" i="18"/>
  <c r="A25" i="18"/>
  <c r="A24" i="18"/>
  <c r="A13" i="18"/>
  <c r="A8" i="18"/>
  <c r="A33" i="18"/>
  <c r="A32" i="18"/>
  <c r="A31" i="18"/>
  <c r="A30" i="18"/>
  <c r="A29" i="18"/>
  <c r="A26" i="18"/>
  <c r="A23" i="18"/>
  <c r="A22" i="18"/>
  <c r="A21" i="18"/>
  <c r="A20" i="18"/>
  <c r="A19" i="18"/>
  <c r="A18" i="18"/>
  <c r="A17" i="18"/>
  <c r="A16" i="18"/>
  <c r="A12" i="18"/>
  <c r="A11" i="18"/>
  <c r="A10" i="18"/>
  <c r="A9" i="18"/>
  <c r="A7" i="18"/>
  <c r="A6" i="18"/>
  <c r="A5" i="18"/>
  <c r="A4" i="18"/>
  <c r="A7" i="16"/>
  <c r="A1" i="16"/>
  <c r="A3" i="16"/>
  <c r="H14" i="1"/>
  <c r="F3" i="22" s="1"/>
  <c r="E1" i="1"/>
  <c r="A1" i="4"/>
  <c r="A4" i="15"/>
  <c r="A1" i="14"/>
  <c r="A1" i="2"/>
  <c r="C35" i="2"/>
  <c r="A5" i="30" l="1"/>
  <c r="A9" i="30"/>
  <c r="C33" i="18"/>
  <c r="E33" i="20"/>
  <c r="D33" i="19"/>
  <c r="C33" i="20"/>
  <c r="E33" i="18"/>
  <c r="G20" i="19"/>
  <c r="C33" i="19"/>
  <c r="G33" i="19" s="1"/>
  <c r="G8" i="18"/>
  <c r="G20" i="18" s="1"/>
  <c r="G8" i="20"/>
  <c r="G36" i="18"/>
  <c r="D37" i="18"/>
  <c r="D38" i="18" s="1"/>
  <c r="F33" i="18"/>
  <c r="G32" i="18"/>
  <c r="BP3" i="22"/>
  <c r="DI3" i="22"/>
  <c r="DJ3" i="22"/>
  <c r="AH3" i="22"/>
  <c r="BH3" i="22"/>
  <c r="E7" i="4"/>
  <c r="CM3" i="22" s="1"/>
  <c r="C7" i="2"/>
  <c r="J3" i="22" s="1"/>
  <c r="E9" i="4"/>
  <c r="CT3" i="22" s="1"/>
  <c r="F36" i="15"/>
  <c r="FA3" i="22" s="1"/>
  <c r="U3" i="22"/>
  <c r="C31" i="2"/>
  <c r="ED3" i="22"/>
  <c r="J25" i="21"/>
  <c r="F38" i="18"/>
  <c r="BK3" i="22"/>
  <c r="E34" i="2"/>
  <c r="AW3" i="22"/>
  <c r="D31" i="2"/>
  <c r="O3" i="22"/>
  <c r="BV3" i="22"/>
  <c r="E31" i="2"/>
  <c r="D33" i="20"/>
  <c r="G33" i="20" s="1"/>
  <c r="G8" i="19" s="1"/>
  <c r="G20" i="20"/>
  <c r="G37" i="18" l="1"/>
  <c r="E35" i="2" s="1"/>
  <c r="E36" i="2" s="1"/>
  <c r="B12" i="1" s="1"/>
  <c r="G33" i="18"/>
  <c r="E24" i="4"/>
  <c r="C19" i="2"/>
  <c r="T3" i="22" s="1"/>
  <c r="CE3" i="22"/>
  <c r="D15" i="16"/>
  <c r="C29" i="16" s="1"/>
  <c r="D29" i="16" s="1"/>
  <c r="B24" i="30" s="1"/>
  <c r="BE3" i="22"/>
  <c r="D14" i="16"/>
  <c r="G38" i="18"/>
  <c r="J27" i="21"/>
  <c r="EG3" i="22"/>
  <c r="AE3" i="22"/>
  <c r="D13" i="16"/>
  <c r="C32" i="2" l="1"/>
  <c r="D4" i="2" s="1"/>
  <c r="AG3" i="22" s="1"/>
  <c r="C14" i="14"/>
  <c r="DK3" i="22"/>
  <c r="E32" i="4"/>
  <c r="DU3" i="22" s="1"/>
  <c r="J29" i="21"/>
  <c r="EI3" i="22" s="1"/>
  <c r="EH3" i="22"/>
  <c r="E6" i="4"/>
  <c r="E17" i="4" s="1"/>
  <c r="C21" i="14" l="1"/>
  <c r="D13" i="30"/>
  <c r="AF3" i="22"/>
  <c r="D7" i="2"/>
  <c r="D19" i="2" s="1"/>
  <c r="CK3" i="22"/>
  <c r="AJ3" i="22" l="1"/>
  <c r="E34" i="4"/>
  <c r="J31" i="21" s="1"/>
  <c r="DH3" i="22"/>
  <c r="AT3" i="22"/>
  <c r="D32" i="2"/>
  <c r="E4" i="2" s="1"/>
  <c r="BG3" i="22" s="1"/>
  <c r="J33" i="21" l="1"/>
  <c r="EJ3" i="22"/>
  <c r="E7" i="2"/>
  <c r="BF3" i="22"/>
  <c r="E19" i="2" l="1"/>
  <c r="BJ3" i="22"/>
  <c r="EK3" i="22"/>
  <c r="D19" i="16"/>
  <c r="D17" i="16" l="1"/>
  <c r="E32" i="2"/>
  <c r="BT3" i="22"/>
  <c r="G22" i="14" l="1"/>
  <c r="G23" i="14" s="1"/>
  <c r="G24" i="14" s="1"/>
  <c r="E33" i="2"/>
  <c r="F33" i="2" s="1"/>
  <c r="D16" i="16"/>
  <c r="CF3" i="22"/>
  <c r="CH3" i="22" l="1"/>
  <c r="D23" i="16"/>
  <c r="CG3" i="22"/>
  <c r="B14" i="1" l="1"/>
  <c r="D22" i="16"/>
  <c r="C32" i="16" l="1"/>
  <c r="B33" i="16"/>
  <c r="B20" i="30" s="1"/>
  <c r="CI3" i="22"/>
  <c r="F6" i="15"/>
  <c r="D18" i="16"/>
  <c r="C30" i="16" s="1"/>
  <c r="D30" i="16" s="1"/>
  <c r="D32" i="16" l="1"/>
  <c r="B22" i="30"/>
  <c r="EL3" i="22"/>
  <c r="F24" i="15"/>
  <c r="EU3"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E1" authorId="0" shapeId="0" xr:uid="{00000000-0006-0000-0300-000001000000}">
      <text>
        <r>
          <rPr>
            <b/>
            <sz val="8"/>
            <color indexed="81"/>
            <rFont val="Tahoma"/>
            <family val="2"/>
          </rPr>
          <t>How do I put in the name of my NRD?  Go to first sheet tab "Basic Data Input" to enter name of NRD throughout Budget Form.</t>
        </r>
      </text>
    </comment>
  </commentList>
</comments>
</file>

<file path=xl/sharedStrings.xml><?xml version="1.0" encoding="utf-8"?>
<sst xmlns="http://schemas.openxmlformats.org/spreadsheetml/2006/main" count="838" uniqueCount="644">
  <si>
    <t xml:space="preserve">
</t>
  </si>
  <si>
    <t xml:space="preserve">  Principal and Interest on Bonds</t>
  </si>
  <si>
    <t xml:space="preserve">  Total Personal and Real Property Tax Required</t>
  </si>
  <si>
    <t>County Clerk's Use ONLY</t>
  </si>
  <si>
    <t>Line
No.</t>
  </si>
  <si>
    <t>TOTAL ALL FUNDS</t>
  </si>
  <si>
    <t>Net Cash Balance</t>
  </si>
  <si>
    <t>Investments</t>
  </si>
  <si>
    <t>County Treasurer's Balance</t>
  </si>
  <si>
    <t>Personal and Real Property Taxes</t>
  </si>
  <si>
    <t>Federal Receipts</t>
  </si>
  <si>
    <t>State Receipts:  Other</t>
  </si>
  <si>
    <t>Local Receipts:  Other</t>
  </si>
  <si>
    <t>Transfers In Of Surplus Fees</t>
  </si>
  <si>
    <t>Disbursements &amp; Transfers:</t>
  </si>
  <si>
    <t>Operating Expenses</t>
  </si>
  <si>
    <t>Capital Improvements (Real Property/Improvements)</t>
  </si>
  <si>
    <t>Debt Service:  Bond Principal &amp; Interest Payments</t>
  </si>
  <si>
    <t>Debt Service:  Other</t>
  </si>
  <si>
    <t>Judgments</t>
  </si>
  <si>
    <t>Transfers of Surplus Fees</t>
  </si>
  <si>
    <t>PROPERTY TAX RECAP</t>
  </si>
  <si>
    <t xml:space="preserve">     Tax from Line 6</t>
  </si>
  <si>
    <t xml:space="preserve">     Total Property Tax Requirement</t>
  </si>
  <si>
    <t xml:space="preserve"> </t>
  </si>
  <si>
    <t>CORRESPONDENCE INFORMATION</t>
  </si>
  <si>
    <t>BOARD CHAIRPERSON</t>
  </si>
  <si>
    <t>PREPARER</t>
  </si>
  <si>
    <r>
      <t xml:space="preserve">The following </t>
    </r>
    <r>
      <rPr>
        <b/>
        <sz val="9"/>
        <rFont val="Arial"/>
        <family val="2"/>
      </rPr>
      <t>PERSONAL AND REAL PROPERTY TAX</t>
    </r>
    <r>
      <rPr>
        <sz val="9"/>
        <rFont val="Arial"/>
        <family val="2"/>
      </rPr>
      <t xml:space="preserve"> is requested for the ensuing year:</t>
    </r>
  </si>
  <si>
    <t>Calculation of Restricted Funds</t>
  </si>
  <si>
    <t>Total Personal and Real Property Tax Requirements</t>
  </si>
  <si>
    <t>In-Lieu of Tax Payments</t>
  </si>
  <si>
    <t>Motor Vehicle Pro-Rate</t>
  </si>
  <si>
    <t>TOTAL RESTRICTED FUNDS (A)</t>
  </si>
  <si>
    <t>Bonded Indebtedness</t>
  </si>
  <si>
    <t>Interlocal Agreements/Joint Public Agency Agreements</t>
  </si>
  <si>
    <t>Refund of Property Taxes to Taxpayers</t>
  </si>
  <si>
    <t>Repairs to Infrastructure Damaged by a Natural Disaster</t>
  </si>
  <si>
    <t>TOTAL LID EXCEPTIONS (B)</t>
  </si>
  <si>
    <t>%</t>
  </si>
  <si>
    <t>(2)</t>
  </si>
  <si>
    <t>(3)</t>
  </si>
  <si>
    <t>(4)</t>
  </si>
  <si>
    <t>(5)</t>
  </si>
  <si>
    <t>(6)</t>
  </si>
  <si>
    <t>ATTACH A COPY OF THE BOARD MINUTES APPROVING THE INCREASE.</t>
  </si>
  <si>
    <t>(7)</t>
  </si>
  <si>
    <t>Please Attach Ballot Sample and Election Results OR Record of Action From Townhall Meeting</t>
  </si>
  <si>
    <t>(8)</t>
  </si>
  <si>
    <t>(9)</t>
  </si>
  <si>
    <t>(10)</t>
  </si>
  <si>
    <t>(11)</t>
  </si>
  <si>
    <t>(12)</t>
  </si>
  <si>
    <t>- - - - - - - - - - - - - - - - - - - - - - - - - - - - - - - - - - - - - Cut Off Here Before Sending To Printer - - - - - - - - - - - - - - - - - - - - - - - - - - - - - - - - - - - - -</t>
  </si>
  <si>
    <t>IN</t>
  </si>
  <si>
    <t>Personal and Real Property Tax Required for Bonds</t>
  </si>
  <si>
    <t xml:space="preserve">Unused Budget Authority Created For Next Year   </t>
  </si>
  <si>
    <t>General Fund</t>
  </si>
  <si>
    <t>__________ Fund</t>
  </si>
  <si>
    <t>TOTAL FOR
ALL FUNDS</t>
  </si>
  <si>
    <t>State Receipts: Motor Vehicle Pro-Rate</t>
  </si>
  <si>
    <t>State Receipts: State Aid</t>
  </si>
  <si>
    <t>State Receipts: Other</t>
  </si>
  <si>
    <t>Local Receipts: In Lieu of Tax</t>
  </si>
  <si>
    <t>Local Receipts: Other</t>
  </si>
  <si>
    <t>Debt Service: Bond Principal &amp; Interest Payments</t>
  </si>
  <si>
    <t>Debt Service: Other</t>
  </si>
  <si>
    <r>
      <t xml:space="preserve">Debt Service: Pymts to Retire Interest-Free Loans </t>
    </r>
    <r>
      <rPr>
        <b/>
        <sz val="7"/>
        <rFont val="Arial"/>
        <family val="2"/>
      </rPr>
      <t>(Public Airports)</t>
    </r>
  </si>
  <si>
    <r>
      <t xml:space="preserve">Debt Service: Pymts to Retire Bank Loans &amp; Other Instruments </t>
    </r>
    <r>
      <rPr>
        <b/>
        <sz val="7"/>
        <rFont val="Arial"/>
        <family val="2"/>
      </rPr>
      <t>(Fire Dist.)</t>
    </r>
  </si>
  <si>
    <t>Day of month</t>
  </si>
  <si>
    <t>Year</t>
  </si>
  <si>
    <t>Time</t>
  </si>
  <si>
    <t>A.M. or P.M.</t>
  </si>
  <si>
    <t>Location</t>
  </si>
  <si>
    <t>County Treasurer's Commission Percentage:</t>
  </si>
  <si>
    <t>The Cell Is Locked:</t>
  </si>
  <si>
    <t>You Note Any Errors Or Have Any Problems:</t>
  </si>
  <si>
    <t>Total All Funds - Page 2</t>
  </si>
  <si>
    <t>To Assist the County For Levy Setting Purposes</t>
  </si>
  <si>
    <t>Property Tax Request by Fund:</t>
  </si>
  <si>
    <t>Property Tax
Request</t>
  </si>
  <si>
    <t>__________________ Fund</t>
  </si>
  <si>
    <t>Total Tax Request</t>
  </si>
  <si>
    <t>**</t>
  </si>
  <si>
    <r>
      <t>**</t>
    </r>
    <r>
      <rPr>
        <sz val="10"/>
        <rFont val="Arial"/>
        <family val="2"/>
      </rPr>
      <t xml:space="preserve">  This Amount should agree to the Total Personal and Real Property Tax Required on the Cover Page (Page 1).</t>
    </r>
  </si>
  <si>
    <t>Breakdown of Property Tax:</t>
  </si>
  <si>
    <t>Total Personal and Real Property Tax Request</t>
  </si>
  <si>
    <t>(1)</t>
  </si>
  <si>
    <t>Less Personal and Real Property Tax Request for:</t>
  </si>
  <si>
    <t>(</t>
  </si>
  <si>
    <t>)</t>
  </si>
  <si>
    <t>Total Exclusions</t>
  </si>
  <si>
    <t>Personal and Real Property Tax Request subject to Levy Limit</t>
  </si>
  <si>
    <t>NOTICE OF BUDGET HEARING AND BUDGET SUMMARY</t>
  </si>
  <si>
    <t>NOTICE OF SPECIAL HEARING TO SET FINAL TAX REQUEST</t>
  </si>
  <si>
    <t>Beginning Balances, Receipts, &amp; Transfers:</t>
  </si>
  <si>
    <t>Transfers In Other Than Surplus Fees</t>
  </si>
  <si>
    <r>
      <t xml:space="preserve">     Total Property Tax Requirement </t>
    </r>
    <r>
      <rPr>
        <b/>
        <sz val="9"/>
        <rFont val="Arial"/>
        <family val="2"/>
      </rPr>
      <t xml:space="preserve"> (To LC-3 Supporting Schedule)</t>
    </r>
  </si>
  <si>
    <r>
      <t>Debt Service: Payments to Retire Interest-Free Loans</t>
    </r>
    <r>
      <rPr>
        <sz val="9"/>
        <rFont val="Arial"/>
        <family val="2"/>
      </rPr>
      <t xml:space="preserve"> </t>
    </r>
    <r>
      <rPr>
        <b/>
        <sz val="9"/>
        <rFont val="Arial"/>
        <family val="2"/>
      </rPr>
      <t>(Public Airports)</t>
    </r>
  </si>
  <si>
    <r>
      <t xml:space="preserve">Debt Service: Payments to Bank Loans &amp; Other Instruments </t>
    </r>
    <r>
      <rPr>
        <b/>
        <sz val="9"/>
        <rFont val="Arial"/>
        <family val="2"/>
      </rPr>
      <t>(Fire Districts)</t>
    </r>
  </si>
  <si>
    <t>Note :</t>
  </si>
  <si>
    <t xml:space="preserve">  Natural Resources District (NRD) - 4.5 Cents</t>
  </si>
  <si>
    <r>
      <t>LESS:</t>
    </r>
    <r>
      <rPr>
        <sz val="10"/>
        <rFont val="Arial"/>
        <family val="2"/>
      </rPr>
      <t xml:space="preserve">  Amount Expected to be Spent in Future Budget Years</t>
    </r>
  </si>
  <si>
    <t>Allowable Capital Improvements</t>
  </si>
  <si>
    <t>JULY 1</t>
  </si>
  <si>
    <t>JUNE 30</t>
  </si>
  <si>
    <r>
      <t>NATURAL RESOURCES DISTRICT</t>
    </r>
    <r>
      <rPr>
        <b/>
        <sz val="14"/>
        <rFont val="Arial"/>
        <family val="2"/>
      </rPr>
      <t xml:space="preserve"> BUDGET FORM</t>
    </r>
  </si>
  <si>
    <t>State Receipts:  State Aid (State Statute Section 77-27,136)</t>
  </si>
  <si>
    <t>Calculated Levy for Levy Limit Compliance</t>
  </si>
  <si>
    <t>The Cover Page identifies the Property Tax Request between Principal &amp; Interest on Bonds and All Other Purposes.  If your NRD needs more of a breakdown for levy setting purposes, complete the section below.</t>
  </si>
  <si>
    <t>State Receipts:  Motor Vehicle Pro-Rate</t>
  </si>
  <si>
    <t>Local Receipts:  In Lieu of Tax</t>
  </si>
  <si>
    <t>Natural Resources Districts</t>
  </si>
  <si>
    <t>Levy Limit established by State Statute Section 77-3442:</t>
  </si>
  <si>
    <t>State Receipts: State Aid (State Statute Section 77-27,136)</t>
  </si>
  <si>
    <t>Other Capital Outlay (Equipment, Vehicles, Etc.)</t>
  </si>
  <si>
    <t>(A)</t>
  </si>
  <si>
    <t>(B)</t>
  </si>
  <si>
    <t>(C)</t>
  </si>
  <si>
    <t>(D)</t>
  </si>
  <si>
    <r>
      <t xml:space="preserve">  Section 2-3225.  Ground Water Management Activities shall not exceed </t>
    </r>
    <r>
      <rPr>
        <u/>
        <sz val="10"/>
        <rFont val="Arial"/>
        <family val="2"/>
      </rPr>
      <t>1 Cent</t>
    </r>
    <r>
      <rPr>
        <sz val="10"/>
        <rFont val="Arial"/>
        <family val="2"/>
      </rPr>
      <t>.</t>
    </r>
  </si>
  <si>
    <t>Attach supporting documentation if a vote was held to exceed the levy limit.</t>
  </si>
  <si>
    <r>
      <t xml:space="preserve">Ground Water Management Activities </t>
    </r>
    <r>
      <rPr>
        <i/>
        <sz val="10"/>
        <rFont val="Arial"/>
        <family val="2"/>
      </rPr>
      <t>(Amount exceeding FY 2003-04)</t>
    </r>
  </si>
  <si>
    <r>
      <t xml:space="preserve">Subtotal of Beginning Balances </t>
    </r>
    <r>
      <rPr>
        <b/>
        <sz val="8"/>
        <rFont val="Arial"/>
        <family val="2"/>
      </rPr>
      <t>(Lines 2 thru 4)</t>
    </r>
  </si>
  <si>
    <t>(E)</t>
  </si>
  <si>
    <t>Ground Water Management Activities
     (Exceeding FY 2003-2004)</t>
  </si>
  <si>
    <r>
      <t xml:space="preserve">  </t>
    </r>
    <r>
      <rPr>
        <b/>
        <sz val="10"/>
        <color indexed="10"/>
        <rFont val="Arial"/>
        <family val="2"/>
      </rPr>
      <t>PLUS</t>
    </r>
    <r>
      <rPr>
        <sz val="10"/>
        <rFont val="Arial"/>
        <family val="2"/>
      </rPr>
      <t xml:space="preserve"> Ground Water Management Activities as allowed by State Statute </t>
    </r>
  </si>
  <si>
    <t>Interstate Compact (LB 701)</t>
  </si>
  <si>
    <t>(F)</t>
  </si>
  <si>
    <r>
      <t xml:space="preserve">  </t>
    </r>
    <r>
      <rPr>
        <b/>
        <sz val="10"/>
        <color indexed="10"/>
        <rFont val="Arial"/>
        <family val="2"/>
      </rPr>
      <t>PLUS</t>
    </r>
    <r>
      <rPr>
        <sz val="10"/>
        <rFont val="Arial"/>
        <family val="2"/>
      </rPr>
      <t xml:space="preserve"> Interstate Compact as allowed by LB 701, shall not exceed </t>
    </r>
    <r>
      <rPr>
        <u/>
        <sz val="10"/>
        <rFont val="Arial"/>
        <family val="2"/>
      </rPr>
      <t>10 Cents</t>
    </r>
    <r>
      <rPr>
        <sz val="10"/>
        <rFont val="Arial"/>
        <family val="2"/>
      </rPr>
      <t xml:space="preserve">. </t>
    </r>
  </si>
  <si>
    <t>Total Calculated Levy for Limit Compliance</t>
  </si>
  <si>
    <t>Prior Year Budgeted Capital Improvements that were excluded from Restricted Funds.</t>
  </si>
  <si>
    <t>Capital Improvements  (Real Property and Improvements
      on Real Property)</t>
  </si>
  <si>
    <t>(13)</t>
  </si>
  <si>
    <t>(14)</t>
  </si>
  <si>
    <t>(15)</t>
  </si>
  <si>
    <t>(16)</t>
  </si>
  <si>
    <t>(17)</t>
  </si>
  <si>
    <t>(18)</t>
  </si>
  <si>
    <t>(19)</t>
  </si>
  <si>
    <t>Transfers Out of Surplus Fees</t>
  </si>
  <si>
    <t>Total Unused Restricted Funds Authority = Line (8) - Line (9)</t>
  </si>
  <si>
    <t>Total Restricted Funds Authority = Line (1) + Line (7)</t>
  </si>
  <si>
    <t>Allowable Dollar Amount of Increase to Restricted Funds = Line (1) x Line (6)</t>
  </si>
  <si>
    <t>TOTAL ALLOWABLE PERCENT INCREASE = Line (2) + Line (3) + Line (4) + Line (5)</t>
  </si>
  <si>
    <t>/</t>
  </si>
  <si>
    <t>=</t>
  </si>
  <si>
    <t>Multiply times
100 To get %</t>
  </si>
  <si>
    <t># of Board Members
voting "Yes" for Increase</t>
  </si>
  <si>
    <t>Must be at least
.75 (75%) of the
Governing Body</t>
  </si>
  <si>
    <t>Transfers Out Other Than Surplus Fees</t>
  </si>
  <si>
    <t>Personal and Real Property Taxes  (See Preparation Guidelines)</t>
  </si>
  <si>
    <r>
      <t xml:space="preserve">Personal and Real Property Taxes  </t>
    </r>
    <r>
      <rPr>
        <b/>
        <sz val="9"/>
        <rFont val="Arial"/>
        <family val="2"/>
      </rPr>
      <t>(Columns 1 and 2 - See Preparation Guidelines)</t>
    </r>
  </si>
  <si>
    <t>Dates-Bonds</t>
  </si>
  <si>
    <t>GeneralBudget                                                                                GeneralBudget                                                                                GeneralBudget                                                                                GeneralBudget                                                                                GeneralBudget                                                                                GeneralBudget                                                                                GeneralBudget                                                                                GeneralBudget                                                                                GeneralBudget                                                                                GeneralBudget                                                                                GeneralBudget                                                                                GeneralBudget</t>
  </si>
  <si>
    <t>2009-2010 PT-Schedule-LC-3                                                                 2009-2010 PT-Schedule-LC-3                                                                 2009-2010 PT-Schedule-LC-3                                                                 2009-2010 PT-Schedule-LC-3                                                                 2009-2010 PT-Schedule-LC-3                                                                 2009-2010 PT-Schedule-LC-3                                                                 2009-2010 PT-Schedule-LC-3                                                                 2009-2010 PT-</t>
  </si>
  <si>
    <t>Levy Limit Form C                                                            Levy Limit Form C                                                            Levy Limit Form C</t>
  </si>
  <si>
    <t>Subdivision ID</t>
  </si>
  <si>
    <t>Entity</t>
  </si>
  <si>
    <t>Received</t>
  </si>
  <si>
    <t>OutstandingDebt:Principal</t>
  </si>
  <si>
    <t>OutstandingDebt:Interest</t>
  </si>
  <si>
    <t>OutstandingDebt:Total</t>
  </si>
  <si>
    <t>NetCashBalance:2007-2008</t>
  </si>
  <si>
    <t>Investments:2007-2008</t>
  </si>
  <si>
    <t>CountyTreasurersBalance:2007-2008</t>
  </si>
  <si>
    <t>SubtotalBeginningBalance:2007-2008</t>
  </si>
  <si>
    <t>PersonalRealPropertyTax:2007-2008</t>
  </si>
  <si>
    <t>FederalReceipts:2007-2008</t>
  </si>
  <si>
    <t>StateReceipts:MotorVehicleProRate:2007-2008</t>
  </si>
  <si>
    <t>StateReceipts:StateAid:2007-2008</t>
  </si>
  <si>
    <t>StateReceipts:Other:2007-2008</t>
  </si>
  <si>
    <t>LocalReceipts:InLieuOfTax:2007-2008</t>
  </si>
  <si>
    <t>LocalReceipts:Other:2007-2008</t>
  </si>
  <si>
    <t>TransfersInOfSurplusFees:2007-2008</t>
  </si>
  <si>
    <t>TransfersInOtherThanSurplus:2007-2008</t>
  </si>
  <si>
    <t>TotalResourcesAvailable:2007-2008</t>
  </si>
  <si>
    <t>OperatingExpenses:2007-2008</t>
  </si>
  <si>
    <t>CapitalImprovements:2007-2008</t>
  </si>
  <si>
    <t>OtherCapitalOutlay:2007-2008</t>
  </si>
  <si>
    <t>DebtService:BondPrincipalInterestPayments:2007-2008</t>
  </si>
  <si>
    <t>DebtService:PaymentsToRetireInterestFreeLoans:AA:2007-2008</t>
  </si>
  <si>
    <t>DebtService:PaymentsToRetireInterestFreeLoans:FD:2007-2008</t>
  </si>
  <si>
    <t>DebtService:Other:2007-2008</t>
  </si>
  <si>
    <t>Judgments:2007-2008</t>
  </si>
  <si>
    <t>TransfersOfSurplusFees:2007-2008</t>
  </si>
  <si>
    <t>TransfersOtherThanSurplusFees:2007-2008</t>
  </si>
  <si>
    <t>TotalDisbursementsTransfers:2007-2008</t>
  </si>
  <si>
    <t>BalanceForwardCashReserve:2007-2008</t>
  </si>
  <si>
    <t>NetCashBalance:2008-2009</t>
  </si>
  <si>
    <t>Investments:2008-2009</t>
  </si>
  <si>
    <t>CountyTreasurersBalance:2008-2009</t>
  </si>
  <si>
    <t>SubtotalBeginningBalance:2008-2009</t>
  </si>
  <si>
    <t>PersonalRealPropertyTax:2008-2009</t>
  </si>
  <si>
    <t>FederalReceipts:2008-2009</t>
  </si>
  <si>
    <t>StateReceipts:MotorVehicleProRate:2008-2009</t>
  </si>
  <si>
    <t>StateReceipts:StateAid:2008-2009</t>
  </si>
  <si>
    <t>StateReceipts:Other:2008-2009</t>
  </si>
  <si>
    <t>LocalReceipts:InLieuOfTax:2008-2009</t>
  </si>
  <si>
    <t>LocalReceipts:Other:2008-2009</t>
  </si>
  <si>
    <t>TransfersInOfSurplusFees:2008-2009</t>
  </si>
  <si>
    <t>TransfersInOtherThanSurplus:2008-2009</t>
  </si>
  <si>
    <t>TotalResourcesAvailable:2008-2009</t>
  </si>
  <si>
    <t>OperatingExpenses:2008-2009</t>
  </si>
  <si>
    <t>CapitalImprovements:2008-2009</t>
  </si>
  <si>
    <t>OtherCapitalOutlay:2008-2009</t>
  </si>
  <si>
    <t>DebtService:BondPrincipalInterestPayments:2008-2009</t>
  </si>
  <si>
    <t>DebtService:PaymentsToRetireInterestFreeLoans:AA:2008-2009</t>
  </si>
  <si>
    <t>DebtService:PaymentsToRetireInterestFreeLoans:FD:2008-2009</t>
  </si>
  <si>
    <t>DebtService:Other:2008-2009</t>
  </si>
  <si>
    <t>Judgments:2008-2009</t>
  </si>
  <si>
    <t>TransfersOfSurplusFees:2008-2009</t>
  </si>
  <si>
    <t>TransfersOtherThanSurplusFees:2008-2009</t>
  </si>
  <si>
    <t>TotalDisbursementsTransfers:2008-2009</t>
  </si>
  <si>
    <t>BalanceForwardCashReserve:2008-2009</t>
  </si>
  <si>
    <t>NetCashBalance:2009-2010</t>
  </si>
  <si>
    <t>Investments:2009-2010</t>
  </si>
  <si>
    <t>CountyTreasurersBalance:2009-2010</t>
  </si>
  <si>
    <t>SubtotalBeginningBalance:2009-2010</t>
  </si>
  <si>
    <t>PersonalRealPropertyTax:2009-2010</t>
  </si>
  <si>
    <t>FederalReceipts:2009-2010</t>
  </si>
  <si>
    <t>StateReceipts:MotorVehicleProRate:2009-2010</t>
  </si>
  <si>
    <t>StateReceipts:StateAid:2009-2010</t>
  </si>
  <si>
    <t>StateReceipts:Other:2009-2010</t>
  </si>
  <si>
    <t>LocalReceipts:InLieuOfTax:2009-2010</t>
  </si>
  <si>
    <t>LocalReceipts:Other:2009-2010</t>
  </si>
  <si>
    <t>TransfersInOfSurplusFees:2009-2010</t>
  </si>
  <si>
    <t>TransfersInOtherThanSurplus:2009-2010</t>
  </si>
  <si>
    <t>TotalResourcesAvailable:2009-2010</t>
  </si>
  <si>
    <t>OperatingExpenses:2009-2010</t>
  </si>
  <si>
    <t>CapitalImprovements:2009-2010</t>
  </si>
  <si>
    <t>OtherCapitalOutlay:2009-2010</t>
  </si>
  <si>
    <t>DebtService:BondPrincipalInterestPayments:2009-2010</t>
  </si>
  <si>
    <t>DebtService:PaymentsToRetireInterestFreeLoans:AA:2009-2010</t>
  </si>
  <si>
    <t>DebtService:PaymentsToRetireInterestFreeLoans:FD:2009-2010</t>
  </si>
  <si>
    <t>DebtService:Other:2009-2010</t>
  </si>
  <si>
    <t>Judgments:2009-2010</t>
  </si>
  <si>
    <t>TransfersOfSurplusFees:2009-2010</t>
  </si>
  <si>
    <t>TransfersOtherThanSurplusFees:2009-2010</t>
  </si>
  <si>
    <t>TotalDisbursementsTransfers:2009-2010</t>
  </si>
  <si>
    <t>BalanceForwardCashReserve:2009-2010</t>
  </si>
  <si>
    <t>PT:PrincipalInterestBonds</t>
  </si>
  <si>
    <t>PT:AllOtherPurposes</t>
  </si>
  <si>
    <t>PT:TotalRequest</t>
  </si>
  <si>
    <t>2009Valuation</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</si>
  <si>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</si>
  <si>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</si>
  <si>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</si>
  <si>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</si>
  <si>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</si>
  <si>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</si>
  <si>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</si>
  <si>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</si>
  <si>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</si>
  <si>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</si>
  <si>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</si>
  <si>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</si>
  <si>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</si>
  <si>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</si>
  <si>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</si>
  <si>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</si>
  <si>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</si>
  <si>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</si>
  <si>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</si>
  <si>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</si>
  <si>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</si>
  <si>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</si>
  <si>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</si>
  <si>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</si>
  <si>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</si>
  <si>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</si>
  <si>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</si>
  <si>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</si>
  <si>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</si>
  <si>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</si>
  <si>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</si>
  <si>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</si>
  <si>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</si>
  <si>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</si>
  <si>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</si>
  <si>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</si>
  <si>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</si>
  <si>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</si>
  <si>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</si>
  <si>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</si>
  <si>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</si>
  <si>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</si>
  <si>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</si>
  <si>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</si>
  <si>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</si>
  <si>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</si>
  <si>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</si>
  <si>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</si>
  <si>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</si>
  <si>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</si>
  <si>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</si>
  <si>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</si>
  <si>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</si>
  <si>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LevyC:PTTaxRequest:Line1</t>
  </si>
  <si>
    <t>LevyC:PTRequest:Judgments:LineA</t>
  </si>
  <si>
    <t>LevyC:PTRequest:Lease-Purchase:LineB</t>
  </si>
  <si>
    <t>LevyC:PTRequest:BondedIndebtedness:LineC</t>
  </si>
  <si>
    <t>LevyC:PTRequest:GroundwaterMgmt:LineD</t>
  </si>
  <si>
    <t>LevyC:PTRequest:GroundwaterMgmt:LineE</t>
  </si>
  <si>
    <t>LevyC:PTRequest:InterstateCompact:LineF</t>
  </si>
  <si>
    <t>LevyC:PTRequest:PublicFacilities:LineD</t>
  </si>
  <si>
    <t>LevyC:TotalExclusions:Line2</t>
  </si>
  <si>
    <t>LevyC:PTRequestSubjectLevy:Line3</t>
  </si>
  <si>
    <t>LevyC:Valuation:Line4</t>
  </si>
  <si>
    <t>LevyC:CalculatedLevy:Line5</t>
  </si>
  <si>
    <t>LevyC:CalculatedGroundwaterMgmtLevy:Line6</t>
  </si>
  <si>
    <t>LevyC:CalculatedGroundwaterMgmtLevy:Line7</t>
  </si>
  <si>
    <t>LevyC:InterstateCompactLevy:Line8</t>
  </si>
  <si>
    <t>LevyC:TotalCalculatedLevy:Line9</t>
  </si>
  <si>
    <t>Board Chairperson</t>
  </si>
  <si>
    <t>Preparer</t>
  </si>
  <si>
    <t>________</t>
  </si>
  <si>
    <t>________________</t>
  </si>
  <si>
    <t>_______________ _______________</t>
  </si>
  <si>
    <r>
      <t xml:space="preserve">Balance Forward/Cash Reserve </t>
    </r>
    <r>
      <rPr>
        <b/>
        <sz val="8"/>
        <rFont val="Arial"/>
        <family val="2"/>
      </rPr>
      <t>(Line 17 - Line 29)</t>
    </r>
  </si>
  <si>
    <r>
      <t xml:space="preserve">Total Disbursements &amp; Transfers </t>
    </r>
    <r>
      <rPr>
        <b/>
        <sz val="8"/>
        <rFont val="Arial"/>
        <family val="2"/>
      </rPr>
      <t>(Lines 19 thru 28)</t>
    </r>
  </si>
  <si>
    <r>
      <t xml:space="preserve">Total Resources Available </t>
    </r>
    <r>
      <rPr>
        <b/>
        <sz val="8"/>
        <rFont val="Arial"/>
        <family val="2"/>
      </rPr>
      <t>(Lines 5 thru 16)</t>
    </r>
  </si>
  <si>
    <t>State Receipts:  Property Tax Credit</t>
  </si>
  <si>
    <t>Local Receipts:  Nameplate Capacity Tax</t>
  </si>
  <si>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(7) above.</t>
    </r>
  </si>
  <si>
    <r>
      <t xml:space="preserve">Cash Reserve </t>
    </r>
    <r>
      <rPr>
        <b/>
        <sz val="8"/>
        <rFont val="Arial"/>
        <family val="2"/>
      </rPr>
      <t>(Line 17 - Line 29)</t>
    </r>
  </si>
  <si>
    <r>
      <t xml:space="preserve">Balance Forward </t>
    </r>
    <r>
      <rPr>
        <b/>
        <sz val="8"/>
        <rFont val="Arial"/>
        <family val="2"/>
      </rPr>
      <t>(Line 17 - Line 29)</t>
    </r>
  </si>
  <si>
    <t>Transfers Out Other Than Surplus Fees  (Should agree to Transfers In on Line 16)</t>
  </si>
  <si>
    <t>Transfer In Other Than Surplus Fees  (Should agree to Transfers Out on Line 28)</t>
  </si>
  <si>
    <t>_____________________________</t>
  </si>
  <si>
    <t>Checklist of Items to Be Completed and Submitted</t>
  </si>
  <si>
    <t>Page 1 (Cover Page):</t>
  </si>
  <si>
    <t>Total Personal and Real Property Tax Required agrees to the amount on the bottom of Page 2, Total Property Tax Requirement.</t>
  </si>
  <si>
    <r>
      <t xml:space="preserve">Outstanding Bonded Indebtedness Section was completed.  </t>
    </r>
    <r>
      <rPr>
        <b/>
        <i/>
        <sz val="11"/>
        <rFont val="Times New Roman"/>
        <family val="1"/>
      </rPr>
      <t>(If Applicable)</t>
    </r>
  </si>
  <si>
    <t>Total Certified Valuation was completed.</t>
  </si>
  <si>
    <t>Page 2 (Budget Form):</t>
  </si>
  <si>
    <r>
      <t xml:space="preserve">Column 1, Line 5 agrees to </t>
    </r>
    <r>
      <rPr>
        <u/>
        <sz val="11"/>
        <rFont val="Times New Roman"/>
        <family val="1"/>
      </rPr>
      <t>last year’s</t>
    </r>
    <r>
      <rPr>
        <sz val="11"/>
        <rFont val="Times New Roman"/>
        <family val="1"/>
      </rPr>
      <t xml:space="preserve"> budget form Column 1, Line 30.  If not, provide explanation.</t>
    </r>
  </si>
  <si>
    <t>Column 1, Line 30 agrees to Column 2, Line 5.</t>
  </si>
  <si>
    <t>Column 2, Line 30 agrees to Column 3, Line 5.</t>
  </si>
  <si>
    <t>Column 3, Line 30 is equal or greater than zero.  Cannot budget to have a negative fund balance.</t>
  </si>
  <si>
    <t>Transfers IN (Line 16) agree to Transfers OUT (Line 28).</t>
  </si>
  <si>
    <r>
      <t>Page 3 (Correspondence Page</t>
    </r>
    <r>
      <rPr>
        <b/>
        <sz val="11"/>
        <rFont val="Arial"/>
        <family val="2"/>
      </rPr>
      <t>):</t>
    </r>
  </si>
  <si>
    <t>Correspondence Information is completed, indicating Contact For Correspondence.</t>
  </si>
  <si>
    <t>Other Restricted Funds agree to amounts in Column 3, Page 2.</t>
  </si>
  <si>
    <r>
      <t xml:space="preserve">Capital Improvement Lid Exceptions Line (5) agrees to </t>
    </r>
    <r>
      <rPr>
        <u/>
        <sz val="11"/>
        <rFont val="Times New Roman"/>
        <family val="1"/>
      </rPr>
      <t>last year’s</t>
    </r>
    <r>
      <rPr>
        <sz val="11"/>
        <rFont val="Times New Roman"/>
        <family val="1"/>
      </rPr>
      <t xml:space="preserve"> budget Page 4, Line (10).</t>
    </r>
  </si>
  <si>
    <t>Line (7) agrees to Line (11).</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</si>
  <si>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</si>
  <si>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</si>
  <si>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</si>
  <si>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</si>
  <si>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</si>
  <si>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</si>
  <si>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</si>
  <si>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</si>
  <si>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</si>
  <si>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Principal  </t>
  </si>
  <si>
    <t xml:space="preserve">  Interest  </t>
  </si>
  <si>
    <t xml:space="preserve">  Total Bonded Indebtedness  </t>
  </si>
  <si>
    <t>Report of Joint Public Agency &amp; Interlocal Agreements</t>
  </si>
  <si>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</si>
  <si>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</si>
  <si>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YES</t>
  </si>
  <si>
    <t>NO</t>
  </si>
  <si>
    <r>
      <t xml:space="preserve">Preexisting lease-purchase contracts 
     approved prior to </t>
    </r>
    <r>
      <rPr>
        <b/>
        <u/>
        <sz val="11"/>
        <rFont val="Arial"/>
        <family val="2"/>
      </rPr>
      <t>July 1, 1998</t>
    </r>
  </si>
  <si>
    <r>
      <t xml:space="preserve">[Line (3) </t>
    </r>
    <r>
      <rPr>
        <b/>
        <sz val="11"/>
        <rFont val="Arial"/>
        <family val="2"/>
      </rPr>
      <t>Divided By</t>
    </r>
    <r>
      <rPr>
        <sz val="11"/>
        <rFont val="Arial"/>
        <family val="2"/>
      </rPr>
      <t xml:space="preserve"> Line (4) </t>
    </r>
    <r>
      <rPr>
        <b/>
        <sz val="11"/>
        <rFont val="Arial"/>
        <family val="2"/>
      </rPr>
      <t>Times</t>
    </r>
    <r>
      <rPr>
        <sz val="11"/>
        <rFont val="Arial"/>
        <family val="2"/>
      </rPr>
      <t xml:space="preserve"> 100]</t>
    </r>
  </si>
  <si>
    <r>
      <t xml:space="preserve">Calculated Ground Water Management Activities Levy </t>
    </r>
    <r>
      <rPr>
        <i/>
        <sz val="11"/>
        <rFont val="Arial"/>
        <family val="2"/>
      </rPr>
      <t>(Shall Not Exceed 1 Cent)</t>
    </r>
  </si>
  <si>
    <r>
      <t xml:space="preserve">[Line (D) </t>
    </r>
    <r>
      <rPr>
        <b/>
        <sz val="11"/>
        <rFont val="Arial"/>
        <family val="2"/>
      </rPr>
      <t>Divided By</t>
    </r>
    <r>
      <rPr>
        <sz val="11"/>
        <rFont val="Arial"/>
        <family val="2"/>
      </rPr>
      <t xml:space="preserve"> Line (4) </t>
    </r>
    <r>
      <rPr>
        <b/>
        <sz val="11"/>
        <rFont val="Arial"/>
        <family val="2"/>
      </rPr>
      <t>Times</t>
    </r>
    <r>
      <rPr>
        <sz val="11"/>
        <rFont val="Arial"/>
        <family val="2"/>
      </rPr>
      <t xml:space="preserve"> 100]</t>
    </r>
  </si>
  <si>
    <r>
      <t xml:space="preserve">Calculated LB 701 Interstate Compact Levy </t>
    </r>
    <r>
      <rPr>
        <i/>
        <sz val="11"/>
        <rFont val="Arial"/>
        <family val="2"/>
      </rPr>
      <t>(Shall Not Exceed 10 Cents)</t>
    </r>
  </si>
  <si>
    <r>
      <t xml:space="preserve">[Line (F) </t>
    </r>
    <r>
      <rPr>
        <b/>
        <sz val="11"/>
        <rFont val="Arial"/>
        <family val="2"/>
      </rPr>
      <t>Divided By</t>
    </r>
    <r>
      <rPr>
        <sz val="11"/>
        <rFont val="Arial"/>
        <family val="2"/>
      </rPr>
      <t xml:space="preserve"> Line (4) </t>
    </r>
    <r>
      <rPr>
        <b/>
        <sz val="11"/>
        <rFont val="Arial"/>
        <family val="2"/>
      </rPr>
      <t>Times</t>
    </r>
    <r>
      <rPr>
        <sz val="11"/>
        <rFont val="Arial"/>
        <family val="2"/>
      </rPr>
      <t xml:space="preserve"> 100]</t>
    </r>
  </si>
  <si>
    <r>
      <t xml:space="preserve">[Line (5) </t>
    </r>
    <r>
      <rPr>
        <b/>
        <sz val="11"/>
        <rFont val="Arial"/>
        <family val="2"/>
      </rPr>
      <t xml:space="preserve">Plus </t>
    </r>
    <r>
      <rPr>
        <sz val="11"/>
        <rFont val="Arial"/>
        <family val="2"/>
      </rPr>
      <t xml:space="preserve">Line (6) </t>
    </r>
    <r>
      <rPr>
        <b/>
        <sz val="11"/>
        <rFont val="Arial"/>
        <family val="2"/>
      </rPr>
      <t>Plus</t>
    </r>
    <r>
      <rPr>
        <sz val="11"/>
        <rFont val="Arial"/>
        <family val="2"/>
      </rPr>
      <t xml:space="preserve"> Line (7) </t>
    </r>
    <r>
      <rPr>
        <b/>
        <sz val="11"/>
        <rFont val="Arial"/>
        <family val="2"/>
      </rPr>
      <t xml:space="preserve">Plus </t>
    </r>
    <r>
      <rPr>
        <sz val="11"/>
        <rFont val="Arial"/>
        <family val="2"/>
      </rPr>
      <t>Line (8)]</t>
    </r>
  </si>
  <si>
    <t>Judgments (not paid by liability insurance
    coverage)</t>
  </si>
  <si>
    <t xml:space="preserve">  Property Taxes for Non-Bond Purposes</t>
  </si>
  <si>
    <t>Personal and Real Property Tax Required for Non-Bond Purposes</t>
  </si>
  <si>
    <t>Report of Trade Names, Corporate Names &amp; Business Names</t>
  </si>
  <si>
    <t>Line (10) must be greater than or equal to Line (11)</t>
  </si>
  <si>
    <t>Report of Trade Names, Corporate Names, and Business Names is indicated by checking the box.</t>
  </si>
  <si>
    <t>This worksheet does not need to be submitted to the State, it is for your use only</t>
  </si>
  <si>
    <t>Cash Reserve Percentage</t>
  </si>
  <si>
    <t>Step by Step Information</t>
  </si>
  <si>
    <t>Basic Data Input</t>
  </si>
  <si>
    <t>Fill in each box, this will allow information to flow throughout the documents</t>
  </si>
  <si>
    <r>
      <rPr>
        <b/>
        <sz val="10"/>
        <rFont val="Arial"/>
        <family val="2"/>
      </rPr>
      <t>NOTE</t>
    </r>
    <r>
      <rPr>
        <sz val="10"/>
        <rFont val="Arial"/>
        <family val="2"/>
      </rPr>
      <t xml:space="preserve">:  This page is currently completed with formulas linked to the worksheet pages.  You are </t>
    </r>
    <r>
      <rPr>
        <b/>
        <sz val="10"/>
        <rFont val="Arial"/>
        <family val="2"/>
      </rPr>
      <t>not required</t>
    </r>
    <r>
      <rPr>
        <sz val="10"/>
        <rFont val="Arial"/>
        <family val="2"/>
      </rPr>
      <t xml:space="preserve"> to use the worksheet pages, they are provided only to assist you if you have multiple funds.  If you </t>
    </r>
    <r>
      <rPr>
        <b/>
        <sz val="10"/>
        <rFont val="Arial"/>
        <family val="2"/>
      </rPr>
      <t>do not</t>
    </r>
    <r>
      <rPr>
        <sz val="10"/>
        <rFont val="Arial"/>
        <family val="2"/>
      </rPr>
      <t xml:space="preserve"> wish to utilize the worksheet pages you can simply type in your numbers on Page 2.</t>
    </r>
  </si>
  <si>
    <t>Complete column 3 with budget numbers for upcoming fiscal year.</t>
  </si>
  <si>
    <t>Fill in allowable increases.  All subdivisions are allowed a 2.5% increase.</t>
  </si>
  <si>
    <t>Review Line 10, if negative, consider if all allowable increases were added or consider lid exemptions on Lid Supporting Schedule -Page 4</t>
  </si>
  <si>
    <t>Lid Support Page 4</t>
  </si>
  <si>
    <t>Cover - Page 1</t>
  </si>
  <si>
    <t>If the Subdivision was a member of an interlocal agreement, place an "X" in the appropriate box.</t>
  </si>
  <si>
    <t>If the Subdivision operated under a separate trade name or business name,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</si>
  <si>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</si>
  <si>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</si>
  <si>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Page 3</t>
  </si>
  <si>
    <t>Complete all correspondence information</t>
  </si>
  <si>
    <t>Checklist</t>
  </si>
  <si>
    <t>Review items listed on the Checklist sheet to eliminate errors</t>
  </si>
  <si>
    <t>Publish and Hold Hearings</t>
  </si>
  <si>
    <t>Hold Hearing and Board needs to adopt budget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</si>
  <si>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</si>
  <si>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</si>
  <si>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</si>
  <si>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</si>
  <si>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</si>
  <si>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</si>
  <si>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t xml:space="preserve">   Publisher’s Affidavit of Publication for the Notice of Budget Hearing.</t>
  </si>
  <si>
    <r>
      <t xml:space="preserve">   Board minutes showing at least 75% Board approval for additional 1% increase in the Restricted Funds Subject to Limitation.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</si>
  <si>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</si>
  <si>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</si>
  <si>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</si>
  <si>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</si>
  <si>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</si>
  <si>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First Date of Fiscal Year:</t>
  </si>
  <si>
    <t>Last Date of Fiscal Year:</t>
  </si>
  <si>
    <t>Prior Year Capital Improvement Exemption</t>
  </si>
  <si>
    <t>Amount spent on Capital Improvements during last year</t>
  </si>
  <si>
    <t>Amount still expected to be spent on Capital Improvements.</t>
  </si>
  <si>
    <t>Hearing Held On:                                                         Month</t>
  </si>
  <si>
    <t>Final Tax Request Hearing Held On:                              Month</t>
  </si>
  <si>
    <t>Example -July 1</t>
  </si>
  <si>
    <t>Example -June 30</t>
  </si>
  <si>
    <t>Total Certified Valuation will come from the County Assessor's on or before August 20th</t>
  </si>
  <si>
    <t>This number comes from the prior budget Page 4, Line 10</t>
  </si>
  <si>
    <t>Lid Computation Page 5</t>
  </si>
  <si>
    <t>Complete Line 1 from the prior year budget form.</t>
  </si>
  <si>
    <t>Verify the NRD is projecting a levy within the levy limit established by statute</t>
  </si>
  <si>
    <t>Prior Year Property Tax Request</t>
  </si>
  <si>
    <t>Prior Year Tax Levy Rate</t>
  </si>
  <si>
    <t>This number comes from the prior budget Page 1, Left Side</t>
  </si>
  <si>
    <t>This number represents the levy set by the County for the prior year budget</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</si>
  <si>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</si>
  <si>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</si>
  <si>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Bond Fund</t>
  </si>
  <si>
    <t>Outstanding Bond Principal on First Day of Budget Year</t>
  </si>
  <si>
    <t>Outstanding Bond Interest on First Day of Budget Year</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</si>
  <si>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</si>
  <si>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</si>
  <si>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</si>
  <si>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</si>
  <si>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</si>
  <si>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</si>
  <si>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</si>
  <si>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</si>
  <si>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</si>
  <si>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</si>
  <si>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</si>
  <si>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</si>
  <si>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</si>
  <si>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</si>
  <si>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</si>
  <si>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</si>
  <si>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</si>
  <si>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</si>
  <si>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</si>
  <si>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</si>
  <si>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</si>
  <si>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</si>
  <si>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</si>
  <si>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</si>
  <si>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</si>
  <si>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</si>
  <si>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the Form to be Correct:</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</si>
  <si>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</si>
  <si>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t>Lid Exceptions</t>
  </si>
  <si>
    <t>APA Contact Information</t>
  </si>
  <si>
    <t>If you want a separate bond levy, you need to put the amount of taxes you are requesting for the bonds in cell B13 "Principal and Interest on Bonds"</t>
  </si>
  <si>
    <t>Cash Reserve = Line 30 divided by (Line 29 minus Lines 20, 21, 27 &amp; 28)</t>
  </si>
  <si>
    <t>Nameplate Capacity Tax</t>
  </si>
  <si>
    <t>Nameplate Capacity Tax:  The first 5 years after a wind energy generation has been commissioned are exempt, after 5th year you must include amount expected</t>
  </si>
  <si>
    <t>(8a)</t>
  </si>
  <si>
    <t>NOTE:  We have removed the signature from the front cover, but you are now required to remit a copy of the board minutes or resolution where the budget was adopted</t>
  </si>
  <si>
    <t>Cash reserve is less than 50% or is explained on page 2-A</t>
  </si>
  <si>
    <t>Information entered here will transfer to the Budget Hearing tab</t>
  </si>
  <si>
    <t>NRD FORM WORKSHEET</t>
  </si>
  <si>
    <t>Submission Information</t>
  </si>
  <si>
    <t>Submit budget to:</t>
  </si>
  <si>
    <r>
      <rPr>
        <b/>
        <sz val="11"/>
        <rFont val="Arial"/>
        <family val="2"/>
      </rPr>
      <t xml:space="preserve">1.  </t>
    </r>
    <r>
      <rPr>
        <sz val="11"/>
        <rFont val="Arial"/>
        <family val="2"/>
      </rPr>
      <t>Auditor of Public Accounts -Electronically on Website or Mail</t>
    </r>
  </si>
  <si>
    <t xml:space="preserve">Complete first and second columns based on actual numbers for prior fiscal years.  The ending balance should represent all the Subdivisions assets, including money held at the County Treasurer. </t>
  </si>
  <si>
    <r>
      <t>²</t>
    </r>
    <r>
      <rPr>
        <sz val="9"/>
        <rFont val="Times New Roman"/>
        <family val="1"/>
      </rPr>
      <t xml:space="preserve">   Up to </t>
    </r>
    <r>
      <rPr>
        <u/>
        <sz val="9"/>
        <rFont val="Times New Roman"/>
        <family val="1"/>
      </rPr>
      <t>one cent</t>
    </r>
    <r>
      <rPr>
        <sz val="9"/>
        <rFont val="Times New Roman"/>
        <family val="1"/>
      </rPr>
      <t xml:space="preserve"> (1¢) for Ground Water Management Activities that exceed the fiscal year 2003-2004 activities.  An NRD has the authority to levy a tax equal to the dollar amount by which their restricted funds budgeted to administer and implement ground water management activities and integrated management activities under the Ground Water Management and Protection Act exceed their activities for fiscal year 2003-2004.</t>
    </r>
  </si>
  <si>
    <t>Information</t>
  </si>
  <si>
    <t>The levy limit applicable to NRD's is 4.5 cents, plus:</t>
  </si>
  <si>
    <r>
      <t>²</t>
    </r>
    <r>
      <rPr>
        <sz val="9"/>
        <rFont val="Times New Roman"/>
        <family val="1"/>
      </rPr>
      <t xml:space="preserve">   Up to </t>
    </r>
    <r>
      <rPr>
        <u/>
        <sz val="9"/>
        <rFont val="Times New Roman"/>
        <family val="1"/>
      </rPr>
      <t>three cents</t>
    </r>
    <r>
      <rPr>
        <sz val="9"/>
        <rFont val="Times New Roman"/>
        <family val="1"/>
      </rPr>
      <t xml:space="preserve"> (3¢) for Ground Water Management Activities that exceed fiscal year 2005-2006 activities not to exceed three cents.  NRDs located in a river basin, sub-basin, or reach that has been determined to be fully appropriated or designated as over-appropriated by the Department of Natural Resources shall have the authority to levy a tax equal to the dollar amount by which their restricted funds budgeted to administer and implement Ground Water Management Activities and integrated management activities under the Nebraska Ground Water Management and Protection Act exceed their authorities for fiscal year 2005-2006.</t>
    </r>
  </si>
  <si>
    <r>
      <t>²</t>
    </r>
    <r>
      <rPr>
        <sz val="9"/>
        <rFont val="Times New Roman"/>
        <family val="1"/>
      </rPr>
      <t xml:space="preserve">   Up to </t>
    </r>
    <r>
      <rPr>
        <u/>
        <sz val="9"/>
        <rFont val="Times New Roman"/>
        <family val="1"/>
      </rPr>
      <t>ten cents</t>
    </r>
    <r>
      <rPr>
        <sz val="9"/>
        <rFont val="Times New Roman"/>
        <family val="1"/>
      </rPr>
      <t xml:space="preserve"> (10¢) for Interstate Compact activities.</t>
    </r>
  </si>
  <si>
    <t>Page 4 (Lid Supporting Schedule):</t>
  </si>
  <si>
    <t>Page 5 (Lid Computation Form):</t>
  </si>
  <si>
    <r>
      <t xml:space="preserve">TOTAL RESTRICTED FUNDS
For Lid Computation  (To Line 9 of the Lid Computation Form)
</t>
    </r>
    <r>
      <rPr>
        <i/>
        <sz val="8"/>
        <rFont val="Arial"/>
        <family val="2"/>
      </rPr>
      <t>To Calculate:  Total Restricted Funds (A)-Line 9 MINUS Total Lid Exceptions (B)-Line 19</t>
    </r>
  </si>
  <si>
    <r>
      <t xml:space="preserve">Total Restricted Funds for Lid Computation </t>
    </r>
    <r>
      <rPr>
        <b/>
        <i/>
        <u/>
        <sz val="10"/>
        <rFont val="Century Schoolbook"/>
        <family val="1"/>
      </rPr>
      <t>cannot</t>
    </r>
    <r>
      <rPr>
        <i/>
        <sz val="10"/>
        <rFont val="Century Schoolbook"/>
        <family val="1"/>
      </rPr>
      <t xml:space="preserve"> be less than zero.  See Instruction Manual on completing the Lid Supporting Schedule.</t>
    </r>
  </si>
  <si>
    <t>Need to publish information about hearing 4 days prior to date of hearing in a newspaper of general circulation in the subdivision</t>
  </si>
  <si>
    <t>Interlocal Agreement and Trade Name Reports</t>
  </si>
  <si>
    <t xml:space="preserve">   Interlocal Agreement and Trade Name Reports</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</si>
  <si>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</si>
  <si>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</si>
  <si>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If you have property taxes on Line 1, you must have an amount on Line 2, see page 2.</t>
  </si>
  <si>
    <t>Exemptions for bonds cannot exceed the amount of property taxes levied for bonds, unless explanation is attached explaining where restricted funds are coming from</t>
  </si>
  <si>
    <t>Notice must be published 4 days prior to hearing date.  State Statute 13-506 states "For purposes of such notice, the four calendar days shall include the day of publication but not the day of hearing.</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</si>
  <si>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</si>
  <si>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</si>
  <si>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</si>
  <si>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</si>
  <si>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</si>
  <si>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</si>
  <si>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</si>
  <si>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</si>
  <si>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</si>
  <si>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</si>
  <si>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</si>
  <si>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</si>
  <si>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</si>
  <si>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</si>
  <si>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Amount must agree to Lid Support Page 4, Line 14</t>
  </si>
  <si>
    <t>Note:  Line 14 -Interlocal Agreement Amount must agree or be less than amount on Interlocal Form</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</si>
  <si>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</si>
  <si>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Line (1) agrees to </t>
    </r>
    <r>
      <rPr>
        <u/>
        <sz val="11"/>
        <rFont val="Times New Roman"/>
        <family val="1"/>
      </rPr>
      <t>last year’</t>
    </r>
    <r>
      <rPr>
        <sz val="11"/>
        <rFont val="Times New Roman"/>
        <family val="1"/>
      </rPr>
      <t>s budget Page 5, Line (8).</t>
    </r>
  </si>
  <si>
    <r>
      <t xml:space="preserve">Total Personal and Real Property Tax Request Line (1) agrees to amount on bottom of Page 2, </t>
    </r>
    <r>
      <rPr>
        <u/>
        <sz val="11"/>
        <rFont val="Times New Roman"/>
        <family val="1"/>
      </rPr>
      <t>Total Property Tax Requirement</t>
    </r>
    <r>
      <rPr>
        <sz val="11"/>
        <rFont val="Times New Roman"/>
        <family val="1"/>
      </rPr>
      <t>.</t>
    </r>
  </si>
  <si>
    <r>
      <t xml:space="preserve">   Special election Sample Ballot and Election Results or townhall meeting Record of Action.  </t>
    </r>
    <r>
      <rPr>
        <b/>
        <i/>
        <sz val="10"/>
        <rFont val="Arial"/>
        <family val="2"/>
      </rPr>
      <t>(If Applicable)</t>
    </r>
  </si>
  <si>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</si>
  <si>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</si>
  <si>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This Levy Authority has Expired</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</si>
  <si>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</si>
  <si>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</si>
  <si>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</si>
  <si>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</si>
  <si>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</si>
  <si>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</si>
  <si>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</si>
  <si>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</si>
  <si>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</si>
  <si>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</si>
  <si>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</si>
  <si>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</si>
  <si>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</si>
  <si>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Total - Must agree to Line 10 on Lid Support Page 4</t>
  </si>
  <si>
    <t>Note:  Fill in project exemptions on Capital Improvement Tab 
Line 10 -Capital Improvement Amount cannot exceed the amount budgeted to be spent on Line 20 , Page 2</t>
  </si>
  <si>
    <t>Total agrees to Page 4, Line (10)</t>
  </si>
  <si>
    <t>Complete Lid Exemptions if needed.  Subdivision must show a zero or positive number on Lid Computation Page 5 in order to be in compliance with Lid.</t>
  </si>
  <si>
    <t>Reminder:  Capital Improvements are the purchase of land or improvements to land.  You are not allowed to take an exemption for the purchase of equipment.</t>
  </si>
  <si>
    <t>If you need additional rows, a second page has been added to the end of the tabs</t>
  </si>
  <si>
    <r>
      <t>State Receipts: Motor Vehicle Pro-Rate</t>
    </r>
    <r>
      <rPr>
        <b/>
        <sz val="9"/>
        <rFont val="Arial"/>
        <family val="2"/>
      </rPr>
      <t xml:space="preserve">  (To Lid Supporting Schedule)</t>
    </r>
  </si>
  <si>
    <r>
      <t xml:space="preserve">Local Receipts: In Lieu of Tax  </t>
    </r>
    <r>
      <rPr>
        <b/>
        <sz val="9"/>
        <rFont val="Arial"/>
        <family val="2"/>
      </rPr>
      <t>(To Lid Supporting Schedule)</t>
    </r>
  </si>
  <si>
    <r>
      <t xml:space="preserve">Transfers In Of Surplus Fees  </t>
    </r>
    <r>
      <rPr>
        <b/>
        <sz val="9"/>
        <rFont val="Arial"/>
        <family val="2"/>
      </rPr>
      <t>(To Lid Supporting Schedule)</t>
    </r>
  </si>
  <si>
    <t>Levy Limit Page 7</t>
  </si>
  <si>
    <t>Prior Year Capital Improvements Excluded from Restricted Funds (From Prior Year Lid Exceptions, Line (10))</t>
  </si>
  <si>
    <t>Current Valuation</t>
  </si>
  <si>
    <t>Prior Valuation</t>
  </si>
  <si>
    <t>Prior Year Operating Budget Amount</t>
  </si>
  <si>
    <t>Change</t>
  </si>
  <si>
    <t>Operating Budget</t>
  </si>
  <si>
    <t>Property Tax Request</t>
  </si>
  <si>
    <t>Valuation</t>
  </si>
  <si>
    <t>Tax Rate</t>
  </si>
  <si>
    <t>Tax Rate if Prior Tax Request was at Current Valuation</t>
  </si>
  <si>
    <t>Resolution adopting tax request amount</t>
  </si>
  <si>
    <t>Page 6 (Capital Improvements):</t>
  </si>
  <si>
    <t>Page 7 (Levy Limit Form):</t>
  </si>
  <si>
    <t>If Capital improvement exemptions are noted, complete Page 6</t>
  </si>
  <si>
    <t>CURRENT YEAR ALLOWABLE INCREASES</t>
  </si>
  <si>
    <t>The amount of Unused Restricted Funds Authority on Line (10) must be published in the Notice of Budget Hearing.</t>
  </si>
  <si>
    <t>LINE (10) MUST BE GREATER THAN OR EQUAL TO ZERO OR YOU ARE IN VIOLATION OF THE LID LAW.</t>
  </si>
  <si>
    <t>INPUT ↓</t>
  </si>
  <si>
    <r>
      <rPr>
        <sz val="14"/>
        <rFont val="Calibri"/>
        <family val="2"/>
        <scheme val="minor"/>
      </rPr>
      <t xml:space="preserve">Please Complete this </t>
    </r>
    <r>
      <rPr>
        <b/>
        <u/>
        <sz val="14"/>
        <rFont val="Calibri"/>
        <family val="2"/>
        <scheme val="minor"/>
      </rPr>
      <t>Basic Data Input Area -</t>
    </r>
    <r>
      <rPr>
        <sz val="14"/>
        <rFont val="Calibri"/>
        <family val="2"/>
        <scheme val="minor"/>
      </rPr>
      <t>It will put information consistently throughout Budget Form.</t>
    </r>
  </si>
  <si>
    <r>
      <t xml:space="preserve">Name of Natural Resources District:  </t>
    </r>
    <r>
      <rPr>
        <i/>
        <sz val="10"/>
        <rFont val="Calibri"/>
        <family val="2"/>
        <scheme val="minor"/>
      </rPr>
      <t>(Do Not Include "NRD")</t>
    </r>
  </si>
  <si>
    <t>For Questions on this form, who should we contact (please  √  one):  Contact will be via email if supplied.</t>
  </si>
  <si>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</si>
  <si>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</si>
  <si>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BOARD APPROVED INCREASE</t>
    </r>
    <r>
      <rPr>
        <sz val="10"/>
        <rFont val="Arial"/>
        <family val="2"/>
      </rPr>
      <t xml:space="preserve"> </t>
    </r>
  </si>
  <si>
    <r>
      <t xml:space="preserve">  </t>
    </r>
    <r>
      <rPr>
        <b/>
        <u/>
        <sz val="10"/>
        <rFont val="Arial"/>
        <family val="2"/>
      </rPr>
      <t>SPECIAL ELECTION - VOTER APPROVED % INCREASE</t>
    </r>
  </si>
  <si>
    <r>
      <t>Less:</t>
    </r>
    <r>
      <rPr>
        <sz val="10"/>
        <rFont val="Arial"/>
        <family val="2"/>
      </rPr>
      <t xml:space="preserve">  Restricted Funds from Lid Supporting Schedule</t>
    </r>
  </si>
  <si>
    <t>Found a calculation error in the budget after it was adopted, now what?</t>
  </si>
  <si>
    <t>It has been less than 30 days since adoption of the budget:</t>
  </si>
  <si>
    <t>If the total amount budgeted changes by less than 1% and the property taxes do not increase, you can correct the forms and submit a new version to the Auditor, and County Clerk.  You are not required to hold a hearing or publish the change.  If total amount budgeted changes by more than 1% or property taxes increase, you need to follow procedures to amend the budget.</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</si>
  <si>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</si>
  <si>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</si>
  <si>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</si>
  <si>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</si>
  <si>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</si>
  <si>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r>
      <rPr>
        <i/>
        <u/>
        <sz val="10"/>
        <rFont val="Arial"/>
        <family val="2"/>
      </rPr>
      <t>It has been more than 30 days since adoption of the budget:</t>
    </r>
    <r>
      <rPr>
        <i/>
        <sz val="10"/>
        <rFont val="Arial"/>
        <family val="2"/>
      </rPr>
      <t xml:space="preserve">
You must follow the procedures of amending the budget that are found in Statute 13-511.  This includes holding a hearing, publication and then filing the new forms with Auditor, and County Clerk.</t>
    </r>
  </si>
  <si>
    <r>
      <rPr>
        <b/>
        <u/>
        <sz val="12"/>
        <rFont val="Arial"/>
        <family val="2"/>
      </rPr>
      <t>Questions - E-Mail:</t>
    </r>
    <r>
      <rPr>
        <u/>
        <sz val="12"/>
        <color indexed="12"/>
        <rFont val="Arial"/>
        <family val="2"/>
      </rPr>
      <t xml:space="preserve">  Jeff.Schreier@nebraska.gov</t>
    </r>
  </si>
  <si>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</si>
  <si>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</si>
  <si>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</si>
  <si>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</si>
  <si>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</si>
  <si>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</si>
  <si>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</si>
  <si>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</si>
  <si>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</si>
  <si>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</si>
  <si>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</si>
  <si>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</si>
  <si>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</si>
  <si>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</si>
  <si>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</si>
  <si>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</si>
  <si>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</si>
  <si>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Report of Joint Public Agency &amp; Interlocal Agreements is indicated by checking the box.</t>
  </si>
  <si>
    <t xml:space="preserve">This represents the amount of commission the County Treasurer will receive for collecting the taxes levied.  </t>
  </si>
  <si>
    <t>This represents the principal portion of the anticipated bonded indebtedness the subdivision has at the beginning of the budget year</t>
  </si>
  <si>
    <t xml:space="preserve">This represents the interest portion of the anticipated bonded indebtedness the subdivision has at the beginning of the budget year. </t>
  </si>
  <si>
    <t>Report of Interlocal Agreements.  Due on or before September 30th.</t>
  </si>
  <si>
    <t>Complete the Interlocal Agreement and Trade Name reports.  There is a $20 day fine for not filing these reports by September 30th.</t>
  </si>
  <si>
    <r>
      <rPr>
        <b/>
        <u/>
        <sz val="10"/>
        <color rgb="FFFF0000"/>
        <rFont val="Calibri"/>
        <family val="2"/>
        <scheme val="minor"/>
      </rPr>
      <t>Interlocal Agreement Report and Trade Name Report.</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a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</si>
  <si>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</si>
  <si>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</si>
  <si>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NOTE 2: This sample resolution is intended solely to assist political subdivisions. It is not a required form. Each political subdivision is responsible for ensuring the resolution is accurate and complies with all requirements set forth in State Statute Section 77-1632</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</si>
  <si>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</si>
  <si>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</si>
  <si>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</si>
  <si>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r>
      <t>Prior Year Restricted Funds Authority</t>
    </r>
    <r>
      <rPr>
        <sz val="10"/>
        <rFont val="Arial"/>
        <family val="2"/>
      </rPr>
      <t xml:space="preserve"> = Line (8) of last year's Lid Computation Form</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</si>
  <si>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</si>
  <si>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r>
      <rPr>
        <b/>
        <sz val="11"/>
        <color indexed="8"/>
        <rFont val="Arial"/>
        <family val="2"/>
      </rPr>
      <t xml:space="preserve">Website:  </t>
    </r>
    <r>
      <rPr>
        <u/>
        <sz val="11"/>
        <color indexed="12"/>
        <rFont val="Arial"/>
        <family val="2"/>
      </rPr>
      <t>auditors.nebraska.gov</t>
    </r>
  </si>
  <si>
    <t xml:space="preserve">September 30th - budget filing due date. </t>
  </si>
  <si>
    <t>Levy Limit Form</t>
  </si>
  <si>
    <t>Auditor of Public Accounts 
PO Box 98917 
Lincoln, NE 68509</t>
  </si>
  <si>
    <t>Valuation (Per the County Assessor)</t>
  </si>
  <si>
    <t>2023-2024 Actual Disbursements &amp; Transfers</t>
  </si>
  <si>
    <t>2023-2024 ACTUAL</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</si>
  <si>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</si>
  <si>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</si>
  <si>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2025</t>
  </si>
  <si>
    <t xml:space="preserve"> 2025-2026
STATE OF NEBRASKA</t>
  </si>
  <si>
    <t>Was this Subdivision involved in any Interlocal Agreements or Joint Public Agencies for the reporting period of July 1, 2024 through June 30, 2025?</t>
  </si>
  <si>
    <t>Did the Subdivision operate under a separate Trade Name, Corporate Name, or Business Name during the period of July 1, 2024 through June 30, 2025?</t>
  </si>
  <si>
    <t>Budget Due by 9-30-2025</t>
  </si>
  <si>
    <r>
      <t xml:space="preserve">Actual
2023 - 2024
</t>
    </r>
    <r>
      <rPr>
        <sz val="9"/>
        <rFont val="Arial"/>
        <family val="2"/>
      </rPr>
      <t>(Column 1)</t>
    </r>
  </si>
  <si>
    <r>
      <t xml:space="preserve">Actual/Estimated
2024 - 2025
</t>
    </r>
    <r>
      <rPr>
        <sz val="9"/>
        <rFont val="Arial"/>
        <family val="2"/>
      </rPr>
      <t>(Column 2)</t>
    </r>
  </si>
  <si>
    <r>
      <t>Adopted Budget
2025 - 2026</t>
    </r>
    <r>
      <rPr>
        <sz val="10"/>
        <rFont val="Arial"/>
        <family val="2"/>
      </rPr>
      <t xml:space="preserve">
</t>
    </r>
    <r>
      <rPr>
        <sz val="9"/>
        <rFont val="Arial"/>
        <family val="2"/>
      </rPr>
      <t>(Column 3)</t>
    </r>
  </si>
  <si>
    <t>2025-2026 LID SUPPORTING SCHEDULE</t>
  </si>
  <si>
    <r>
      <t>LESS:</t>
    </r>
    <r>
      <rPr>
        <sz val="10"/>
        <rFont val="Arial"/>
        <family val="2"/>
      </rPr>
      <t xml:space="preserve">  Amount Spent During 2024-2025</t>
    </r>
  </si>
  <si>
    <t>LID COMPUTATION FORM FOR FISCAL YEAR 2025-2026</t>
  </si>
  <si>
    <t>2025 Growth
per Assessor</t>
  </si>
  <si>
    <t>2024 Valuation</t>
  </si>
  <si>
    <t>2025-2026 CAPITAL IMPROVEMENT LID EXEMPTIONS</t>
  </si>
  <si>
    <t>2024-2025 Actual Disbursements &amp; Transfers</t>
  </si>
  <si>
    <t>2025-2026 Proposed Budget of Disbursements &amp; Transfers</t>
  </si>
  <si>
    <t>2025-2026 Necessary Cash Reserve</t>
  </si>
  <si>
    <t>2025-2026 Total Resources Available</t>
  </si>
  <si>
    <t>Total 2025-2026 Personal &amp; Real Property Tax Requirement</t>
  </si>
  <si>
    <t>The 2025-2026 property tax request be set at:</t>
  </si>
  <si>
    <t>A copy of this resolution be certified and forwarded to the County Clerk on or before October 15, 2025</t>
  </si>
  <si>
    <t>Motion by ________________, seconded by _______________ to adopt Resolution #______________.</t>
  </si>
  <si>
    <t>Dated this ________ day of __________________, 2025</t>
  </si>
  <si>
    <t>REPORTING PERIOD JULY 1, 2024 THROUGH JUNE 30, 2025</t>
  </si>
  <si>
    <t>2025-2026 ADOPTED BUDGET</t>
  </si>
  <si>
    <t>2024-2025 ACTUAL</t>
  </si>
  <si>
    <t>Cash balances reported must reconcile to bank balances. Such reconciliation must be provided to the</t>
  </si>
  <si>
    <t xml:space="preserve">APA upon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</si>
</sst>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 \-\ 0000"/>
    <numFmt numFmtId="165" formatCode="0.000000"/>
    <numFmt numFmtId="166" formatCode="_(* #,##0.000000_);_(* \(#,##0.000000\);_(* &quot;-&quot;??????_);_(@_)"/>
    <numFmt numFmtId="167" formatCode="#,##0.000000_);\(#,##0.000000\)"/>
  </numFmts>
  <fonts count="89" x14ac:knownFonts="1">
    <font>
      <sz val="10"/>
      <name val="Arial"/>
    </font>
    <font>
      <sz val="11"/>
      <color theme="1"/>
      <name val="Calibri"/>
      <family val="2"/>
      <scheme val="minor"/>
    </font>
    <font>
      <b/>
      <sz val="10"/>
      <name val="Arial"/>
      <family val="2"/>
    </font>
    <font>
      <sz val="10"/>
      <name val="Arial"/>
      <family val="2"/>
    </font>
    <font>
      <sz val="10"/>
      <name val="Helv"/>
    </font>
    <font>
      <sz val="10"/>
      <name val="Arial"/>
      <family val="2"/>
    </font>
    <font>
      <b/>
      <sz val="14"/>
      <name val="Arial"/>
      <family val="2"/>
    </font>
    <font>
      <b/>
      <sz val="12"/>
      <name val="Arial"/>
      <family val="2"/>
    </font>
    <font>
      <b/>
      <sz val="10"/>
      <name val="Arial"/>
      <family val="2"/>
    </font>
    <font>
      <sz val="14"/>
      <name val="Arial"/>
      <family val="2"/>
    </font>
    <font>
      <sz val="12"/>
      <name val="Arial"/>
      <family val="2"/>
    </font>
    <font>
      <b/>
      <u/>
      <sz val="14"/>
      <name val="Arial"/>
      <family val="2"/>
    </font>
    <font>
      <b/>
      <sz val="8"/>
      <name val="Arial"/>
      <family val="2"/>
    </font>
    <font>
      <b/>
      <sz val="11"/>
      <name val="Arial"/>
      <family val="2"/>
    </font>
    <font>
      <sz val="9"/>
      <name val="Arial"/>
      <family val="2"/>
    </font>
    <font>
      <sz val="8"/>
      <name val="Arial"/>
      <family val="2"/>
    </font>
    <font>
      <b/>
      <i/>
      <sz val="10"/>
      <name val="Arial"/>
      <family val="2"/>
    </font>
    <font>
      <sz val="11"/>
      <name val="Arial"/>
      <family val="2"/>
    </font>
    <font>
      <b/>
      <sz val="9"/>
      <name val="Arial"/>
      <family val="2"/>
    </font>
    <font>
      <b/>
      <u/>
      <sz val="10"/>
      <name val="Arial"/>
      <family val="2"/>
    </font>
    <font>
      <b/>
      <sz val="7"/>
      <name val="Arial"/>
      <family val="2"/>
    </font>
    <font>
      <b/>
      <sz val="22"/>
      <name val="Arial"/>
      <family val="2"/>
    </font>
    <font>
      <i/>
      <sz val="10"/>
      <name val="Arial"/>
      <family val="2"/>
    </font>
    <font>
      <i/>
      <sz val="8"/>
      <name val="Arial"/>
      <family val="2"/>
    </font>
    <font>
      <sz val="16"/>
      <name val="Arial"/>
      <family val="2"/>
    </font>
    <font>
      <sz val="10"/>
      <color indexed="9"/>
      <name val="Arial"/>
      <family val="2"/>
    </font>
    <font>
      <u/>
      <sz val="8"/>
      <name val="Arial"/>
      <family val="2"/>
    </font>
    <font>
      <u/>
      <sz val="11"/>
      <name val="Arial"/>
      <family val="2"/>
    </font>
    <font>
      <b/>
      <i/>
      <sz val="14"/>
      <name val="Comic Sans MS"/>
      <family val="4"/>
    </font>
    <font>
      <u/>
      <sz val="10"/>
      <name val="Arial"/>
      <family val="2"/>
    </font>
    <font>
      <b/>
      <sz val="10"/>
      <color indexed="10"/>
      <name val="Arial"/>
      <family val="2"/>
    </font>
    <font>
      <b/>
      <sz val="12"/>
      <color indexed="9"/>
      <name val="Garamond"/>
      <family val="1"/>
    </font>
    <font>
      <b/>
      <u/>
      <sz val="8"/>
      <name val="Arial"/>
      <family val="2"/>
    </font>
    <font>
      <b/>
      <u/>
      <sz val="12"/>
      <name val="Arial"/>
      <family val="2"/>
    </font>
    <font>
      <b/>
      <sz val="16"/>
      <name val="Arial"/>
      <family val="2"/>
    </font>
    <font>
      <i/>
      <sz val="10"/>
      <name val="Century Schoolbook"/>
      <family val="1"/>
    </font>
    <font>
      <b/>
      <i/>
      <u/>
      <sz val="10"/>
      <name val="Century Schoolbook"/>
      <family val="1"/>
    </font>
    <font>
      <b/>
      <sz val="8"/>
      <color indexed="8"/>
      <name val="Arial"/>
      <family val="2"/>
    </font>
    <font>
      <b/>
      <sz val="10"/>
      <color indexed="8"/>
      <name val="Arial"/>
      <family val="2"/>
    </font>
    <font>
      <u/>
      <sz val="10"/>
      <color indexed="12"/>
      <name val="Arial"/>
      <family val="2"/>
    </font>
    <font>
      <sz val="10"/>
      <color indexed="8"/>
      <name val="Arial"/>
      <family val="2"/>
    </font>
    <font>
      <sz val="11"/>
      <color indexed="8"/>
      <name val="Arial"/>
      <family val="2"/>
    </font>
    <font>
      <u/>
      <sz val="11"/>
      <color indexed="12"/>
      <name val="Arial"/>
      <family val="2"/>
    </font>
    <font>
      <b/>
      <sz val="8"/>
      <color indexed="81"/>
      <name val="Tahoma"/>
      <family val="2"/>
    </font>
    <font>
      <b/>
      <sz val="11"/>
      <color indexed="8"/>
      <name val="Arial"/>
      <family val="2"/>
    </font>
    <font>
      <sz val="11"/>
      <name val="Times New Roman"/>
      <family val="1"/>
    </font>
    <font>
      <b/>
      <sz val="11"/>
      <name val="Times New Roman"/>
      <family val="1"/>
    </font>
    <font>
      <u/>
      <sz val="11"/>
      <name val="Times New Roman"/>
      <family val="1"/>
    </font>
    <font>
      <b/>
      <i/>
      <sz val="11"/>
      <name val="Times New Roman"/>
      <family val="1"/>
    </font>
    <font>
      <i/>
      <sz val="9"/>
      <name val="Arial"/>
      <family val="2"/>
    </font>
    <font>
      <b/>
      <i/>
      <sz val="9"/>
      <name val="Arial"/>
      <family val="2"/>
    </font>
    <font>
      <b/>
      <u/>
      <sz val="11"/>
      <name val="Arial"/>
      <family val="2"/>
    </font>
    <font>
      <i/>
      <sz val="11"/>
      <name val="Arial"/>
      <family val="2"/>
    </font>
    <font>
      <b/>
      <sz val="10"/>
      <color rgb="FFFF0000"/>
      <name val="Arial"/>
      <family val="2"/>
    </font>
    <font>
      <b/>
      <sz val="24"/>
      <name val="Arial"/>
      <family val="2"/>
    </font>
    <font>
      <sz val="9"/>
      <name val="Wingdings 2"/>
      <family val="1"/>
      <charset val="2"/>
    </font>
    <font>
      <sz val="9"/>
      <name val="Times New Roman"/>
      <family val="1"/>
    </font>
    <font>
      <u/>
      <sz val="9"/>
      <name val="Times New Roman"/>
      <family val="1"/>
    </font>
    <font>
      <b/>
      <sz val="13"/>
      <name val="Arial"/>
      <family val="2"/>
    </font>
    <font>
      <sz val="13"/>
      <color indexed="8"/>
      <name val="Arial"/>
      <family val="2"/>
    </font>
    <font>
      <sz val="14"/>
      <color indexed="10"/>
      <name val="Arial"/>
      <family val="2"/>
    </font>
    <font>
      <b/>
      <sz val="11"/>
      <color rgb="FFFF0000"/>
      <name val="Arial"/>
      <family val="2"/>
    </font>
    <font>
      <sz val="10"/>
      <name val="Calibri"/>
      <family val="2"/>
      <scheme val="minor"/>
    </font>
    <font>
      <b/>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4"/>
      <name val="Calibri"/>
      <family val="2"/>
      <scheme val="minor"/>
    </font>
    <font>
      <sz val="14"/>
      <name val="Calibri"/>
      <family val="2"/>
      <scheme val="minor"/>
    </font>
    <font>
      <b/>
      <sz val="12"/>
      <color rgb="FFFF0000"/>
      <name val="Calibri"/>
      <family val="2"/>
      <scheme val="minor"/>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i/>
      <u/>
      <sz val="10"/>
      <name val="Arial"/>
      <family val="2"/>
    </font>
    <font>
      <u/>
      <sz val="12"/>
      <color indexed="12"/>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sz val="10"/>
      <color theme="1"/>
      <name val="Arial"/>
      <family val="2"/>
    </font>
    <font>
      <u/>
      <sz val="12"/>
      <name val="Calibri"/>
      <family val="2"/>
      <scheme val="minor"/>
    </font>
    <font>
      <b/>
      <u/>
      <sz val="12"/>
      <color rgb="FFFF0000"/>
      <name val="Calibri"/>
      <family val="2"/>
      <scheme val="minor"/>
    </font>
    <font>
      <sz val="10"/>
      <color rgb="FFFF0000"/>
      <name val="Calibri"/>
      <family val="2"/>
      <scheme val="minor"/>
    </font>
    <font>
      <sz val="12"/>
      <name val="Calibri"/>
      <family val="2"/>
      <scheme val="minor"/>
    </font>
  </fonts>
  <fills count="16">
    <fill>
      <patternFill patternType="none"/>
    </fill>
    <fill>
      <patternFill patternType="gray125"/>
    </fill>
    <fill>
      <patternFill patternType="lightGray">
        <bgColor indexed="22"/>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indexed="34"/>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thick">
        <color indexed="64"/>
      </left>
      <right/>
      <top/>
      <bottom style="thick">
        <color indexed="64"/>
      </bottom>
      <diagonal/>
    </border>
    <border>
      <left/>
      <right style="thin">
        <color indexed="64"/>
      </right>
      <top style="thin">
        <color indexed="64"/>
      </top>
      <bottom style="thin">
        <color indexed="64"/>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double">
        <color indexed="64"/>
      </bottom>
      <diagonal/>
    </border>
  </borders>
  <cellStyleXfs count="13">
    <xf numFmtId="0" fontId="0" fillId="0" borderId="0"/>
    <xf numFmtId="37" fontId="3" fillId="0" borderId="0" applyFont="0" applyFill="0" applyBorder="0" applyAlignment="0" applyProtection="0"/>
    <xf numFmtId="44" fontId="3" fillId="0" borderId="0" applyFont="0" applyFill="0" applyBorder="0" applyAlignment="0" applyProtection="0"/>
    <xf numFmtId="0" fontId="39" fillId="0" borderId="0" applyNumberFormat="0" applyFill="0" applyBorder="0" applyAlignment="0" applyProtection="0">
      <alignment vertical="top"/>
      <protection locked="0"/>
    </xf>
    <xf numFmtId="0" fontId="3" fillId="0" borderId="0"/>
    <xf numFmtId="0" fontId="40" fillId="0" borderId="0"/>
    <xf numFmtId="0" fontId="40" fillId="0" borderId="0"/>
    <xf numFmtId="0" fontId="4" fillId="0" borderId="0"/>
    <xf numFmtId="9" fontId="3" fillId="0" borderId="0" applyFont="0" applyFill="0" applyBorder="0" applyAlignment="0" applyProtection="0"/>
    <xf numFmtId="0" fontId="1" fillId="0" borderId="0"/>
    <xf numFmtId="0" fontId="3" fillId="0" borderId="0"/>
    <xf numFmtId="0" fontId="77" fillId="0" borderId="0"/>
    <xf numFmtId="0" fontId="3" fillId="0" borderId="0"/>
  </cellStyleXfs>
  <cellXfs count="583">
    <xf numFmtId="0" fontId="0" fillId="0" borderId="0" xfId="0"/>
    <xf numFmtId="44" fontId="5" fillId="0" borderId="2" xfId="0" applyNumberFormat="1" applyFont="1" applyBorder="1" applyProtection="1">
      <protection locked="0"/>
    </xf>
    <xf numFmtId="44" fontId="5" fillId="0" borderId="3" xfId="0" applyNumberFormat="1" applyFont="1" applyBorder="1" applyProtection="1">
      <protection locked="0"/>
    </xf>
    <xf numFmtId="0" fontId="5" fillId="0" borderId="2" xfId="0" applyFont="1" applyBorder="1" applyProtection="1">
      <protection hidden="1"/>
    </xf>
    <xf numFmtId="0" fontId="5" fillId="0" borderId="1" xfId="0" applyFont="1" applyBorder="1" applyProtection="1">
      <protection hidden="1"/>
    </xf>
    <xf numFmtId="0" fontId="8" fillId="0" borderId="4" xfId="0" applyFont="1" applyBorder="1" applyProtection="1">
      <protection hidden="1"/>
    </xf>
    <xf numFmtId="0" fontId="5" fillId="0" borderId="0" xfId="0" applyFont="1" applyProtection="1">
      <protection hidden="1"/>
    </xf>
    <xf numFmtId="0" fontId="15" fillId="0" borderId="5" xfId="0" applyFont="1" applyBorder="1" applyAlignment="1" applyProtection="1">
      <alignment horizontal="center" wrapText="1"/>
      <protection hidden="1"/>
    </xf>
    <xf numFmtId="0" fontId="7" fillId="0" borderId="6" xfId="0" applyFont="1" applyBorder="1" applyAlignment="1" applyProtection="1">
      <alignment horizontal="center" vertical="center" wrapText="1"/>
      <protection hidden="1"/>
    </xf>
    <xf numFmtId="0" fontId="5" fillId="0" borderId="8" xfId="0" applyFont="1" applyBorder="1" applyAlignment="1" applyProtection="1">
      <alignment horizontal="center"/>
      <protection hidden="1"/>
    </xf>
    <xf numFmtId="0" fontId="8" fillId="0" borderId="0" xfId="0" applyFont="1" applyAlignment="1" applyProtection="1">
      <alignment horizontal="left"/>
      <protection hidden="1"/>
    </xf>
    <xf numFmtId="44" fontId="5" fillId="2" borderId="2" xfId="0" applyNumberFormat="1" applyFont="1" applyFill="1" applyBorder="1" applyProtection="1">
      <protection hidden="1"/>
    </xf>
    <xf numFmtId="44" fontId="5" fillId="2" borderId="3" xfId="0" applyNumberFormat="1" applyFont="1" applyFill="1" applyBorder="1" applyProtection="1">
      <protection hidden="1"/>
    </xf>
    <xf numFmtId="0" fontId="5" fillId="0" borderId="2" xfId="0" applyFont="1" applyBorder="1" applyAlignment="1" applyProtection="1">
      <alignment horizontal="left"/>
      <protection hidden="1"/>
    </xf>
    <xf numFmtId="0" fontId="5" fillId="0" borderId="0" xfId="0" applyFont="1" applyAlignment="1" applyProtection="1">
      <alignment horizontal="left"/>
      <protection hidden="1"/>
    </xf>
    <xf numFmtId="0" fontId="5" fillId="0" borderId="8" xfId="0" applyFont="1" applyBorder="1" applyAlignment="1" applyProtection="1">
      <alignment horizontal="center" vertical="center"/>
      <protection hidden="1"/>
    </xf>
    <xf numFmtId="0" fontId="5" fillId="0" borderId="0" xfId="0" applyFont="1" applyAlignment="1" applyProtection="1">
      <alignment vertical="center"/>
      <protection hidden="1"/>
    </xf>
    <xf numFmtId="0" fontId="8" fillId="0" borderId="12" xfId="0" applyFont="1" applyBorder="1" applyProtection="1">
      <protection hidden="1"/>
    </xf>
    <xf numFmtId="0" fontId="5" fillId="0" borderId="12" xfId="0" applyFont="1" applyBorder="1" applyProtection="1">
      <protection hidden="1"/>
    </xf>
    <xf numFmtId="0" fontId="6" fillId="0" borderId="0" xfId="0" applyFont="1" applyAlignment="1" applyProtection="1">
      <alignment horizontal="centerContinuous" wrapText="1"/>
      <protection hidden="1"/>
    </xf>
    <xf numFmtId="0" fontId="5" fillId="0" borderId="0" xfId="0" applyFont="1" applyAlignment="1" applyProtection="1">
      <alignment horizontal="centerContinuous"/>
      <protection hidden="1"/>
    </xf>
    <xf numFmtId="0" fontId="6" fillId="0" borderId="0" xfId="7" applyFont="1" applyAlignment="1" applyProtection="1">
      <alignment horizontal="centerContinuous"/>
      <protection hidden="1"/>
    </xf>
    <xf numFmtId="0" fontId="9" fillId="0" borderId="0" xfId="0" applyFont="1" applyAlignment="1" applyProtection="1">
      <alignment horizontal="centerContinuous"/>
      <protection hidden="1"/>
    </xf>
    <xf numFmtId="164" fontId="6" fillId="0" borderId="0" xfId="0" applyNumberFormat="1" applyFont="1" applyAlignment="1" applyProtection="1">
      <alignment horizontal="centerContinuous"/>
      <protection hidden="1"/>
    </xf>
    <xf numFmtId="0" fontId="10" fillId="0" borderId="0" xfId="0" applyFont="1" applyAlignment="1" applyProtection="1">
      <alignment horizontal="center"/>
      <protection hidden="1"/>
    </xf>
    <xf numFmtId="0" fontId="11" fillId="0" borderId="0" xfId="0" applyFont="1" applyAlignment="1" applyProtection="1">
      <alignment horizontal="centerContinuous" wrapText="1"/>
      <protection hidden="1"/>
    </xf>
    <xf numFmtId="0" fontId="12" fillId="0" borderId="0" xfId="0" applyFont="1" applyAlignment="1" applyProtection="1">
      <alignment horizontal="centerContinuous"/>
      <protection hidden="1"/>
    </xf>
    <xf numFmtId="0" fontId="8" fillId="0" borderId="0" xfId="0" applyFont="1" applyAlignment="1" applyProtection="1">
      <alignment horizontal="centerContinuous"/>
      <protection hidden="1"/>
    </xf>
    <xf numFmtId="0" fontId="5" fillId="0" borderId="0" xfId="0" applyFont="1" applyAlignment="1" applyProtection="1">
      <alignment horizontal="centerContinuous" wrapText="1"/>
      <protection hidden="1"/>
    </xf>
    <xf numFmtId="0" fontId="10" fillId="0" borderId="0" xfId="0" applyFont="1" applyAlignment="1" applyProtection="1">
      <alignment horizontal="centerContinuous" vertical="center"/>
      <protection hidden="1"/>
    </xf>
    <xf numFmtId="0" fontId="10" fillId="0" borderId="0" xfId="0" applyFont="1" applyAlignment="1" applyProtection="1">
      <alignment horizontal="centerContinuous"/>
      <protection hidden="1"/>
    </xf>
    <xf numFmtId="0" fontId="7" fillId="0" borderId="0" xfId="0" applyFont="1" applyAlignment="1" applyProtection="1">
      <alignment horizontal="centerContinuous"/>
      <protection hidden="1"/>
    </xf>
    <xf numFmtId="0" fontId="5" fillId="0" borderId="0" xfId="0" applyFont="1" applyAlignment="1" applyProtection="1">
      <alignment horizontal="centerContinuous" vertical="center"/>
      <protection hidden="1"/>
    </xf>
    <xf numFmtId="0" fontId="13" fillId="0" borderId="0" xfId="0" applyFont="1" applyAlignment="1" applyProtection="1">
      <alignment horizontal="centerContinuous" vertical="center"/>
      <protection hidden="1"/>
    </xf>
    <xf numFmtId="0" fontId="14" fillId="0" borderId="0" xfId="0" applyFont="1" applyAlignment="1" applyProtection="1">
      <alignment wrapText="1"/>
      <protection hidden="1"/>
    </xf>
    <xf numFmtId="0" fontId="15" fillId="0" borderId="0" xfId="0" applyFont="1" applyAlignment="1" applyProtection="1">
      <alignment horizontal="centerContinuous" vertical="top"/>
      <protection hidden="1"/>
    </xf>
    <xf numFmtId="0" fontId="14" fillId="0" borderId="0" xfId="0" applyFont="1" applyProtection="1">
      <protection hidden="1"/>
    </xf>
    <xf numFmtId="0" fontId="14" fillId="0" borderId="0" xfId="0" applyFont="1" applyAlignment="1" applyProtection="1">
      <alignment horizontal="left"/>
      <protection hidden="1"/>
    </xf>
    <xf numFmtId="0" fontId="5" fillId="0" borderId="13" xfId="0" applyFont="1" applyBorder="1" applyAlignment="1" applyProtection="1">
      <alignment vertical="center"/>
      <protection hidden="1"/>
    </xf>
    <xf numFmtId="0" fontId="5" fillId="0" borderId="14" xfId="0" applyFont="1" applyBorder="1" applyProtection="1">
      <protection hidden="1"/>
    </xf>
    <xf numFmtId="0" fontId="5" fillId="0" borderId="15" xfId="0" applyFont="1" applyBorder="1" applyProtection="1">
      <protection hidden="1"/>
    </xf>
    <xf numFmtId="0" fontId="5" fillId="0" borderId="0" xfId="0" applyFont="1" applyAlignment="1" applyProtection="1">
      <alignment horizontal="left" vertical="center"/>
      <protection hidden="1"/>
    </xf>
    <xf numFmtId="0" fontId="14" fillId="0" borderId="0" xfId="0" applyFont="1" applyAlignment="1" applyProtection="1">
      <alignment horizontal="center"/>
      <protection hidden="1"/>
    </xf>
    <xf numFmtId="0" fontId="8" fillId="0" borderId="0" xfId="0" applyFont="1" applyAlignment="1" applyProtection="1">
      <alignment horizontal="left" vertical="center"/>
      <protection hidden="1"/>
    </xf>
    <xf numFmtId="0" fontId="5" fillId="0" borderId="17" xfId="0" applyFont="1" applyBorder="1" applyProtection="1">
      <protection hidden="1"/>
    </xf>
    <xf numFmtId="0" fontId="5" fillId="0" borderId="18" xfId="0" applyFont="1" applyBorder="1" applyProtection="1">
      <protection hidden="1"/>
    </xf>
    <xf numFmtId="0" fontId="8" fillId="0" borderId="0" xfId="0" applyFont="1" applyProtection="1">
      <protection hidden="1"/>
    </xf>
    <xf numFmtId="0" fontId="5" fillId="0" borderId="0" xfId="0" applyFont="1" applyAlignment="1" applyProtection="1">
      <alignment horizontal="right"/>
      <protection hidden="1"/>
    </xf>
    <xf numFmtId="0" fontId="5" fillId="0" borderId="12" xfId="0" applyFont="1" applyBorder="1" applyAlignment="1" applyProtection="1">
      <alignment horizontal="right"/>
      <protection hidden="1"/>
    </xf>
    <xf numFmtId="0" fontId="0" fillId="0" borderId="0" xfId="0" applyProtection="1">
      <protection hidden="1"/>
    </xf>
    <xf numFmtId="44" fontId="0" fillId="0" borderId="1" xfId="0" applyNumberFormat="1" applyBorder="1" applyProtection="1">
      <protection hidden="1"/>
    </xf>
    <xf numFmtId="44" fontId="0" fillId="0" borderId="19" xfId="0" applyNumberFormat="1" applyBorder="1" applyProtection="1">
      <protection hidden="1"/>
    </xf>
    <xf numFmtId="0" fontId="5" fillId="0" borderId="0" xfId="0" applyFont="1" applyAlignment="1" applyProtection="1">
      <alignment horizontal="left" vertical="center" wrapText="1"/>
      <protection hidden="1"/>
    </xf>
    <xf numFmtId="44" fontId="0" fillId="0" borderId="0" xfId="0" applyNumberFormat="1" applyProtection="1">
      <protection hidden="1"/>
    </xf>
    <xf numFmtId="0" fontId="14" fillId="0" borderId="20" xfId="0" applyFont="1" applyBorder="1" applyProtection="1">
      <protection hidden="1"/>
    </xf>
    <xf numFmtId="0" fontId="8" fillId="0" borderId="21" xfId="0" applyFont="1" applyBorder="1" applyAlignment="1" applyProtection="1">
      <alignment vertical="center"/>
      <protection hidden="1"/>
    </xf>
    <xf numFmtId="0" fontId="0" fillId="0" borderId="0" xfId="0" applyAlignment="1" applyProtection="1">
      <alignment vertical="center"/>
      <protection hidden="1"/>
    </xf>
    <xf numFmtId="0" fontId="24" fillId="0" borderId="0" xfId="0" applyFont="1" applyAlignment="1" applyProtection="1">
      <alignment horizontal="left" vertical="center"/>
      <protection hidden="1"/>
    </xf>
    <xf numFmtId="44" fontId="5" fillId="0" borderId="1" xfId="0" applyNumberFormat="1" applyFont="1" applyBorder="1" applyProtection="1">
      <protection hidden="1"/>
    </xf>
    <xf numFmtId="0" fontId="5" fillId="0" borderId="0" xfId="0" applyFont="1" applyAlignment="1" applyProtection="1">
      <alignment horizontal="center" wrapText="1"/>
      <protection hidden="1"/>
    </xf>
    <xf numFmtId="44" fontId="15" fillId="0" borderId="0" xfId="0" applyNumberFormat="1" applyFont="1" applyProtection="1">
      <protection hidden="1"/>
    </xf>
    <xf numFmtId="0" fontId="17" fillId="0" borderId="0" xfId="0" applyFont="1" applyProtection="1">
      <protection hidden="1"/>
    </xf>
    <xf numFmtId="0" fontId="5" fillId="0" borderId="6" xfId="0" applyFont="1" applyBorder="1" applyAlignment="1" applyProtection="1">
      <alignment horizontal="center" vertical="center" wrapText="1"/>
      <protection hidden="1"/>
    </xf>
    <xf numFmtId="44" fontId="5" fillId="0" borderId="10" xfId="0" applyNumberFormat="1" applyFont="1" applyBorder="1" applyProtection="1">
      <protection hidden="1"/>
    </xf>
    <xf numFmtId="44" fontId="7" fillId="0" borderId="29" xfId="0" applyNumberFormat="1" applyFont="1" applyBorder="1" applyProtection="1">
      <protection hidden="1"/>
    </xf>
    <xf numFmtId="44" fontId="0" fillId="0" borderId="1" xfId="0" applyNumberFormat="1" applyBorder="1" applyProtection="1">
      <protection locked="0"/>
    </xf>
    <xf numFmtId="44" fontId="0" fillId="0" borderId="19" xfId="0" applyNumberFormat="1" applyBorder="1" applyProtection="1">
      <protection locked="0"/>
    </xf>
    <xf numFmtId="44" fontId="24" fillId="0" borderId="30" xfId="0" applyNumberFormat="1" applyFont="1" applyBorder="1" applyAlignment="1" applyProtection="1">
      <alignment horizontal="left" vertical="center"/>
      <protection hidden="1"/>
    </xf>
    <xf numFmtId="44" fontId="7" fillId="0" borderId="31" xfId="0" applyNumberFormat="1" applyFont="1" applyBorder="1" applyAlignment="1" applyProtection="1">
      <alignment horizontal="left" vertical="center"/>
      <protection hidden="1"/>
    </xf>
    <xf numFmtId="44" fontId="5" fillId="0" borderId="19" xfId="0" applyNumberFormat="1" applyFont="1" applyBorder="1" applyProtection="1">
      <protection hidden="1"/>
    </xf>
    <xf numFmtId="0" fontId="5" fillId="0" borderId="6" xfId="0" applyFont="1" applyBorder="1" applyAlignment="1" applyProtection="1">
      <alignment horizontal="center" vertical="center" wrapText="1"/>
      <protection locked="0"/>
    </xf>
    <xf numFmtId="0" fontId="3" fillId="0" borderId="0" xfId="0" applyFont="1"/>
    <xf numFmtId="0" fontId="7" fillId="0" borderId="0" xfId="7" applyFont="1" applyAlignment="1" applyProtection="1">
      <alignment horizontal="centerContinuous" vertical="center"/>
      <protection hidden="1"/>
    </xf>
    <xf numFmtId="0" fontId="5" fillId="0" borderId="0" xfId="0" applyFont="1"/>
    <xf numFmtId="0" fontId="8" fillId="0" borderId="0" xfId="0" applyFont="1" applyAlignment="1" applyProtection="1">
      <alignment horizontal="right"/>
      <protection hidden="1"/>
    </xf>
    <xf numFmtId="0" fontId="5" fillId="0" borderId="0" xfId="0" applyFont="1" applyProtection="1">
      <protection locked="0"/>
    </xf>
    <xf numFmtId="44" fontId="5" fillId="0" borderId="19" xfId="0" applyNumberFormat="1" applyFont="1" applyBorder="1" applyProtection="1">
      <protection locked="0"/>
    </xf>
    <xf numFmtId="44" fontId="5" fillId="0" borderId="0" xfId="0" applyNumberFormat="1" applyFont="1" applyProtection="1">
      <protection hidden="1"/>
    </xf>
    <xf numFmtId="44" fontId="5" fillId="0" borderId="12" xfId="0" applyNumberFormat="1" applyFont="1" applyBorder="1" applyProtection="1">
      <protection hidden="1"/>
    </xf>
    <xf numFmtId="44" fontId="5" fillId="0" borderId="1" xfId="0" applyNumberFormat="1" applyFont="1" applyBorder="1" applyProtection="1">
      <protection locked="0"/>
    </xf>
    <xf numFmtId="0" fontId="15" fillId="0" borderId="0" xfId="0" quotePrefix="1" applyFont="1" applyAlignment="1" applyProtection="1">
      <alignment horizontal="center" vertical="top"/>
      <protection hidden="1"/>
    </xf>
    <xf numFmtId="0" fontId="5" fillId="0" borderId="0" xfId="0" quotePrefix="1" applyFont="1" applyAlignment="1" applyProtection="1">
      <alignment horizontal="center"/>
      <protection hidden="1"/>
    </xf>
    <xf numFmtId="0" fontId="8" fillId="0" borderId="0" xfId="0" applyFont="1" applyAlignment="1" applyProtection="1">
      <alignment horizontal="center" vertical="center"/>
      <protection hidden="1"/>
    </xf>
    <xf numFmtId="0" fontId="5" fillId="0" borderId="0" xfId="0" applyFont="1" applyAlignment="1">
      <alignment horizontal="centerContinuous"/>
    </xf>
    <xf numFmtId="0" fontId="5" fillId="0" borderId="0" xfId="0" applyFont="1" applyAlignment="1" applyProtection="1">
      <alignment horizontal="left" vertical="top"/>
      <protection hidden="1"/>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xf>
    <xf numFmtId="0" fontId="5" fillId="0" borderId="34" xfId="0" applyFont="1" applyBorder="1" applyProtection="1">
      <protection hidden="1"/>
    </xf>
    <xf numFmtId="0" fontId="18" fillId="0" borderId="0" xfId="0" applyFont="1" applyAlignment="1" applyProtection="1">
      <alignment horizontal="left"/>
      <protection hidden="1"/>
    </xf>
    <xf numFmtId="0" fontId="5" fillId="0" borderId="0" xfId="0" applyFont="1" applyAlignment="1">
      <alignment horizontal="center" wrapText="1"/>
    </xf>
    <xf numFmtId="44" fontId="15" fillId="0" borderId="0" xfId="0" applyNumberFormat="1" applyFont="1" applyProtection="1">
      <protection locked="0"/>
    </xf>
    <xf numFmtId="0" fontId="17" fillId="0" borderId="0" xfId="0" applyFont="1" applyAlignment="1">
      <alignment horizontal="center"/>
    </xf>
    <xf numFmtId="44" fontId="10" fillId="0" borderId="0" xfId="0" applyNumberFormat="1" applyFont="1" applyAlignment="1" applyProtection="1">
      <alignment horizontal="left" vertical="center"/>
      <protection hidden="1"/>
    </xf>
    <xf numFmtId="44" fontId="5" fillId="0" borderId="0" xfId="0" applyNumberFormat="1" applyFont="1"/>
    <xf numFmtId="44" fontId="15" fillId="0" borderId="0" xfId="0" applyNumberFormat="1" applyFont="1"/>
    <xf numFmtId="0" fontId="26" fillId="0" borderId="0" xfId="0" applyFont="1" applyAlignment="1">
      <alignment horizontal="centerContinuous"/>
    </xf>
    <xf numFmtId="0" fontId="15" fillId="0" borderId="0" xfId="0" applyFont="1" applyAlignment="1">
      <alignment horizontal="centerContinuous"/>
    </xf>
    <xf numFmtId="0" fontId="12" fillId="0" borderId="0" xfId="0" applyFont="1" applyAlignment="1">
      <alignment horizontal="centerContinuous"/>
    </xf>
    <xf numFmtId="0" fontId="7" fillId="0" borderId="0" xfId="0" applyFont="1" applyAlignment="1">
      <alignment horizontal="centerContinuous"/>
    </xf>
    <xf numFmtId="0" fontId="17" fillId="0" borderId="0" xfId="0" applyFont="1" applyAlignment="1">
      <alignment horizontal="left"/>
    </xf>
    <xf numFmtId="0" fontId="17" fillId="0" borderId="0" xfId="0" applyFont="1" applyAlignment="1">
      <alignment horizontal="centerContinuous"/>
    </xf>
    <xf numFmtId="0" fontId="27" fillId="0" borderId="0" xfId="0" applyFont="1" applyAlignment="1">
      <alignment horizontal="left"/>
    </xf>
    <xf numFmtId="0" fontId="13" fillId="0" borderId="0" xfId="0" applyFont="1" applyAlignment="1">
      <alignment horizontal="left"/>
    </xf>
    <xf numFmtId="0" fontId="17" fillId="0" borderId="0" xfId="0" applyFont="1"/>
    <xf numFmtId="0" fontId="5" fillId="0" borderId="0" xfId="0" applyFont="1" applyAlignment="1">
      <alignment horizontal="left" vertical="center" wrapText="1"/>
    </xf>
    <xf numFmtId="44" fontId="0" fillId="0" borderId="0" xfId="0" applyNumberFormat="1"/>
    <xf numFmtId="0" fontId="14" fillId="0" borderId="0" xfId="0" applyFont="1"/>
    <xf numFmtId="0" fontId="0" fillId="0" borderId="0" xfId="0" applyAlignment="1">
      <alignment horizontal="left" vertical="center" wrapText="1"/>
    </xf>
    <xf numFmtId="0" fontId="8" fillId="0" borderId="0" xfId="0" applyFont="1"/>
    <xf numFmtId="0" fontId="5" fillId="0" borderId="12" xfId="0" applyFont="1" applyBorder="1"/>
    <xf numFmtId="0" fontId="5" fillId="0" borderId="14" xfId="0" applyFont="1" applyBorder="1" applyAlignment="1">
      <alignment horizontal="centerContinuous"/>
    </xf>
    <xf numFmtId="0" fontId="5" fillId="0" borderId="15" xfId="0" applyFont="1" applyBorder="1"/>
    <xf numFmtId="0" fontId="5" fillId="0" borderId="15" xfId="0" applyFont="1" applyBorder="1" applyAlignment="1">
      <alignment horizontal="center"/>
    </xf>
    <xf numFmtId="0" fontId="5" fillId="0" borderId="17" xfId="0" applyFont="1" applyBorder="1"/>
    <xf numFmtId="0" fontId="5" fillId="0" borderId="12" xfId="0" applyFont="1" applyBorder="1" applyAlignment="1">
      <alignment horizontal="center"/>
    </xf>
    <xf numFmtId="0" fontId="37" fillId="0" borderId="12" xfId="0" applyFont="1" applyBorder="1" applyAlignment="1">
      <alignment horizontal="center" wrapText="1"/>
    </xf>
    <xf numFmtId="0" fontId="5" fillId="0" borderId="18" xfId="0" applyFont="1" applyBorder="1"/>
    <xf numFmtId="0" fontId="15" fillId="0" borderId="0" xfId="0" quotePrefix="1" applyFont="1" applyAlignment="1">
      <alignment horizontal="center" vertical="top"/>
    </xf>
    <xf numFmtId="44" fontId="24" fillId="0" borderId="35" xfId="0" applyNumberFormat="1" applyFont="1" applyBorder="1" applyAlignment="1" applyProtection="1">
      <alignment horizontal="left" vertical="center"/>
      <protection hidden="1"/>
    </xf>
    <xf numFmtId="0" fontId="0" fillId="0" borderId="0" xfId="0" quotePrefix="1" applyAlignment="1">
      <alignment horizontal="center" vertical="center" wrapText="1"/>
    </xf>
    <xf numFmtId="0" fontId="14" fillId="0" borderId="0" xfId="0" quotePrefix="1" applyFont="1" applyAlignment="1">
      <alignment horizontal="center"/>
    </xf>
    <xf numFmtId="0" fontId="3" fillId="0" borderId="2" xfId="0" applyFont="1" applyBorder="1" applyProtection="1">
      <protection hidden="1"/>
    </xf>
    <xf numFmtId="0" fontId="8" fillId="0" borderId="0" xfId="0" applyFont="1" applyAlignment="1" applyProtection="1">
      <alignment horizontal="left" vertical="center" wrapText="1"/>
      <protection hidden="1"/>
    </xf>
    <xf numFmtId="0" fontId="3" fillId="0" borderId="0" xfId="4" applyProtection="1">
      <protection hidden="1"/>
    </xf>
    <xf numFmtId="0" fontId="3" fillId="7" borderId="0" xfId="4" applyFill="1" applyProtection="1">
      <protection hidden="1"/>
    </xf>
    <xf numFmtId="0" fontId="3" fillId="8" borderId="0" xfId="4" applyFill="1" applyProtection="1">
      <protection hidden="1"/>
    </xf>
    <xf numFmtId="0" fontId="41" fillId="0" borderId="0" xfId="5" applyFont="1" applyAlignment="1" applyProtection="1">
      <alignment horizontal="center"/>
      <protection hidden="1"/>
    </xf>
    <xf numFmtId="0" fontId="41" fillId="0" borderId="0" xfId="6" applyFont="1" applyAlignment="1" applyProtection="1">
      <alignment horizontal="center"/>
      <protection hidden="1"/>
    </xf>
    <xf numFmtId="44" fontId="3" fillId="0" borderId="0" xfId="4" applyNumberFormat="1" applyProtection="1">
      <protection hidden="1"/>
    </xf>
    <xf numFmtId="43" fontId="3" fillId="0" borderId="0" xfId="4" applyNumberFormat="1" applyProtection="1">
      <protection hidden="1"/>
    </xf>
    <xf numFmtId="165" fontId="3" fillId="0" borderId="0" xfId="4" applyNumberFormat="1" applyProtection="1">
      <protection hidden="1"/>
    </xf>
    <xf numFmtId="0" fontId="3" fillId="0" borderId="0" xfId="0" applyFont="1" applyProtection="1">
      <protection hidden="1"/>
    </xf>
    <xf numFmtId="44" fontId="3" fillId="2" borderId="2" xfId="0" applyNumberFormat="1" applyFont="1" applyFill="1" applyBorder="1" applyProtection="1">
      <protection hidden="1"/>
    </xf>
    <xf numFmtId="0" fontId="3" fillId="0" borderId="0" xfId="0" quotePrefix="1" applyFont="1" applyAlignment="1">
      <alignment horizontal="center" vertical="center" wrapText="1"/>
    </xf>
    <xf numFmtId="0" fontId="3" fillId="0" borderId="21" xfId="0" quotePrefix="1" applyFont="1" applyBorder="1" applyAlignment="1">
      <alignment horizontal="center" vertical="center"/>
    </xf>
    <xf numFmtId="0" fontId="3" fillId="0" borderId="1" xfId="0" applyFont="1" applyBorder="1" applyProtection="1">
      <protection hidden="1"/>
    </xf>
    <xf numFmtId="0" fontId="13" fillId="0" borderId="0" xfId="0" applyFont="1" applyProtection="1">
      <protection hidden="1"/>
    </xf>
    <xf numFmtId="0" fontId="45" fillId="0" borderId="0" xfId="0" applyFont="1" applyAlignment="1" applyProtection="1">
      <alignment horizontal="justify"/>
      <protection hidden="1"/>
    </xf>
    <xf numFmtId="0" fontId="45" fillId="0" borderId="0" xfId="0" applyFont="1" applyAlignment="1" applyProtection="1">
      <alignment wrapText="1"/>
      <protection hidden="1"/>
    </xf>
    <xf numFmtId="0" fontId="13" fillId="0" borderId="16" xfId="0" applyFont="1" applyBorder="1" applyAlignment="1" applyProtection="1">
      <alignment horizontal="center" vertical="center"/>
      <protection locked="0"/>
    </xf>
    <xf numFmtId="0" fontId="46" fillId="0" borderId="0" xfId="0" applyFont="1" applyAlignment="1" applyProtection="1">
      <alignment horizontal="justify"/>
      <protection hidden="1"/>
    </xf>
    <xf numFmtId="0" fontId="45" fillId="0" borderId="0" xfId="0" applyFont="1" applyAlignment="1" applyProtection="1">
      <alignment horizontal="justify" wrapText="1"/>
      <protection hidden="1"/>
    </xf>
    <xf numFmtId="0" fontId="0" fillId="0" borderId="0" xfId="0" applyAlignment="1" applyProtection="1">
      <alignment wrapText="1"/>
      <protection hidden="1"/>
    </xf>
    <xf numFmtId="0" fontId="47" fillId="0" borderId="0" xfId="0" applyFont="1" applyAlignment="1" applyProtection="1">
      <alignment horizontal="justify"/>
      <protection hidden="1"/>
    </xf>
    <xf numFmtId="0" fontId="17" fillId="0" borderId="0" xfId="0" applyFont="1" applyAlignment="1" applyProtection="1">
      <alignment wrapText="1"/>
      <protection hidden="1"/>
    </xf>
    <xf numFmtId="44" fontId="17" fillId="0" borderId="2" xfId="0" applyNumberFormat="1" applyFont="1" applyBorder="1" applyAlignment="1" applyProtection="1">
      <alignment vertical="center"/>
      <protection hidden="1"/>
    </xf>
    <xf numFmtId="0" fontId="8" fillId="0" borderId="0" xfId="0" applyFont="1" applyAlignment="1">
      <alignment horizontal="right" vertical="center"/>
    </xf>
    <xf numFmtId="0" fontId="3" fillId="0" borderId="0" xfId="0" applyFont="1" applyAlignment="1">
      <alignment horizontal="right" vertical="center"/>
    </xf>
    <xf numFmtId="0" fontId="3" fillId="0" borderId="14" xfId="0" applyFont="1" applyBorder="1" applyProtection="1">
      <protection hidden="1"/>
    </xf>
    <xf numFmtId="44" fontId="17" fillId="0" borderId="2" xfId="2" applyFont="1" applyBorder="1" applyAlignment="1" applyProtection="1">
      <alignment horizontal="center" vertical="center"/>
      <protection locked="0"/>
    </xf>
    <xf numFmtId="0" fontId="8" fillId="0" borderId="0" xfId="0" applyFont="1" applyAlignment="1" applyProtection="1">
      <alignment vertical="center"/>
      <protection hidden="1"/>
    </xf>
    <xf numFmtId="0" fontId="0" fillId="0" borderId="15" xfId="0" applyBorder="1" applyAlignment="1" applyProtection="1">
      <alignment horizontal="left" wrapText="1"/>
      <protection hidden="1"/>
    </xf>
    <xf numFmtId="0" fontId="49" fillId="0" borderId="0" xfId="0" applyFont="1" applyAlignment="1" applyProtection="1">
      <alignment vertical="top"/>
      <protection hidden="1"/>
    </xf>
    <xf numFmtId="0" fontId="3" fillId="0" borderId="15" xfId="0" applyFont="1" applyBorder="1" applyProtection="1">
      <protection hidden="1"/>
    </xf>
    <xf numFmtId="0" fontId="3" fillId="13" borderId="14" xfId="0" applyFont="1" applyFill="1" applyBorder="1" applyProtection="1">
      <protection hidden="1"/>
    </xf>
    <xf numFmtId="44" fontId="3" fillId="13" borderId="0" xfId="0" applyNumberFormat="1" applyFont="1" applyFill="1" applyAlignment="1" applyProtection="1">
      <alignment horizontal="left"/>
      <protection hidden="1"/>
    </xf>
    <xf numFmtId="44" fontId="3" fillId="13" borderId="0" xfId="0" applyNumberFormat="1" applyFont="1" applyFill="1" applyAlignment="1" applyProtection="1">
      <alignment horizontal="left" vertical="center"/>
      <protection hidden="1"/>
    </xf>
    <xf numFmtId="0" fontId="3" fillId="13" borderId="15" xfId="0" applyFont="1" applyFill="1" applyBorder="1" applyProtection="1">
      <protection hidden="1"/>
    </xf>
    <xf numFmtId="0" fontId="34" fillId="13" borderId="16" xfId="0" applyFont="1" applyFill="1" applyBorder="1" applyAlignment="1" applyProtection="1">
      <alignment horizontal="center" vertical="center"/>
      <protection locked="0"/>
    </xf>
    <xf numFmtId="165" fontId="17" fillId="0" borderId="1" xfId="0" applyNumberFormat="1" applyFont="1" applyBorder="1" applyProtection="1">
      <protection hidden="1"/>
    </xf>
    <xf numFmtId="44" fontId="17" fillId="0" borderId="1" xfId="0" applyNumberFormat="1" applyFont="1" applyBorder="1" applyProtection="1">
      <protection hidden="1"/>
    </xf>
    <xf numFmtId="44" fontId="17" fillId="0" borderId="1" xfId="0" quotePrefix="1" applyNumberFormat="1" applyFont="1" applyBorder="1" applyAlignment="1" applyProtection="1">
      <alignment horizontal="center"/>
      <protection hidden="1"/>
    </xf>
    <xf numFmtId="44" fontId="17" fillId="0" borderId="1" xfId="0" applyNumberFormat="1" applyFont="1" applyBorder="1" applyProtection="1">
      <protection locked="0"/>
    </xf>
    <xf numFmtId="0" fontId="2" fillId="0" borderId="0" xfId="0" applyFont="1"/>
    <xf numFmtId="0" fontId="2" fillId="0" borderId="0" xfId="0" applyFont="1" applyProtection="1">
      <protection hidden="1"/>
    </xf>
    <xf numFmtId="0" fontId="3" fillId="0" borderId="6" xfId="0" applyFont="1" applyBorder="1" applyAlignment="1" applyProtection="1">
      <alignment horizontal="center" wrapText="1"/>
      <protection hidden="1"/>
    </xf>
    <xf numFmtId="0" fontId="2" fillId="0" borderId="7" xfId="0" applyFont="1" applyBorder="1" applyAlignment="1" applyProtection="1">
      <alignment horizontal="center" wrapText="1"/>
      <protection hidden="1"/>
    </xf>
    <xf numFmtId="0" fontId="3" fillId="0" borderId="0" xfId="0" applyFont="1" applyAlignment="1" applyProtection="1">
      <alignment horizontal="left" vertical="center"/>
      <protection hidden="1"/>
    </xf>
    <xf numFmtId="44" fontId="17" fillId="0" borderId="2" xfId="0" applyNumberFormat="1" applyFont="1" applyBorder="1" applyAlignment="1" applyProtection="1">
      <alignment vertical="center"/>
      <protection locked="0" hidden="1"/>
    </xf>
    <xf numFmtId="0" fontId="34" fillId="14" borderId="16" xfId="0" applyFont="1" applyFill="1" applyBorder="1" applyAlignment="1" applyProtection="1">
      <alignment horizontal="center" vertical="center"/>
      <protection locked="0"/>
    </xf>
    <xf numFmtId="44" fontId="3" fillId="14" borderId="0" xfId="0" applyNumberFormat="1" applyFont="1" applyFill="1" applyAlignment="1" applyProtection="1">
      <alignment horizontal="left"/>
      <protection hidden="1"/>
    </xf>
    <xf numFmtId="44" fontId="3" fillId="14" borderId="0" xfId="0" applyNumberFormat="1" applyFont="1" applyFill="1" applyAlignment="1" applyProtection="1">
      <alignment horizontal="left" vertical="center"/>
      <protection hidden="1"/>
    </xf>
    <xf numFmtId="0" fontId="17" fillId="14" borderId="15" xfId="0" applyFont="1" applyFill="1" applyBorder="1" applyAlignment="1" applyProtection="1">
      <alignment horizontal="left" wrapText="1"/>
      <protection hidden="1"/>
    </xf>
    <xf numFmtId="0" fontId="5" fillId="0" borderId="41" xfId="0" applyFont="1" applyBorder="1" applyAlignment="1" applyProtection="1">
      <alignment horizontal="center"/>
      <protection hidden="1"/>
    </xf>
    <xf numFmtId="44" fontId="5" fillId="0" borderId="42" xfId="0" applyNumberFormat="1" applyFont="1" applyBorder="1" applyProtection="1">
      <protection hidden="1"/>
    </xf>
    <xf numFmtId="0" fontId="5" fillId="0" borderId="2" xfId="0" applyFont="1" applyBorder="1" applyAlignment="1" applyProtection="1">
      <alignment horizontal="center" vertical="center"/>
      <protection hidden="1"/>
    </xf>
    <xf numFmtId="0" fontId="3" fillId="0" borderId="2" xfId="0" applyFont="1" applyBorder="1" applyAlignment="1" applyProtection="1">
      <alignment vertical="center"/>
      <protection hidden="1"/>
    </xf>
    <xf numFmtId="9" fontId="5" fillId="0" borderId="2" xfId="8" applyFont="1" applyBorder="1" applyAlignment="1" applyProtection="1">
      <alignment horizontal="right"/>
      <protection hidden="1"/>
    </xf>
    <xf numFmtId="0" fontId="3" fillId="0" borderId="0" xfId="4"/>
    <xf numFmtId="0" fontId="30" fillId="0" borderId="0" xfId="4" applyFont="1"/>
    <xf numFmtId="0" fontId="3" fillId="0" borderId="0" xfId="4" applyAlignment="1">
      <alignment horizontal="center"/>
    </xf>
    <xf numFmtId="0" fontId="53" fillId="0" borderId="0" xfId="4" applyFont="1" applyAlignment="1">
      <alignment horizontal="left"/>
    </xf>
    <xf numFmtId="0" fontId="3" fillId="0" borderId="0" xfId="4" applyAlignment="1">
      <alignment vertical="top" wrapText="1"/>
    </xf>
    <xf numFmtId="0" fontId="3" fillId="0" borderId="0" xfId="4" applyAlignment="1">
      <alignment horizontal="left" vertical="top" wrapText="1"/>
    </xf>
    <xf numFmtId="0" fontId="3" fillId="0" borderId="0" xfId="4" applyAlignment="1">
      <alignment horizontal="left"/>
    </xf>
    <xf numFmtId="0" fontId="3" fillId="0" borderId="0" xfId="4" applyAlignment="1" applyProtection="1">
      <alignment horizontal="justify"/>
      <protection hidden="1"/>
    </xf>
    <xf numFmtId="0" fontId="53" fillId="0" borderId="0" xfId="4" applyFont="1"/>
    <xf numFmtId="0" fontId="2" fillId="0" borderId="0" xfId="4" applyFont="1"/>
    <xf numFmtId="0" fontId="3" fillId="0" borderId="0" xfId="4" applyAlignment="1">
      <alignment wrapText="1"/>
    </xf>
    <xf numFmtId="0" fontId="3" fillId="0" borderId="0" xfId="4" applyAlignment="1">
      <alignment horizontal="center" vertical="top"/>
    </xf>
    <xf numFmtId="0" fontId="3" fillId="0" borderId="0" xfId="0" applyFont="1" applyProtection="1">
      <protection locked="0"/>
    </xf>
    <xf numFmtId="0" fontId="14" fillId="0" borderId="0" xfId="0" applyFont="1" applyProtection="1">
      <protection locked="0"/>
    </xf>
    <xf numFmtId="0" fontId="34" fillId="0" borderId="0" xfId="0" applyFont="1" applyAlignment="1" applyProtection="1">
      <alignment horizontal="center"/>
      <protection hidden="1"/>
    </xf>
    <xf numFmtId="0" fontId="2" fillId="0" borderId="0" xfId="0" applyFont="1" applyAlignment="1" applyProtection="1">
      <alignment horizontal="left" wrapText="1"/>
      <protection hidden="1"/>
    </xf>
    <xf numFmtId="0" fontId="3" fillId="0" borderId="1" xfId="0" applyFont="1" applyBorder="1" applyProtection="1">
      <protection locked="0"/>
    </xf>
    <xf numFmtId="0" fontId="3" fillId="0" borderId="19" xfId="0" applyFont="1" applyBorder="1" applyProtection="1">
      <protection locked="0"/>
    </xf>
    <xf numFmtId="44" fontId="3" fillId="0" borderId="1" xfId="2" applyFont="1" applyBorder="1" applyProtection="1">
      <protection locked="0"/>
    </xf>
    <xf numFmtId="44" fontId="3" fillId="0" borderId="19" xfId="2" applyFont="1" applyBorder="1" applyProtection="1">
      <protection locked="0"/>
    </xf>
    <xf numFmtId="44" fontId="3" fillId="0" borderId="0" xfId="2" applyFont="1" applyProtection="1">
      <protection locked="0"/>
    </xf>
    <xf numFmtId="0" fontId="3" fillId="14" borderId="0" xfId="0" applyFont="1" applyFill="1" applyProtection="1">
      <protection hidden="1"/>
    </xf>
    <xf numFmtId="0" fontId="0" fillId="0" borderId="0" xfId="0" applyAlignment="1" applyProtection="1">
      <alignment horizontal="left" vertical="center"/>
      <protection hidden="1"/>
    </xf>
    <xf numFmtId="0" fontId="3" fillId="0" borderId="0" xfId="0" quotePrefix="1" applyFont="1" applyAlignment="1">
      <alignment horizontal="center" wrapText="1"/>
    </xf>
    <xf numFmtId="0" fontId="14" fillId="0" borderId="0" xfId="0" applyFont="1" applyProtection="1">
      <protection locked="0" hidden="1"/>
    </xf>
    <xf numFmtId="44" fontId="3" fillId="0" borderId="1" xfId="2" applyFont="1" applyBorder="1" applyProtection="1"/>
    <xf numFmtId="9" fontId="5" fillId="0" borderId="0" xfId="8" applyFont="1" applyProtection="1"/>
    <xf numFmtId="44" fontId="5" fillId="0" borderId="3" xfId="0" applyNumberFormat="1" applyFont="1" applyBorder="1"/>
    <xf numFmtId="0" fontId="17" fillId="0" borderId="36" xfId="0" applyFont="1" applyBorder="1" applyAlignment="1" applyProtection="1">
      <alignment horizontal="left"/>
      <protection hidden="1"/>
    </xf>
    <xf numFmtId="0" fontId="3" fillId="0" borderId="39" xfId="0" applyFont="1" applyBorder="1" applyProtection="1">
      <protection hidden="1"/>
    </xf>
    <xf numFmtId="0" fontId="3" fillId="0" borderId="39" xfId="0" applyFont="1" applyBorder="1" applyAlignment="1" applyProtection="1">
      <alignment horizontal="center"/>
      <protection hidden="1"/>
    </xf>
    <xf numFmtId="0" fontId="3" fillId="0" borderId="51" xfId="0" applyFont="1" applyBorder="1" applyProtection="1">
      <protection hidden="1"/>
    </xf>
    <xf numFmtId="0" fontId="5" fillId="0" borderId="0" xfId="0" applyFont="1" applyAlignment="1">
      <alignment horizontal="left" vertical="top" wrapText="1"/>
    </xf>
    <xf numFmtId="0" fontId="55" fillId="0" borderId="0" xfId="0" applyFont="1" applyAlignment="1">
      <alignment horizontal="justify"/>
    </xf>
    <xf numFmtId="0" fontId="55" fillId="0" borderId="0" xfId="0" applyFont="1" applyAlignment="1">
      <alignment horizontal="center" vertical="top" wrapText="1"/>
    </xf>
    <xf numFmtId="0" fontId="7" fillId="0" borderId="0" xfId="0" applyFont="1" applyAlignment="1">
      <alignment horizontal="center"/>
    </xf>
    <xf numFmtId="0" fontId="55" fillId="0" borderId="0" xfId="0" applyFont="1" applyAlignment="1">
      <alignment horizontal="left" vertical="top" wrapText="1"/>
    </xf>
    <xf numFmtId="0" fontId="8" fillId="0" borderId="0" xfId="0" applyFont="1" applyAlignment="1">
      <alignment horizontal="left"/>
    </xf>
    <xf numFmtId="0" fontId="5" fillId="0" borderId="2" xfId="0" applyFont="1" applyBorder="1" applyAlignment="1">
      <alignment horizontal="left"/>
    </xf>
    <xf numFmtId="0" fontId="8" fillId="0" borderId="2" xfId="0" applyFont="1" applyBorder="1" applyAlignment="1">
      <alignment horizontal="left"/>
    </xf>
    <xf numFmtId="0" fontId="7" fillId="0" borderId="6" xfId="0" applyFont="1" applyBorder="1" applyAlignment="1">
      <alignment horizontal="center" vertical="center" wrapText="1"/>
    </xf>
    <xf numFmtId="0" fontId="5" fillId="0" borderId="2" xfId="0" applyFont="1" applyBorder="1"/>
    <xf numFmtId="0" fontId="8" fillId="0" borderId="2" xfId="0" applyFont="1" applyBorder="1"/>
    <xf numFmtId="0" fontId="3" fillId="0" borderId="2" xfId="0" applyFont="1" applyBorder="1"/>
    <xf numFmtId="0" fontId="5" fillId="0" borderId="1" xfId="0" applyFont="1" applyBorder="1"/>
    <xf numFmtId="0" fontId="8" fillId="0" borderId="4" xfId="0" applyFont="1" applyBorder="1"/>
    <xf numFmtId="0" fontId="3" fillId="0" borderId="0" xfId="0" applyFont="1" applyAlignment="1" applyProtection="1">
      <alignment horizontal="left" vertical="center" wrapText="1"/>
      <protection hidden="1"/>
    </xf>
    <xf numFmtId="0" fontId="3" fillId="0" borderId="0" xfId="0" applyFont="1" applyAlignment="1">
      <alignment horizontal="center"/>
    </xf>
    <xf numFmtId="0" fontId="53" fillId="0" borderId="0" xfId="0" applyFont="1" applyAlignment="1">
      <alignment horizontal="left"/>
    </xf>
    <xf numFmtId="0" fontId="5" fillId="0" borderId="52" xfId="0" applyFont="1" applyBorder="1" applyAlignment="1" applyProtection="1">
      <alignment horizontal="center"/>
      <protection hidden="1"/>
    </xf>
    <xf numFmtId="0" fontId="3" fillId="0" borderId="53" xfId="0" applyFont="1" applyBorder="1" applyProtection="1">
      <protection hidden="1"/>
    </xf>
    <xf numFmtId="44" fontId="5" fillId="0" borderId="53" xfId="0" applyNumberFormat="1" applyFont="1" applyBorder="1" applyProtection="1">
      <protection locked="0"/>
    </xf>
    <xf numFmtId="44" fontId="5" fillId="0" borderId="42" xfId="0" applyNumberFormat="1" applyFont="1" applyBorder="1" applyProtection="1">
      <protection locked="0"/>
    </xf>
    <xf numFmtId="0" fontId="5" fillId="0" borderId="33" xfId="0" applyFont="1" applyBorder="1" applyAlignment="1" applyProtection="1">
      <alignment horizontal="center"/>
      <protection hidden="1"/>
    </xf>
    <xf numFmtId="44" fontId="2" fillId="0" borderId="4" xfId="0" applyNumberFormat="1" applyFont="1" applyBorder="1" applyProtection="1">
      <protection hidden="1"/>
    </xf>
    <xf numFmtId="44" fontId="2" fillId="0" borderId="10" xfId="0" applyNumberFormat="1" applyFont="1" applyBorder="1" applyProtection="1">
      <protection hidden="1"/>
    </xf>
    <xf numFmtId="0" fontId="8" fillId="0" borderId="53" xfId="0" applyFont="1" applyBorder="1" applyProtection="1">
      <protection hidden="1"/>
    </xf>
    <xf numFmtId="44" fontId="5" fillId="2" borderId="53" xfId="0" applyNumberFormat="1" applyFont="1" applyFill="1" applyBorder="1" applyProtection="1">
      <protection hidden="1"/>
    </xf>
    <xf numFmtId="44" fontId="5" fillId="2" borderId="42" xfId="0" applyNumberFormat="1" applyFont="1" applyFill="1" applyBorder="1" applyProtection="1">
      <protection hidden="1"/>
    </xf>
    <xf numFmtId="0" fontId="8" fillId="0" borderId="54" xfId="0" applyFont="1" applyBorder="1" applyProtection="1">
      <protection hidden="1"/>
    </xf>
    <xf numFmtId="44" fontId="2" fillId="0" borderId="54" xfId="0" applyNumberFormat="1" applyFont="1" applyBorder="1" applyProtection="1">
      <protection hidden="1"/>
    </xf>
    <xf numFmtId="44" fontId="2" fillId="0" borderId="55" xfId="0" applyNumberFormat="1" applyFont="1" applyBorder="1" applyProtection="1">
      <protection hidden="1"/>
    </xf>
    <xf numFmtId="0" fontId="8" fillId="0" borderId="4" xfId="0" applyFont="1" applyBorder="1" applyAlignment="1" applyProtection="1">
      <alignment horizontal="left"/>
      <protection hidden="1"/>
    </xf>
    <xf numFmtId="0" fontId="49" fillId="0" borderId="0" xfId="0" applyFont="1" applyProtection="1">
      <protection hidden="1"/>
    </xf>
    <xf numFmtId="0" fontId="49" fillId="0" borderId="0" xfId="0" applyFont="1" applyProtection="1">
      <protection locked="0" hidden="1"/>
    </xf>
    <xf numFmtId="0" fontId="3" fillId="0" borderId="0" xfId="0" applyFont="1" applyAlignment="1" applyProtection="1">
      <alignment horizontal="justify"/>
      <protection hidden="1"/>
    </xf>
    <xf numFmtId="44" fontId="5" fillId="2" borderId="2" xfId="0" applyNumberFormat="1" applyFont="1" applyFill="1" applyBorder="1" applyProtection="1">
      <protection locked="0"/>
    </xf>
    <xf numFmtId="0" fontId="5" fillId="0" borderId="0" xfId="0" applyFont="1" applyAlignment="1" applyProtection="1">
      <alignment horizontal="left"/>
      <protection locked="0"/>
    </xf>
    <xf numFmtId="0" fontId="5" fillId="0" borderId="0" xfId="0" applyFont="1" applyAlignment="1" applyProtection="1">
      <alignment vertical="center"/>
      <protection locked="0"/>
    </xf>
    <xf numFmtId="0" fontId="15" fillId="0" borderId="5" xfId="0" applyFont="1" applyBorder="1" applyAlignment="1">
      <alignment horizontal="center" wrapText="1"/>
    </xf>
    <xf numFmtId="0" fontId="5" fillId="0" borderId="8" xfId="0" applyFont="1" applyBorder="1" applyAlignment="1">
      <alignment horizontal="center"/>
    </xf>
    <xf numFmtId="0" fontId="5" fillId="0" borderId="8" xfId="0" applyFont="1" applyBorder="1" applyAlignment="1">
      <alignment horizontal="center" vertical="center"/>
    </xf>
    <xf numFmtId="0" fontId="5" fillId="0" borderId="9" xfId="0" applyFont="1" applyBorder="1" applyAlignment="1">
      <alignment horizontal="center"/>
    </xf>
    <xf numFmtId="44" fontId="5" fillId="0" borderId="2" xfId="0" applyNumberFormat="1" applyFont="1" applyBorder="1"/>
    <xf numFmtId="44" fontId="5" fillId="0" borderId="4" xfId="0" applyNumberFormat="1" applyFont="1" applyBorder="1"/>
    <xf numFmtId="0" fontId="8" fillId="0" borderId="7" xfId="0" applyFont="1" applyBorder="1" applyAlignment="1">
      <alignment horizontal="center" vertical="center" wrapText="1"/>
    </xf>
    <xf numFmtId="44" fontId="5" fillId="2" borderId="3" xfId="0" applyNumberFormat="1" applyFont="1" applyFill="1" applyBorder="1"/>
    <xf numFmtId="44" fontId="5" fillId="0" borderId="10" xfId="0" applyNumberFormat="1" applyFont="1" applyBorder="1"/>
    <xf numFmtId="0" fontId="5" fillId="0" borderId="23" xfId="0" applyFont="1" applyBorder="1"/>
    <xf numFmtId="0" fontId="21" fillId="0" borderId="24" xfId="0" applyFont="1" applyBorder="1" applyAlignment="1">
      <alignment horizontal="center" vertical="center"/>
    </xf>
    <xf numFmtId="44" fontId="5" fillId="0" borderId="32" xfId="0" applyNumberFormat="1" applyFont="1" applyBorder="1"/>
    <xf numFmtId="44" fontId="5" fillId="0" borderId="6" xfId="0" applyNumberFormat="1" applyFont="1" applyBorder="1"/>
    <xf numFmtId="44" fontId="5" fillId="0" borderId="7" xfId="0" applyNumberFormat="1" applyFont="1" applyBorder="1"/>
    <xf numFmtId="0" fontId="5" fillId="0" borderId="25" xfId="0" applyFont="1" applyBorder="1"/>
    <xf numFmtId="0" fontId="21" fillId="0" borderId="26" xfId="0" applyFont="1" applyBorder="1" applyAlignment="1">
      <alignment horizontal="center" vertical="center"/>
    </xf>
    <xf numFmtId="44" fontId="5" fillId="0" borderId="8" xfId="0" applyNumberFormat="1" applyFont="1" applyBorder="1"/>
    <xf numFmtId="0" fontId="8" fillId="0" borderId="27" xfId="0" applyFont="1" applyBorder="1"/>
    <xf numFmtId="0" fontId="21" fillId="0" borderId="28" xfId="0" applyFont="1" applyBorder="1" applyAlignment="1">
      <alignment horizontal="center" vertical="center"/>
    </xf>
    <xf numFmtId="44" fontId="5" fillId="0" borderId="33" xfId="0" applyNumberFormat="1" applyFont="1" applyBorder="1"/>
    <xf numFmtId="44" fontId="5" fillId="2" borderId="2" xfId="0" applyNumberFormat="1" applyFont="1" applyFill="1" applyBorder="1"/>
    <xf numFmtId="0" fontId="5" fillId="2" borderId="2" xfId="0" applyFont="1" applyFill="1" applyBorder="1"/>
    <xf numFmtId="0" fontId="5" fillId="2" borderId="3" xfId="0" applyFont="1" applyFill="1" applyBorder="1"/>
    <xf numFmtId="0" fontId="58" fillId="0" borderId="0" xfId="10" applyFont="1" applyAlignment="1" applyProtection="1">
      <alignment horizontal="center"/>
      <protection locked="0"/>
    </xf>
    <xf numFmtId="0" fontId="14" fillId="0" borderId="0" xfId="10" applyFont="1" applyProtection="1">
      <protection locked="0"/>
    </xf>
    <xf numFmtId="0" fontId="17" fillId="0" borderId="0" xfId="10" applyFont="1" applyAlignment="1" applyProtection="1">
      <alignment horizontal="center"/>
      <protection locked="0"/>
    </xf>
    <xf numFmtId="44" fontId="14" fillId="0" borderId="2" xfId="2" applyFont="1" applyBorder="1" applyAlignment="1" applyProtection="1">
      <alignment horizontal="right"/>
      <protection locked="0"/>
    </xf>
    <xf numFmtId="0" fontId="14" fillId="0" borderId="2" xfId="10" applyFont="1" applyBorder="1" applyAlignment="1" applyProtection="1">
      <alignment horizontal="left" vertical="top" wrapText="1"/>
      <protection locked="0"/>
    </xf>
    <xf numFmtId="44" fontId="14" fillId="0" borderId="2" xfId="2" applyFont="1" applyBorder="1" applyAlignment="1" applyProtection="1">
      <alignment horizontal="left"/>
      <protection locked="0"/>
    </xf>
    <xf numFmtId="0" fontId="7" fillId="0" borderId="0" xfId="10" applyFont="1" applyProtection="1">
      <protection locked="0"/>
    </xf>
    <xf numFmtId="0" fontId="14" fillId="0" borderId="0" xfId="10" applyFont="1" applyAlignment="1" applyProtection="1">
      <alignment horizontal="center" wrapText="1"/>
      <protection locked="0"/>
    </xf>
    <xf numFmtId="0" fontId="14" fillId="0" borderId="2" xfId="10" applyFont="1" applyBorder="1" applyProtection="1">
      <protection locked="0"/>
    </xf>
    <xf numFmtId="44" fontId="14" fillId="0" borderId="2" xfId="2" applyFont="1" applyBorder="1" applyProtection="1">
      <protection locked="0"/>
    </xf>
    <xf numFmtId="0" fontId="17" fillId="0" borderId="0" xfId="10" applyFont="1" applyAlignment="1">
      <alignment horizontal="center"/>
    </xf>
    <xf numFmtId="0" fontId="14" fillId="0" borderId="12" xfId="10" applyFont="1" applyBorder="1" applyAlignment="1">
      <alignment horizontal="center" wrapText="1"/>
    </xf>
    <xf numFmtId="0" fontId="58" fillId="0" borderId="0" xfId="4" applyFont="1" applyAlignment="1" applyProtection="1">
      <alignment horizontal="center"/>
      <protection locked="0"/>
    </xf>
    <xf numFmtId="0" fontId="14" fillId="0" borderId="0" xfId="4" applyFont="1" applyProtection="1">
      <protection locked="0"/>
    </xf>
    <xf numFmtId="0" fontId="60" fillId="0" borderId="0" xfId="4" applyFont="1" applyAlignment="1" applyProtection="1">
      <alignment horizontal="center"/>
      <protection locked="0"/>
    </xf>
    <xf numFmtId="0" fontId="17" fillId="0" borderId="0" xfId="4" applyFont="1" applyAlignment="1" applyProtection="1">
      <alignment horizontal="center"/>
      <protection locked="0"/>
    </xf>
    <xf numFmtId="0" fontId="61" fillId="0" borderId="0" xfId="4" applyFont="1" applyProtection="1">
      <protection locked="0"/>
    </xf>
    <xf numFmtId="0" fontId="2" fillId="0" borderId="0" xfId="0" applyFont="1" applyAlignment="1">
      <alignment vertical="top"/>
    </xf>
    <xf numFmtId="44" fontId="17" fillId="0" borderId="1" xfId="0" applyNumberFormat="1" applyFont="1" applyBorder="1"/>
    <xf numFmtId="0" fontId="7" fillId="0" borderId="0" xfId="10" applyFont="1" applyAlignment="1" applyProtection="1">
      <alignment vertical="top"/>
      <protection locked="0"/>
    </xf>
    <xf numFmtId="44" fontId="0" fillId="0" borderId="1" xfId="0" applyNumberFormat="1" applyBorder="1"/>
    <xf numFmtId="0" fontId="49" fillId="0" borderId="0" xfId="0" applyFont="1" applyAlignment="1" applyProtection="1">
      <alignment wrapText="1"/>
      <protection hidden="1"/>
    </xf>
    <xf numFmtId="0" fontId="13" fillId="0" borderId="0" xfId="0" applyFont="1" applyAlignment="1" applyProtection="1">
      <alignment horizontal="center" vertical="center"/>
      <protection locked="0"/>
    </xf>
    <xf numFmtId="0" fontId="3" fillId="0" borderId="39" xfId="4" applyBorder="1" applyAlignment="1">
      <alignment horizontal="center"/>
    </xf>
    <xf numFmtId="0" fontId="14" fillId="0" borderId="1" xfId="0" applyFont="1" applyBorder="1" applyAlignment="1" applyProtection="1">
      <alignment horizontal="center"/>
      <protection hidden="1"/>
    </xf>
    <xf numFmtId="44" fontId="14" fillId="0" borderId="1" xfId="0" applyNumberFormat="1" applyFont="1" applyBorder="1" applyAlignment="1" applyProtection="1">
      <alignment horizontal="center"/>
      <protection hidden="1"/>
    </xf>
    <xf numFmtId="43" fontId="3" fillId="0" borderId="19" xfId="0" applyNumberFormat="1" applyFont="1" applyBorder="1" applyProtection="1">
      <protection locked="0"/>
    </xf>
    <xf numFmtId="9" fontId="3" fillId="0" borderId="19" xfId="8" applyFont="1" applyFill="1" applyBorder="1" applyProtection="1"/>
    <xf numFmtId="44" fontId="3" fillId="0" borderId="1" xfId="0" applyNumberFormat="1" applyFont="1" applyBorder="1" applyProtection="1">
      <protection hidden="1"/>
    </xf>
    <xf numFmtId="37" fontId="3" fillId="0" borderId="0" xfId="0" applyNumberFormat="1" applyFont="1" applyProtection="1">
      <protection hidden="1"/>
    </xf>
    <xf numFmtId="37" fontId="3" fillId="0" borderId="19" xfId="0" applyNumberFormat="1" applyFont="1" applyBorder="1" applyProtection="1">
      <protection hidden="1"/>
    </xf>
    <xf numFmtId="166" fontId="3" fillId="0" borderId="19" xfId="0" applyNumberFormat="1" applyFont="1" applyBorder="1" applyProtection="1">
      <protection locked="0"/>
    </xf>
    <xf numFmtId="166" fontId="3" fillId="0" borderId="1" xfId="0" applyNumberFormat="1" applyFont="1" applyBorder="1" applyProtection="1">
      <protection locked="0"/>
    </xf>
    <xf numFmtId="0" fontId="7" fillId="0" borderId="0" xfId="10" applyFont="1" applyAlignment="1" applyProtection="1">
      <alignment horizontal="left" vertical="top" wrapText="1"/>
      <protection locked="0"/>
    </xf>
    <xf numFmtId="0" fontId="3" fillId="0" borderId="11" xfId="10" applyBorder="1" applyAlignment="1">
      <alignment horizontal="center"/>
    </xf>
    <xf numFmtId="0" fontId="14" fillId="0" borderId="0" xfId="10" applyFont="1"/>
    <xf numFmtId="44" fontId="14" fillId="0" borderId="56" xfId="10" applyNumberFormat="1" applyFont="1" applyBorder="1"/>
    <xf numFmtId="0" fontId="9" fillId="0" borderId="0" xfId="0" applyFont="1" applyAlignment="1" applyProtection="1">
      <alignment vertical="center" wrapText="1"/>
      <protection locked="0"/>
    </xf>
    <xf numFmtId="0" fontId="3" fillId="0" borderId="0" xfId="4" applyProtection="1">
      <protection locked="0"/>
    </xf>
    <xf numFmtId="0" fontId="6" fillId="0" borderId="0" xfId="4" applyFont="1" applyProtection="1">
      <protection locked="0"/>
    </xf>
    <xf numFmtId="0" fontId="6" fillId="0" borderId="0" xfId="4" applyFont="1" applyAlignment="1" applyProtection="1">
      <alignment horizontal="center" vertical="center"/>
      <protection locked="0"/>
    </xf>
    <xf numFmtId="0" fontId="3" fillId="0" borderId="0" xfId="4" applyAlignment="1" applyProtection="1">
      <alignment horizontal="left" vertical="top" wrapText="1"/>
      <protection locked="0"/>
    </xf>
    <xf numFmtId="0" fontId="3" fillId="0" borderId="0" xfId="4" applyAlignment="1" applyProtection="1">
      <alignment horizontal="left" wrapText="1"/>
      <protection locked="0"/>
    </xf>
    <xf numFmtId="44" fontId="3" fillId="0" borderId="0" xfId="4" applyNumberFormat="1" applyProtection="1">
      <protection locked="0"/>
    </xf>
    <xf numFmtId="44" fontId="3" fillId="0" borderId="56" xfId="4" applyNumberFormat="1" applyBorder="1"/>
    <xf numFmtId="0" fontId="62" fillId="0" borderId="0" xfId="0" applyFont="1" applyProtection="1">
      <protection hidden="1"/>
    </xf>
    <xf numFmtId="0" fontId="62" fillId="0" borderId="0" xfId="0" applyFont="1"/>
    <xf numFmtId="0" fontId="63" fillId="0" borderId="0" xfId="0" applyFont="1" applyAlignment="1">
      <alignment horizontal="centerContinuous"/>
    </xf>
    <xf numFmtId="0" fontId="69" fillId="0" borderId="0" xfId="0" applyFont="1" applyAlignment="1" applyProtection="1">
      <alignment horizontal="centerContinuous"/>
      <protection hidden="1"/>
    </xf>
    <xf numFmtId="0" fontId="62" fillId="0" borderId="0" xfId="0" applyFont="1" applyAlignment="1">
      <alignment wrapText="1"/>
    </xf>
    <xf numFmtId="0" fontId="62" fillId="0" borderId="2" xfId="0" applyFont="1" applyBorder="1" applyAlignment="1" applyProtection="1">
      <alignment horizontal="left"/>
      <protection locked="0"/>
    </xf>
    <xf numFmtId="49" fontId="62" fillId="0" borderId="2" xfId="0" applyNumberFormat="1" applyFont="1" applyBorder="1" applyProtection="1">
      <protection locked="0"/>
    </xf>
    <xf numFmtId="0" fontId="64" fillId="0" borderId="0" xfId="0" applyFont="1"/>
    <xf numFmtId="37" fontId="62" fillId="0" borderId="2" xfId="1" applyFont="1" applyFill="1" applyBorder="1" applyProtection="1">
      <protection locked="0"/>
    </xf>
    <xf numFmtId="0" fontId="62" fillId="0" borderId="43" xfId="0" applyFont="1" applyBorder="1" applyProtection="1">
      <protection hidden="1"/>
    </xf>
    <xf numFmtId="39" fontId="62" fillId="0" borderId="2" xfId="1" applyNumberFormat="1" applyFont="1" applyFill="1" applyBorder="1" applyProtection="1">
      <protection locked="0"/>
    </xf>
    <xf numFmtId="0" fontId="64" fillId="0" borderId="0" xfId="0" applyFont="1" applyAlignment="1">
      <alignment wrapText="1"/>
    </xf>
    <xf numFmtId="0" fontId="62" fillId="0" borderId="44" xfId="0" applyFont="1" applyBorder="1" applyProtection="1">
      <protection hidden="1"/>
    </xf>
    <xf numFmtId="167" fontId="62" fillId="0" borderId="2" xfId="1" applyNumberFormat="1" applyFont="1" applyFill="1" applyBorder="1" applyProtection="1">
      <protection locked="0"/>
    </xf>
    <xf numFmtId="0" fontId="62" fillId="0" borderId="2" xfId="0" applyFont="1" applyBorder="1" applyAlignment="1">
      <alignment horizontal="center"/>
    </xf>
    <xf numFmtId="0" fontId="62" fillId="0" borderId="40" xfId="0" applyFont="1" applyBorder="1" applyProtection="1">
      <protection hidden="1"/>
    </xf>
    <xf numFmtId="4" fontId="62" fillId="0" borderId="2" xfId="1" applyNumberFormat="1" applyFont="1" applyFill="1" applyBorder="1" applyProtection="1">
      <protection locked="0"/>
    </xf>
    <xf numFmtId="0" fontId="62" fillId="0" borderId="36" xfId="0" applyFont="1" applyBorder="1" applyProtection="1">
      <protection hidden="1"/>
    </xf>
    <xf numFmtId="4" fontId="62" fillId="0" borderId="2" xfId="8" applyNumberFormat="1" applyFont="1" applyFill="1" applyBorder="1" applyProtection="1">
      <protection locked="0"/>
    </xf>
    <xf numFmtId="0" fontId="62" fillId="0" borderId="38" xfId="0" applyFont="1" applyBorder="1" applyProtection="1">
      <protection hidden="1"/>
    </xf>
    <xf numFmtId="0" fontId="62" fillId="0" borderId="0" xfId="0" applyFont="1" applyAlignment="1">
      <alignment horizontal="right"/>
    </xf>
    <xf numFmtId="0" fontId="70" fillId="0" borderId="0" xfId="9" applyFont="1" applyProtection="1">
      <protection locked="0"/>
    </xf>
    <xf numFmtId="0" fontId="71" fillId="0" borderId="0" xfId="9" applyFont="1" applyAlignment="1" applyProtection="1">
      <alignment horizontal="center"/>
      <protection locked="0"/>
    </xf>
    <xf numFmtId="0" fontId="73" fillId="0" borderId="0" xfId="9" applyFont="1" applyAlignment="1">
      <alignment horizontal="center"/>
    </xf>
    <xf numFmtId="0" fontId="70" fillId="0" borderId="0" xfId="9" applyFont="1"/>
    <xf numFmtId="0" fontId="71" fillId="0" borderId="1" xfId="9" applyFont="1" applyBorder="1" applyAlignment="1" applyProtection="1">
      <alignment horizontal="center"/>
      <protection locked="0"/>
    </xf>
    <xf numFmtId="0" fontId="71" fillId="0" borderId="19" xfId="9" applyFont="1" applyBorder="1" applyAlignment="1" applyProtection="1">
      <alignment horizontal="center"/>
      <protection locked="0"/>
    </xf>
    <xf numFmtId="0" fontId="70" fillId="0" borderId="0" xfId="9" applyFont="1" applyAlignment="1" applyProtection="1">
      <alignment horizontal="center"/>
      <protection locked="0"/>
    </xf>
    <xf numFmtId="0" fontId="70" fillId="0" borderId="12" xfId="9" applyFont="1" applyBorder="1" applyAlignment="1">
      <alignment horizontal="center"/>
    </xf>
    <xf numFmtId="0" fontId="70" fillId="0" borderId="1" xfId="9" applyFont="1" applyBorder="1" applyProtection="1">
      <protection locked="0"/>
    </xf>
    <xf numFmtId="0" fontId="70" fillId="0" borderId="16" xfId="9" applyFont="1" applyBorder="1" applyAlignment="1" applyProtection="1">
      <alignment horizontal="center"/>
      <protection locked="0"/>
    </xf>
    <xf numFmtId="0" fontId="74" fillId="0" borderId="0" xfId="9" applyFont="1" applyAlignment="1" applyProtection="1">
      <alignment horizontal="center"/>
      <protection locked="0"/>
    </xf>
    <xf numFmtId="0" fontId="3" fillId="0" borderId="0" xfId="0" applyFont="1" applyAlignment="1" applyProtection="1">
      <alignment horizontal="centerContinuous"/>
      <protection hidden="1"/>
    </xf>
    <xf numFmtId="43" fontId="3" fillId="0" borderId="1" xfId="0" quotePrefix="1" applyNumberFormat="1" applyFont="1" applyBorder="1" applyAlignment="1" applyProtection="1">
      <alignment horizontal="center"/>
      <protection locked="0"/>
    </xf>
    <xf numFmtId="43" fontId="3" fillId="0" borderId="0" xfId="0" applyNumberFormat="1" applyFont="1" applyProtection="1">
      <protection hidden="1"/>
    </xf>
    <xf numFmtId="0" fontId="3" fillId="0" borderId="16" xfId="0" applyFont="1" applyBorder="1" applyAlignment="1" applyProtection="1">
      <alignment horizontal="center"/>
      <protection hidden="1"/>
    </xf>
    <xf numFmtId="43" fontId="3" fillId="0" borderId="1" xfId="0" applyNumberFormat="1" applyFont="1" applyBorder="1" applyAlignment="1" applyProtection="1">
      <alignment horizontal="right"/>
      <protection locked="0"/>
    </xf>
    <xf numFmtId="0" fontId="30" fillId="0" borderId="0" xfId="0" applyFont="1" applyProtection="1">
      <protection hidden="1"/>
    </xf>
    <xf numFmtId="43" fontId="3" fillId="0" borderId="1" xfId="8" applyNumberFormat="1"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0" xfId="0" applyFont="1" applyAlignment="1" applyProtection="1">
      <alignment horizontal="center" vertical="top" wrapText="1"/>
      <protection hidden="1"/>
    </xf>
    <xf numFmtId="0" fontId="3" fillId="0" borderId="0" xfId="0" applyFont="1" applyAlignment="1" applyProtection="1">
      <alignment horizontal="center" vertical="top"/>
      <protection hidden="1"/>
    </xf>
    <xf numFmtId="41" fontId="3" fillId="0" borderId="0" xfId="0" applyNumberFormat="1" applyFont="1" applyAlignment="1" applyProtection="1">
      <alignment horizontal="center" vertical="top" wrapText="1"/>
      <protection hidden="1"/>
    </xf>
    <xf numFmtId="43" fontId="3" fillId="0" borderId="1" xfId="8" applyNumberFormat="1" applyFont="1" applyBorder="1" applyAlignment="1" applyProtection="1">
      <alignment horizontal="right"/>
    </xf>
    <xf numFmtId="0" fontId="3" fillId="0" borderId="1" xfId="0" applyFont="1" applyBorder="1" applyAlignment="1" applyProtection="1">
      <alignment horizontal="center"/>
      <protection locked="0"/>
    </xf>
    <xf numFmtId="43" fontId="3" fillId="0" borderId="1" xfId="8" applyNumberFormat="1" applyFont="1" applyBorder="1" applyAlignment="1" applyProtection="1">
      <alignment horizontal="center"/>
      <protection hidden="1"/>
    </xf>
    <xf numFmtId="0" fontId="3" fillId="0" borderId="0" xfId="0" applyFont="1" applyAlignment="1" applyProtection="1">
      <alignment horizontal="center" wrapText="1"/>
      <protection hidden="1"/>
    </xf>
    <xf numFmtId="41" fontId="3" fillId="0" borderId="0" xfId="0" quotePrefix="1" applyNumberFormat="1" applyFont="1" applyAlignment="1" applyProtection="1">
      <alignment horizontal="center"/>
      <protection hidden="1"/>
    </xf>
    <xf numFmtId="0" fontId="3" fillId="0" borderId="16" xfId="0" applyFont="1" applyBorder="1" applyAlignment="1" applyProtection="1">
      <alignment horizontal="center" vertical="center"/>
      <protection hidden="1"/>
    </xf>
    <xf numFmtId="43" fontId="3" fillId="0" borderId="1" xfId="0" applyNumberFormat="1" applyFont="1" applyBorder="1" applyAlignment="1" applyProtection="1">
      <alignment horizontal="right"/>
      <protection hidden="1"/>
    </xf>
    <xf numFmtId="43" fontId="3" fillId="0" borderId="1" xfId="0" applyNumberFormat="1" applyFont="1" applyBorder="1" applyProtection="1">
      <protection hidden="1"/>
    </xf>
    <xf numFmtId="0" fontId="3" fillId="0" borderId="0" xfId="0" applyFont="1" applyAlignment="1" applyProtection="1">
      <alignment horizontal="right"/>
      <protection hidden="1"/>
    </xf>
    <xf numFmtId="0" fontId="2" fillId="0" borderId="30" xfId="0" applyFont="1" applyBorder="1" applyAlignment="1" applyProtection="1">
      <alignment horizontal="centerContinuous"/>
      <protection hidden="1"/>
    </xf>
    <xf numFmtId="0" fontId="2" fillId="0" borderId="35" xfId="0" applyFont="1" applyBorder="1" applyAlignment="1" applyProtection="1">
      <alignment horizontal="centerContinuous"/>
      <protection hidden="1"/>
    </xf>
    <xf numFmtId="0" fontId="3" fillId="0" borderId="35" xfId="0" applyFont="1" applyBorder="1" applyAlignment="1" applyProtection="1">
      <alignment horizontal="centerContinuous"/>
      <protection hidden="1"/>
    </xf>
    <xf numFmtId="0" fontId="3" fillId="0" borderId="31" xfId="0" applyFont="1" applyBorder="1" applyAlignment="1" applyProtection="1">
      <alignment horizontal="centerContinuous"/>
      <protection hidden="1"/>
    </xf>
    <xf numFmtId="0" fontId="2" fillId="0" borderId="0" xfId="0" applyFont="1" applyAlignment="1" applyProtection="1">
      <alignment horizontal="centerContinuous" vertical="center"/>
      <protection hidden="1"/>
    </xf>
    <xf numFmtId="41" fontId="3" fillId="0" borderId="0" xfId="0" quotePrefix="1" applyNumberFormat="1" applyFont="1" applyAlignment="1" applyProtection="1">
      <alignment horizontal="center" vertical="top"/>
      <protection hidden="1"/>
    </xf>
    <xf numFmtId="0" fontId="2" fillId="0" borderId="0" xfId="0" applyFont="1" applyAlignment="1" applyProtection="1">
      <alignment horizontal="centerContinuous"/>
      <protection hidden="1"/>
    </xf>
    <xf numFmtId="0" fontId="2" fillId="0" borderId="0" xfId="0" applyFont="1" applyProtection="1">
      <protection locked="0"/>
    </xf>
    <xf numFmtId="0" fontId="75" fillId="0" borderId="0" xfId="0" applyFont="1" applyAlignment="1" applyProtection="1">
      <alignment horizontal="left"/>
      <protection locked="0"/>
    </xf>
    <xf numFmtId="0" fontId="75" fillId="0" borderId="0" xfId="0" applyFont="1" applyProtection="1">
      <protection locked="0"/>
    </xf>
    <xf numFmtId="0" fontId="22" fillId="0" borderId="0" xfId="0" applyFont="1" applyAlignment="1" applyProtection="1">
      <alignment vertical="top" wrapText="1"/>
      <protection hidden="1"/>
    </xf>
    <xf numFmtId="0" fontId="22" fillId="0" borderId="0" xfId="0" applyFont="1" applyAlignment="1" applyProtection="1">
      <alignment vertical="top" wrapText="1"/>
      <protection locked="0"/>
    </xf>
    <xf numFmtId="0" fontId="77" fillId="0" borderId="0" xfId="11"/>
    <xf numFmtId="0" fontId="79" fillId="0" borderId="0" xfId="11" applyFont="1"/>
    <xf numFmtId="0" fontId="77" fillId="0" borderId="0" xfId="11" applyAlignment="1">
      <alignment vertical="top" wrapText="1"/>
    </xf>
    <xf numFmtId="0" fontId="77" fillId="0" borderId="0" xfId="11" quotePrefix="1" applyAlignment="1">
      <alignment horizontal="right"/>
    </xf>
    <xf numFmtId="0" fontId="77" fillId="0" borderId="0" xfId="11" applyAlignment="1" applyProtection="1">
      <alignment vertical="top"/>
      <protection locked="0"/>
    </xf>
    <xf numFmtId="0" fontId="77" fillId="0" borderId="0" xfId="11" applyAlignment="1" applyProtection="1">
      <alignment horizontal="right" vertical="top"/>
      <protection locked="0"/>
    </xf>
    <xf numFmtId="44" fontId="77" fillId="0" borderId="0" xfId="2" applyFont="1" applyAlignment="1" applyProtection="1">
      <alignment vertical="top"/>
      <protection locked="0"/>
    </xf>
    <xf numFmtId="0" fontId="77" fillId="0" borderId="0" xfId="11" applyAlignment="1" applyProtection="1">
      <alignment horizontal="right" vertical="top" wrapText="1"/>
      <protection locked="0"/>
    </xf>
    <xf numFmtId="0" fontId="77" fillId="0" borderId="0" xfId="11" applyAlignment="1">
      <alignment horizontal="right"/>
    </xf>
    <xf numFmtId="0" fontId="80" fillId="0" borderId="0" xfId="4" applyFont="1"/>
    <xf numFmtId="0" fontId="77" fillId="0" borderId="0" xfId="11" quotePrefix="1" applyAlignment="1">
      <alignment horizontal="right" vertical="top"/>
    </xf>
    <xf numFmtId="0" fontId="77" fillId="0" borderId="0" xfId="11" applyAlignment="1" applyProtection="1">
      <alignment horizontal="left"/>
      <protection locked="0"/>
    </xf>
    <xf numFmtId="0" fontId="77" fillId="0" borderId="0" xfId="11" applyProtection="1">
      <protection locked="0"/>
    </xf>
    <xf numFmtId="0" fontId="77" fillId="0" borderId="0" xfId="11" applyAlignment="1" applyProtection="1">
      <alignment horizontal="right"/>
      <protection locked="0"/>
    </xf>
    <xf numFmtId="0" fontId="3" fillId="0" borderId="0" xfId="4" applyAlignment="1" applyProtection="1">
      <alignment horizontal="left" indent="1"/>
      <protection hidden="1"/>
    </xf>
    <xf numFmtId="0" fontId="84" fillId="0" borderId="12" xfId="9" applyFont="1" applyBorder="1" applyAlignment="1">
      <alignment horizontal="center"/>
    </xf>
    <xf numFmtId="0" fontId="0" fillId="9" borderId="22" xfId="0" applyFill="1" applyBorder="1" applyAlignment="1" applyProtection="1">
      <alignment horizontal="left" wrapText="1"/>
      <protection hidden="1"/>
    </xf>
    <xf numFmtId="0" fontId="6" fillId="0" borderId="1" xfId="0" applyFont="1" applyBorder="1" applyAlignment="1" applyProtection="1">
      <alignment horizontal="centerContinuous" wrapText="1"/>
      <protection hidden="1"/>
    </xf>
    <xf numFmtId="0" fontId="5" fillId="0" borderId="1" xfId="0" applyFont="1" applyBorder="1" applyAlignment="1" applyProtection="1">
      <alignment horizontal="centerContinuous"/>
      <protection hidden="1"/>
    </xf>
    <xf numFmtId="0" fontId="85" fillId="9" borderId="0" xfId="0" applyFont="1" applyFill="1" applyAlignment="1">
      <alignment horizontal="left" vertical="top" wrapText="1"/>
    </xf>
    <xf numFmtId="0" fontId="51" fillId="0" borderId="0" xfId="12" applyFont="1" applyAlignment="1">
      <alignment horizontal="left"/>
    </xf>
    <xf numFmtId="0" fontId="13" fillId="0" borderId="0" xfId="12" applyFont="1" applyAlignment="1">
      <alignment horizontal="left"/>
    </xf>
    <xf numFmtId="0" fontId="17" fillId="0" borderId="0" xfId="12" applyFont="1" applyAlignment="1">
      <alignment horizontal="centerContinuous"/>
    </xf>
    <xf numFmtId="0" fontId="3" fillId="0" borderId="0" xfId="12" applyAlignment="1">
      <alignment horizontal="centerContinuous"/>
    </xf>
    <xf numFmtId="0" fontId="86" fillId="9" borderId="0" xfId="0" applyFont="1" applyFill="1" applyAlignment="1">
      <alignment horizontal="left" vertical="top" wrapText="1"/>
    </xf>
    <xf numFmtId="0" fontId="88" fillId="0" borderId="0" xfId="0" applyFont="1"/>
    <xf numFmtId="0" fontId="34" fillId="0" borderId="39" xfId="0" applyFont="1" applyBorder="1" applyAlignment="1" applyProtection="1">
      <alignment horizontal="center"/>
      <protection hidden="1"/>
    </xf>
    <xf numFmtId="0" fontId="31" fillId="5" borderId="0" xfId="4" applyFont="1" applyFill="1" applyAlignment="1">
      <alignment horizontal="center"/>
    </xf>
    <xf numFmtId="0" fontId="67" fillId="0" borderId="12" xfId="0" applyFont="1" applyBorder="1" applyAlignment="1">
      <alignment horizontal="center"/>
    </xf>
    <xf numFmtId="0" fontId="65" fillId="0" borderId="0" xfId="0" applyFont="1" applyAlignment="1" applyProtection="1">
      <alignment horizontal="left" wrapText="1"/>
      <protection hidden="1"/>
    </xf>
    <xf numFmtId="0" fontId="64" fillId="0" borderId="0" xfId="0" applyFont="1" applyAlignment="1">
      <alignment horizontal="left" vertical="top" wrapText="1"/>
    </xf>
    <xf numFmtId="0" fontId="62" fillId="0" borderId="0" xfId="0" applyFont="1" applyAlignment="1">
      <alignment horizontal="left" vertical="top" wrapText="1"/>
    </xf>
    <xf numFmtId="0" fontId="13" fillId="10" borderId="20" xfId="0" applyFont="1" applyFill="1" applyBorder="1" applyAlignment="1" applyProtection="1">
      <alignment horizontal="center"/>
      <protection hidden="1"/>
    </xf>
    <xf numFmtId="0" fontId="13" fillId="10" borderId="21" xfId="0" applyFont="1" applyFill="1" applyBorder="1" applyAlignment="1" applyProtection="1">
      <alignment horizontal="center"/>
      <protection hidden="1"/>
    </xf>
    <xf numFmtId="0" fontId="13" fillId="10" borderId="29" xfId="0" applyFont="1" applyFill="1" applyBorder="1" applyAlignment="1" applyProtection="1">
      <alignment horizontal="center"/>
      <protection hidden="1"/>
    </xf>
    <xf numFmtId="0" fontId="54" fillId="0" borderId="20" xfId="0" applyFont="1" applyBorder="1" applyAlignment="1" applyProtection="1">
      <alignment horizontal="center" vertical="center"/>
      <protection hidden="1"/>
    </xf>
    <xf numFmtId="0" fontId="54" fillId="0" borderId="21" xfId="0" applyFont="1" applyBorder="1" applyAlignment="1" applyProtection="1">
      <alignment horizontal="center" vertical="center"/>
      <protection hidden="1"/>
    </xf>
    <xf numFmtId="0" fontId="54" fillId="0" borderId="29" xfId="0" applyFont="1" applyBorder="1" applyAlignment="1" applyProtection="1">
      <alignment horizontal="center" vertical="center"/>
      <protection hidden="1"/>
    </xf>
    <xf numFmtId="0" fontId="13" fillId="0" borderId="40" xfId="0" applyFont="1" applyBorder="1" applyAlignment="1" applyProtection="1">
      <alignment horizontal="left" wrapText="1"/>
      <protection hidden="1"/>
    </xf>
    <xf numFmtId="0" fontId="17" fillId="0" borderId="49" xfId="0" applyFont="1" applyBorder="1" applyAlignment="1" applyProtection="1">
      <alignment horizontal="left"/>
      <protection hidden="1"/>
    </xf>
    <xf numFmtId="0" fontId="17" fillId="0" borderId="50" xfId="0" applyFont="1" applyBorder="1" applyAlignment="1" applyProtection="1">
      <alignment horizontal="left"/>
      <protection hidden="1"/>
    </xf>
    <xf numFmtId="0" fontId="17" fillId="0" borderId="38" xfId="0" applyFont="1" applyBorder="1" applyAlignment="1" applyProtection="1">
      <alignment horizontal="left" wrapText="1"/>
      <protection hidden="1"/>
    </xf>
    <xf numFmtId="0" fontId="17" fillId="0" borderId="0" xfId="0" applyFont="1" applyAlignment="1" applyProtection="1">
      <alignment horizontal="left"/>
      <protection hidden="1"/>
    </xf>
    <xf numFmtId="0" fontId="17" fillId="0" borderId="48" xfId="0" applyFont="1" applyBorder="1" applyAlignment="1" applyProtection="1">
      <alignment horizontal="left"/>
      <protection hidden="1"/>
    </xf>
    <xf numFmtId="0" fontId="3" fillId="0" borderId="0" xfId="0" applyFont="1" applyAlignment="1" applyProtection="1">
      <alignment horizontal="left" vertical="top" wrapText="1"/>
      <protection hidden="1"/>
    </xf>
    <xf numFmtId="0" fontId="2" fillId="14" borderId="35" xfId="0" applyFont="1" applyFill="1" applyBorder="1" applyAlignment="1" applyProtection="1">
      <alignment horizontal="center"/>
      <protection hidden="1"/>
    </xf>
    <xf numFmtId="0" fontId="8" fillId="14" borderId="35" xfId="0" applyFont="1" applyFill="1" applyBorder="1" applyAlignment="1" applyProtection="1">
      <alignment horizontal="center"/>
      <protection hidden="1"/>
    </xf>
    <xf numFmtId="0" fontId="8" fillId="14" borderId="31" xfId="0" applyFont="1" applyFill="1" applyBorder="1" applyAlignment="1" applyProtection="1">
      <alignment horizontal="center"/>
      <protection hidden="1"/>
    </xf>
    <xf numFmtId="0" fontId="3" fillId="14" borderId="11" xfId="0" applyFont="1" applyFill="1" applyBorder="1" applyAlignment="1" applyProtection="1">
      <alignment horizontal="center" vertical="center" wrapText="1"/>
      <protection hidden="1"/>
    </xf>
    <xf numFmtId="0" fontId="3" fillId="14" borderId="22" xfId="0" applyFont="1" applyFill="1" applyBorder="1" applyAlignment="1" applyProtection="1">
      <alignment horizontal="center" vertical="center" wrapText="1"/>
      <protection hidden="1"/>
    </xf>
    <xf numFmtId="0" fontId="49" fillId="14" borderId="17" xfId="0" applyFont="1" applyFill="1" applyBorder="1" applyAlignment="1" applyProtection="1">
      <alignment horizontal="center" vertical="center"/>
      <protection hidden="1"/>
    </xf>
    <xf numFmtId="0" fontId="49" fillId="14" borderId="12" xfId="0" applyFont="1" applyFill="1" applyBorder="1" applyAlignment="1" applyProtection="1">
      <alignment horizontal="center" vertical="center"/>
      <protection hidden="1"/>
    </xf>
    <xf numFmtId="0" fontId="49" fillId="14" borderId="18" xfId="0"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0" fontId="7" fillId="3" borderId="30" xfId="0" applyFont="1" applyFill="1" applyBorder="1" applyAlignment="1" applyProtection="1">
      <alignment horizontal="center" vertical="center"/>
      <protection hidden="1"/>
    </xf>
    <xf numFmtId="0" fontId="7" fillId="3" borderId="35" xfId="0" applyFont="1" applyFill="1" applyBorder="1" applyAlignment="1" applyProtection="1">
      <alignment horizontal="center" vertical="center"/>
      <protection hidden="1"/>
    </xf>
    <xf numFmtId="0" fontId="7" fillId="3" borderId="31" xfId="0" applyFont="1" applyFill="1" applyBorder="1" applyAlignment="1" applyProtection="1">
      <alignment horizontal="center" vertical="center"/>
      <protection hidden="1"/>
    </xf>
    <xf numFmtId="0" fontId="14" fillId="0" borderId="1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44" fontId="17" fillId="0" borderId="25" xfId="0" applyNumberFormat="1" applyFont="1" applyBorder="1" applyAlignment="1" applyProtection="1">
      <alignment horizontal="center"/>
      <protection locked="0"/>
    </xf>
    <xf numFmtId="44" fontId="17" fillId="0" borderId="37" xfId="0" applyNumberFormat="1" applyFont="1" applyBorder="1" applyAlignment="1" applyProtection="1">
      <alignment horizontal="center"/>
      <protection locked="0"/>
    </xf>
    <xf numFmtId="0" fontId="8" fillId="13" borderId="30" xfId="0" applyFont="1" applyFill="1" applyBorder="1" applyAlignment="1" applyProtection="1">
      <alignment horizontal="center"/>
      <protection hidden="1"/>
    </xf>
    <xf numFmtId="0" fontId="8" fillId="13" borderId="35" xfId="0" applyFont="1" applyFill="1" applyBorder="1" applyAlignment="1" applyProtection="1">
      <alignment horizontal="center"/>
      <protection hidden="1"/>
    </xf>
    <xf numFmtId="0" fontId="8" fillId="13" borderId="31" xfId="0" applyFont="1" applyFill="1" applyBorder="1" applyAlignment="1" applyProtection="1">
      <alignment horizontal="center"/>
      <protection hidden="1"/>
    </xf>
    <xf numFmtId="0" fontId="14" fillId="0" borderId="13"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5" fillId="0" borderId="13"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44" fontId="17" fillId="0" borderId="25" xfId="0" applyNumberFormat="1" applyFont="1" applyBorder="1" applyAlignment="1" applyProtection="1">
      <alignment horizontal="center"/>
      <protection hidden="1"/>
    </xf>
    <xf numFmtId="44" fontId="17" fillId="0" borderId="37" xfId="0" applyNumberFormat="1" applyFont="1" applyBorder="1" applyAlignment="1" applyProtection="1">
      <alignment horizontal="center"/>
      <protection hidden="1"/>
    </xf>
    <xf numFmtId="0" fontId="38" fillId="4" borderId="13" xfId="0" applyFont="1" applyFill="1" applyBorder="1" applyAlignment="1" applyProtection="1">
      <alignment horizontal="center"/>
      <protection hidden="1"/>
    </xf>
    <xf numFmtId="0" fontId="38" fillId="4" borderId="11" xfId="0" applyFont="1" applyFill="1" applyBorder="1" applyAlignment="1" applyProtection="1">
      <alignment horizontal="center"/>
      <protection hidden="1"/>
    </xf>
    <xf numFmtId="0" fontId="3" fillId="13" borderId="13" xfId="0" applyFont="1" applyFill="1" applyBorder="1" applyAlignment="1" applyProtection="1">
      <alignment horizontal="center" vertical="center" wrapText="1"/>
      <protection hidden="1"/>
    </xf>
    <xf numFmtId="0" fontId="3" fillId="13" borderId="11" xfId="0" applyFont="1" applyFill="1" applyBorder="1" applyAlignment="1" applyProtection="1">
      <alignment horizontal="center" vertical="center" wrapText="1"/>
      <protection hidden="1"/>
    </xf>
    <xf numFmtId="0" fontId="3" fillId="13" borderId="22" xfId="0" applyFont="1" applyFill="1" applyBorder="1" applyAlignment="1" applyProtection="1">
      <alignment horizontal="center" vertical="center" wrapText="1"/>
      <protection hidden="1"/>
    </xf>
    <xf numFmtId="0" fontId="49" fillId="13" borderId="17" xfId="0" applyFont="1" applyFill="1" applyBorder="1" applyAlignment="1" applyProtection="1">
      <alignment horizontal="center" vertical="center"/>
      <protection hidden="1"/>
    </xf>
    <xf numFmtId="0" fontId="49" fillId="13" borderId="12" xfId="0" applyFont="1" applyFill="1" applyBorder="1" applyAlignment="1" applyProtection="1">
      <alignment horizontal="center" vertical="center"/>
      <protection hidden="1"/>
    </xf>
    <xf numFmtId="0" fontId="49" fillId="13" borderId="18" xfId="0" applyFont="1" applyFill="1" applyBorder="1" applyAlignment="1" applyProtection="1">
      <alignment horizontal="center" vertical="center"/>
      <protection hidden="1"/>
    </xf>
    <xf numFmtId="0" fontId="13" fillId="12" borderId="45" xfId="0" applyFont="1" applyFill="1" applyBorder="1" applyAlignment="1" applyProtection="1">
      <alignment horizontal="center"/>
      <protection hidden="1"/>
    </xf>
    <xf numFmtId="0" fontId="13" fillId="12" borderId="46" xfId="0" applyFont="1" applyFill="1" applyBorder="1" applyAlignment="1" applyProtection="1">
      <alignment horizontal="center"/>
      <protection hidden="1"/>
    </xf>
    <xf numFmtId="0" fontId="13" fillId="12" borderId="47" xfId="0" applyFont="1" applyFill="1" applyBorder="1" applyAlignment="1" applyProtection="1">
      <alignment horizontal="center"/>
      <protection hidden="1"/>
    </xf>
    <xf numFmtId="0" fontId="17" fillId="0" borderId="38" xfId="0" applyFont="1" applyBorder="1" applyAlignment="1" applyProtection="1">
      <alignment horizontal="center" wrapText="1"/>
      <protection hidden="1"/>
    </xf>
    <xf numFmtId="0" fontId="17" fillId="0" borderId="0" xfId="0" applyFont="1" applyAlignment="1" applyProtection="1">
      <alignment horizontal="center" wrapText="1"/>
      <protection hidden="1"/>
    </xf>
    <xf numFmtId="0" fontId="17" fillId="0" borderId="48" xfId="0" applyFont="1" applyBorder="1" applyAlignment="1" applyProtection="1">
      <alignment horizontal="center" wrapText="1"/>
      <protection hidden="1"/>
    </xf>
    <xf numFmtId="0" fontId="13" fillId="0" borderId="38"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48" xfId="0" applyFont="1" applyBorder="1" applyAlignment="1" applyProtection="1">
      <alignment horizontal="center"/>
      <protection hidden="1"/>
    </xf>
    <xf numFmtId="0" fontId="42" fillId="0" borderId="38" xfId="3" applyFont="1" applyBorder="1" applyAlignment="1" applyProtection="1">
      <alignment horizontal="center"/>
      <protection hidden="1"/>
    </xf>
    <xf numFmtId="0" fontId="42" fillId="0" borderId="0" xfId="3" applyFont="1" applyBorder="1" applyAlignment="1" applyProtection="1">
      <alignment horizontal="center"/>
      <protection hidden="1"/>
    </xf>
    <xf numFmtId="0" fontId="42" fillId="0" borderId="48" xfId="3" applyFont="1" applyBorder="1" applyAlignment="1" applyProtection="1">
      <alignment horizontal="center"/>
      <protection hidden="1"/>
    </xf>
    <xf numFmtId="0" fontId="76" fillId="0" borderId="36" xfId="3" applyFont="1" applyBorder="1" applyAlignment="1" applyProtection="1">
      <alignment horizontal="center"/>
      <protection hidden="1"/>
    </xf>
    <xf numFmtId="0" fontId="39" fillId="0" borderId="39" xfId="3" applyBorder="1" applyAlignment="1" applyProtection="1">
      <alignment horizontal="center"/>
      <protection hidden="1"/>
    </xf>
    <xf numFmtId="0" fontId="39" fillId="0" borderId="51" xfId="3" applyBorder="1" applyAlignment="1" applyProtection="1">
      <alignment horizontal="center"/>
      <protection hidden="1"/>
    </xf>
    <xf numFmtId="0" fontId="21" fillId="3" borderId="14" xfId="0" applyFont="1" applyFill="1" applyBorder="1" applyAlignment="1" applyProtection="1">
      <alignment horizontal="center" vertical="center"/>
      <protection hidden="1"/>
    </xf>
    <xf numFmtId="0" fontId="21" fillId="3" borderId="15" xfId="0" applyFont="1" applyFill="1" applyBorder="1" applyAlignment="1" applyProtection="1">
      <alignment horizontal="center" vertical="center"/>
      <protection hidden="1"/>
    </xf>
    <xf numFmtId="0" fontId="21" fillId="3" borderId="17" xfId="0" applyFont="1" applyFill="1" applyBorder="1" applyAlignment="1" applyProtection="1">
      <alignment horizontal="center" vertical="center"/>
      <protection hidden="1"/>
    </xf>
    <xf numFmtId="0" fontId="21" fillId="3" borderId="18" xfId="0" applyFont="1" applyFill="1" applyBorder="1" applyAlignment="1" applyProtection="1">
      <alignment horizontal="center" vertical="center"/>
      <protection hidden="1"/>
    </xf>
    <xf numFmtId="0" fontId="9" fillId="0" borderId="12" xfId="0" applyFont="1" applyBorder="1" applyAlignment="1" applyProtection="1">
      <alignment horizontal="center" vertical="center" wrapText="1"/>
      <protection hidden="1"/>
    </xf>
    <xf numFmtId="0" fontId="3" fillId="0" borderId="0" xfId="0" applyFont="1" applyAlignment="1" applyProtection="1">
      <alignment horizontal="left" vertical="top" wrapText="1"/>
      <protection locked="0"/>
    </xf>
    <xf numFmtId="0" fontId="8" fillId="0" borderId="0" xfId="0" applyFont="1" applyAlignment="1" applyProtection="1">
      <alignment horizontal="left" wrapText="1"/>
      <protection hidden="1"/>
    </xf>
    <xf numFmtId="0" fontId="7" fillId="0" borderId="0" xfId="0" applyFont="1" applyAlignment="1" applyProtection="1">
      <alignment horizontal="center"/>
      <protection hidden="1"/>
    </xf>
    <xf numFmtId="0" fontId="7" fillId="0" borderId="0" xfId="0" applyFont="1" applyAlignment="1" applyProtection="1">
      <alignment horizontal="center"/>
      <protection locked="0"/>
    </xf>
    <xf numFmtId="0" fontId="3" fillId="0" borderId="0" xfId="0" applyFont="1" applyAlignment="1">
      <alignment horizontal="left" vertical="top" wrapText="1"/>
    </xf>
    <xf numFmtId="0" fontId="9"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wrapText="1"/>
      <protection hidden="1"/>
    </xf>
    <xf numFmtId="0" fontId="5" fillId="0" borderId="1" xfId="0" applyFont="1" applyBorder="1" applyAlignment="1" applyProtection="1">
      <alignment horizontal="center"/>
      <protection hidden="1"/>
    </xf>
    <xf numFmtId="0" fontId="70" fillId="0" borderId="19" xfId="9" applyFont="1" applyBorder="1" applyAlignment="1" applyProtection="1">
      <alignment horizontal="left"/>
      <protection locked="0"/>
    </xf>
    <xf numFmtId="0" fontId="70" fillId="0" borderId="0" xfId="9" applyFont="1" applyAlignment="1">
      <alignment horizontal="left" vertical="top" wrapText="1"/>
    </xf>
    <xf numFmtId="0" fontId="71" fillId="15" borderId="0" xfId="9" applyFont="1" applyFill="1" applyAlignment="1">
      <alignment horizontal="center"/>
    </xf>
    <xf numFmtId="0" fontId="72" fillId="0" borderId="12" xfId="9" applyFont="1" applyBorder="1" applyAlignment="1">
      <alignment horizontal="center"/>
    </xf>
    <xf numFmtId="0" fontId="70" fillId="0" borderId="12" xfId="9" applyFont="1" applyBorder="1" applyAlignment="1">
      <alignment horizontal="center"/>
    </xf>
    <xf numFmtId="0" fontId="70" fillId="0" borderId="1" xfId="9" applyFont="1" applyBorder="1" applyAlignment="1" applyProtection="1">
      <alignment horizontal="left"/>
      <protection locked="0"/>
    </xf>
    <xf numFmtId="0" fontId="35" fillId="0" borderId="0" xfId="0" applyFont="1" applyAlignment="1">
      <alignment horizontal="left" wrapText="1"/>
    </xf>
    <xf numFmtId="0" fontId="7" fillId="6" borderId="30" xfId="0" applyFont="1" applyFill="1" applyBorder="1" applyAlignment="1" applyProtection="1">
      <alignment horizontal="center"/>
      <protection hidden="1"/>
    </xf>
    <xf numFmtId="0" fontId="7" fillId="6" borderId="35" xfId="0" applyFont="1" applyFill="1" applyBorder="1" applyAlignment="1" applyProtection="1">
      <alignment horizontal="center"/>
      <protection hidden="1"/>
    </xf>
    <xf numFmtId="0" fontId="7" fillId="6" borderId="31"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2" fillId="4" borderId="3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0" fillId="0" borderId="0" xfId="0" applyAlignment="1">
      <alignment horizontal="left" vertical="center" wrapText="1"/>
    </xf>
    <xf numFmtId="0" fontId="3" fillId="0" borderId="0" xfId="0" applyFont="1" applyAlignment="1" applyProtection="1">
      <alignment horizontal="left" vertical="center" wrapText="1"/>
      <protection hidden="1"/>
    </xf>
    <xf numFmtId="0" fontId="7" fillId="4" borderId="30" xfId="0" applyFont="1" applyFill="1" applyBorder="1" applyAlignment="1" applyProtection="1">
      <alignment horizontal="center"/>
      <protection hidden="1"/>
    </xf>
    <xf numFmtId="0" fontId="7" fillId="4" borderId="35" xfId="0" applyFont="1" applyFill="1" applyBorder="1" applyAlignment="1" applyProtection="1">
      <alignment horizontal="center"/>
      <protection hidden="1"/>
    </xf>
    <xf numFmtId="0" fontId="7" fillId="4" borderId="31" xfId="0" applyFont="1" applyFill="1" applyBorder="1" applyAlignment="1" applyProtection="1">
      <alignment horizontal="center"/>
      <protection hidden="1"/>
    </xf>
    <xf numFmtId="0" fontId="6"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left" vertical="center"/>
      <protection hidden="1"/>
    </xf>
    <xf numFmtId="0" fontId="5" fillId="0" borderId="0" xfId="0" applyFont="1" applyAlignment="1">
      <alignment horizontal="left" vertical="center" wrapText="1"/>
    </xf>
    <xf numFmtId="0" fontId="3" fillId="0" borderId="14"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3" fillId="0" borderId="0" xfId="0" applyFont="1" applyAlignment="1" applyProtection="1">
      <alignment vertical="center"/>
      <protection hidden="1"/>
    </xf>
    <xf numFmtId="0" fontId="6" fillId="9" borderId="20" xfId="0" applyFont="1" applyFill="1" applyBorder="1" applyAlignment="1" applyProtection="1">
      <alignment horizontal="center" vertical="center"/>
      <protection hidden="1"/>
    </xf>
    <xf numFmtId="0" fontId="6" fillId="9" borderId="21" xfId="0" applyFont="1" applyFill="1" applyBorder="1" applyAlignment="1" applyProtection="1">
      <alignment horizontal="center" vertical="center"/>
      <protection hidden="1"/>
    </xf>
    <xf numFmtId="0" fontId="6" fillId="9" borderId="29" xfId="0" applyFont="1" applyFill="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2" fillId="11" borderId="30" xfId="0" applyFont="1" applyFill="1" applyBorder="1" applyAlignment="1" applyProtection="1">
      <alignment horizontal="center" vertical="center"/>
      <protection hidden="1"/>
    </xf>
    <xf numFmtId="0" fontId="2" fillId="11" borderId="35" xfId="0" applyFont="1" applyFill="1" applyBorder="1" applyAlignment="1" applyProtection="1">
      <alignment horizontal="center" vertical="center"/>
      <protection hidden="1"/>
    </xf>
    <xf numFmtId="0" fontId="2" fillId="11" borderId="31" xfId="0" applyFont="1" applyFill="1" applyBorder="1" applyAlignment="1" applyProtection="1">
      <alignment horizontal="center" vertical="center"/>
      <protection hidden="1"/>
    </xf>
    <xf numFmtId="0" fontId="22" fillId="0" borderId="0" xfId="0" applyFont="1" applyAlignment="1" applyProtection="1">
      <alignment horizontal="left" vertical="top" wrapText="1"/>
      <protection hidden="1"/>
    </xf>
    <xf numFmtId="0" fontId="9" fillId="0" borderId="0" xfId="0" applyFont="1" applyAlignment="1">
      <alignment horizontal="center" vertical="center" wrapText="1"/>
    </xf>
    <xf numFmtId="0" fontId="6" fillId="0" borderId="0" xfId="4" applyFont="1" applyAlignment="1">
      <alignment horizontal="center" vertical="center"/>
    </xf>
    <xf numFmtId="0" fontId="3" fillId="0" borderId="0" xfId="0" applyFont="1" applyAlignment="1" applyProtection="1">
      <alignment horizontal="left" wrapText="1"/>
      <protection locked="0"/>
    </xf>
    <xf numFmtId="0" fontId="55" fillId="0" borderId="0" xfId="0" applyFont="1" applyAlignment="1">
      <alignment horizontal="left" vertical="top" wrapText="1"/>
    </xf>
    <xf numFmtId="0" fontId="33" fillId="0" borderId="0" xfId="0" applyFont="1" applyAlignment="1" applyProtection="1">
      <alignment horizontal="center" vertical="center"/>
      <protection hidden="1"/>
    </xf>
    <xf numFmtId="0" fontId="17" fillId="0" borderId="0" xfId="0" applyFont="1" applyAlignment="1" applyProtection="1">
      <alignment horizontal="left" vertical="top" wrapText="1"/>
      <protection hidden="1"/>
    </xf>
    <xf numFmtId="0" fontId="22" fillId="0" borderId="0" xfId="0" applyFont="1" applyAlignment="1" applyProtection="1">
      <alignment horizontal="left" vertical="top" wrapText="1"/>
      <protection locked="0"/>
    </xf>
    <xf numFmtId="0" fontId="5" fillId="0" borderId="0" xfId="0" applyFont="1" applyAlignment="1">
      <alignment horizontal="center"/>
    </xf>
    <xf numFmtId="0" fontId="17" fillId="0" borderId="0" xfId="0" applyFont="1" applyAlignment="1">
      <alignment horizontal="center"/>
    </xf>
    <xf numFmtId="0" fontId="3" fillId="0" borderId="0" xfId="12" applyAlignment="1">
      <alignment horizontal="left" vertical="top" wrapText="1"/>
    </xf>
    <xf numFmtId="0" fontId="18" fillId="0" borderId="0" xfId="0" applyFont="1" applyAlignment="1">
      <alignment horizontal="left"/>
    </xf>
    <xf numFmtId="0" fontId="13" fillId="0" borderId="0" xfId="0" applyFont="1" applyAlignment="1">
      <alignment horizontal="left"/>
    </xf>
    <xf numFmtId="0" fontId="7" fillId="0" borderId="30" xfId="0" applyFont="1" applyBorder="1" applyAlignment="1" applyProtection="1">
      <alignment horizontal="center" vertical="center" wrapText="1"/>
      <protection hidden="1"/>
    </xf>
    <xf numFmtId="0" fontId="7" fillId="0" borderId="35" xfId="0" applyFont="1" applyBorder="1" applyAlignment="1" applyProtection="1">
      <alignment horizontal="center" vertical="center" wrapText="1"/>
      <protection hidden="1"/>
    </xf>
    <xf numFmtId="0" fontId="7" fillId="0" borderId="31" xfId="0" applyFont="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5" fillId="0" borderId="0" xfId="0" quotePrefix="1" applyFont="1" applyAlignment="1">
      <alignment horizontal="center" vertical="center" textRotation="90"/>
    </xf>
    <xf numFmtId="0" fontId="5" fillId="0" borderId="0" xfId="0" applyFont="1" applyAlignment="1">
      <alignment horizontal="center" vertical="center" textRotation="90"/>
    </xf>
    <xf numFmtId="0" fontId="14" fillId="0" borderId="0" xfId="0" applyFont="1" applyAlignment="1" applyProtection="1">
      <alignment horizontal="left" vertical="center" wrapText="1"/>
      <protection hidden="1"/>
    </xf>
    <xf numFmtId="0" fontId="5" fillId="0" borderId="34" xfId="0" applyFont="1" applyBorder="1" applyAlignment="1" applyProtection="1">
      <alignment horizontal="right" vertical="top" wrapText="1"/>
      <protection hidden="1"/>
    </xf>
    <xf numFmtId="0" fontId="34" fillId="0" borderId="31" xfId="0" applyFont="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locked="0"/>
    </xf>
    <xf numFmtId="0" fontId="17" fillId="0" borderId="0" xfId="0" applyFont="1" applyAlignment="1" applyProtection="1">
      <alignment horizontal="center"/>
      <protection hidden="1"/>
    </xf>
    <xf numFmtId="0" fontId="5" fillId="0" borderId="0" xfId="0" applyFont="1" applyAlignment="1" applyProtection="1">
      <alignment horizontal="center"/>
      <protection hidden="1"/>
    </xf>
    <xf numFmtId="0" fontId="22" fillId="0" borderId="0" xfId="0" applyFont="1" applyAlignment="1" applyProtection="1">
      <alignment horizontal="left" vertical="center" wrapText="1"/>
      <protection locked="0"/>
    </xf>
    <xf numFmtId="0" fontId="77" fillId="0" borderId="1" xfId="11" applyBorder="1" applyAlignment="1" applyProtection="1">
      <alignment horizontal="center"/>
      <protection locked="0"/>
    </xf>
    <xf numFmtId="0" fontId="78" fillId="0" borderId="0" xfId="11" applyFont="1" applyAlignment="1">
      <alignment horizontal="center"/>
    </xf>
    <xf numFmtId="0" fontId="78" fillId="0" borderId="0" xfId="11" applyFont="1" applyAlignment="1" applyProtection="1">
      <alignment horizontal="center"/>
      <protection locked="0"/>
    </xf>
    <xf numFmtId="0" fontId="77" fillId="0" borderId="0" xfId="11" applyAlignment="1">
      <alignment horizontal="left" vertical="top" wrapText="1"/>
    </xf>
    <xf numFmtId="0" fontId="81" fillId="0" borderId="0" xfId="11" applyFont="1" applyAlignment="1" applyProtection="1">
      <alignment horizontal="center"/>
      <protection locked="0"/>
    </xf>
    <xf numFmtId="0" fontId="82" fillId="0" borderId="0" xfId="11" applyFont="1" applyAlignment="1" applyProtection="1">
      <alignment horizontal="center"/>
      <protection locked="0"/>
    </xf>
    <xf numFmtId="0" fontId="83" fillId="0" borderId="0" xfId="11" applyFont="1" applyAlignment="1">
      <alignment horizontal="left" vertical="top" wrapText="1"/>
    </xf>
    <xf numFmtId="0" fontId="77" fillId="0" borderId="0" xfId="11" applyAlignment="1" applyProtection="1">
      <alignment horizontal="left" vertical="top" wrapText="1"/>
      <protection locked="0"/>
    </xf>
    <xf numFmtId="0" fontId="7" fillId="0" borderId="0" xfId="10" applyFont="1" applyAlignment="1" applyProtection="1">
      <alignment horizontal="left" vertical="top" wrapText="1"/>
      <protection locked="0"/>
    </xf>
    <xf numFmtId="0" fontId="3" fillId="0" borderId="0" xfId="10" applyAlignment="1" applyProtection="1">
      <alignment horizontal="left" vertical="top" wrapText="1"/>
      <protection locked="0"/>
    </xf>
    <xf numFmtId="0" fontId="58" fillId="0" borderId="0" xfId="10" applyFont="1" applyAlignment="1">
      <alignment horizontal="center"/>
    </xf>
    <xf numFmtId="0" fontId="59" fillId="9" borderId="0" xfId="10" applyFont="1" applyFill="1" applyAlignment="1">
      <alignment horizontal="center"/>
    </xf>
    <xf numFmtId="0" fontId="34" fillId="0" borderId="0" xfId="10" applyFont="1" applyAlignment="1" applyProtection="1">
      <alignment horizontal="center" vertical="top" wrapText="1"/>
      <protection locked="0"/>
    </xf>
    <xf numFmtId="0" fontId="6" fillId="0" borderId="1" xfId="10" applyFont="1" applyBorder="1" applyAlignment="1">
      <alignment horizontal="center"/>
    </xf>
    <xf numFmtId="0" fontId="3" fillId="0" borderId="34" xfId="10" applyBorder="1" applyAlignment="1">
      <alignment horizontal="center" vertical="top"/>
    </xf>
    <xf numFmtId="0" fontId="14" fillId="0" borderId="1" xfId="4" applyFont="1" applyBorder="1" applyAlignment="1" applyProtection="1">
      <alignment horizontal="center"/>
      <protection locked="0"/>
    </xf>
    <xf numFmtId="0" fontId="61" fillId="0" borderId="0" xfId="4" applyFont="1" applyAlignment="1" applyProtection="1">
      <alignment horizontal="center"/>
      <protection locked="0"/>
    </xf>
    <xf numFmtId="0" fontId="58" fillId="0" borderId="0" xfId="4" applyFont="1" applyAlignment="1">
      <alignment horizontal="center"/>
    </xf>
    <xf numFmtId="0" fontId="59" fillId="9" borderId="0" xfId="4" applyFont="1" applyFill="1" applyAlignment="1">
      <alignment horizontal="center"/>
    </xf>
    <xf numFmtId="0" fontId="17" fillId="0" borderId="0" xfId="4" applyFont="1" applyAlignment="1">
      <alignment horizontal="left" vertical="top" wrapText="1"/>
    </xf>
    <xf numFmtId="0" fontId="6" fillId="0" borderId="12" xfId="4" applyFont="1" applyBorder="1" applyAlignment="1">
      <alignment horizontal="center"/>
    </xf>
    <xf numFmtId="0" fontId="3" fillId="0" borderId="11" xfId="4" applyBorder="1" applyAlignment="1">
      <alignment horizontal="center"/>
    </xf>
    <xf numFmtId="49" fontId="9" fillId="0" borderId="12" xfId="0" applyNumberFormat="1" applyFont="1" applyBorder="1" applyAlignment="1">
      <alignment horizontal="center" vertical="center" wrapText="1"/>
    </xf>
    <xf numFmtId="0" fontId="28" fillId="3" borderId="30" xfId="0" applyFont="1" applyFill="1" applyBorder="1" applyAlignment="1">
      <alignment horizontal="center" vertical="center"/>
    </xf>
    <xf numFmtId="0" fontId="28" fillId="3" borderId="35" xfId="0" applyFont="1" applyFill="1" applyBorder="1" applyAlignment="1">
      <alignment horizontal="center" vertical="center"/>
    </xf>
    <xf numFmtId="0" fontId="28" fillId="3" borderId="31" xfId="0" applyFont="1" applyFill="1" applyBorder="1" applyAlignment="1">
      <alignment horizontal="center" vertical="center"/>
    </xf>
    <xf numFmtId="0" fontId="3" fillId="9" borderId="0" xfId="0" applyFont="1" applyFill="1" applyAlignment="1">
      <alignment horizontal="center"/>
    </xf>
    <xf numFmtId="0" fontId="6" fillId="0" borderId="0" xfId="10" applyFont="1" applyAlignment="1">
      <alignment horizontal="center"/>
    </xf>
    <xf numFmtId="0" fontId="3" fillId="0" borderId="11" xfId="10" applyBorder="1" applyAlignment="1">
      <alignment horizontal="center"/>
    </xf>
    <xf numFmtId="0" fontId="3" fillId="9" borderId="0" xfId="4" applyFill="1" applyAlignment="1" applyProtection="1">
      <alignment horizontal="center"/>
      <protection hidden="1"/>
    </xf>
    <xf numFmtId="0" fontId="3" fillId="11" borderId="0" xfId="4" applyFill="1" applyAlignment="1" applyProtection="1">
      <alignment horizontal="center"/>
      <protection hidden="1"/>
    </xf>
  </cellXfs>
  <cellStyles count="13">
    <cellStyle name="Comma" xfId="1" builtinId="3"/>
    <cellStyle name="Currency" xfId="2" builtinId="4"/>
    <cellStyle name="Hyperlink" xfId="3" builtinId="8"/>
    <cellStyle name="Normal" xfId="0" builtinId="0"/>
    <cellStyle name="Normal 2" xfId="4" xr:uid="{00000000-0005-0000-0000-000004000000}"/>
    <cellStyle name="Normal 2 2" xfId="12" xr:uid="{07549596-51DE-4525-9396-6B60333F00D4}"/>
    <cellStyle name="Normal 3" xfId="9" xr:uid="{00000000-0005-0000-0000-000005000000}"/>
    <cellStyle name="Normal 3 2" xfId="10" xr:uid="{00000000-0005-0000-0000-000006000000}"/>
    <cellStyle name="Normal 4" xfId="11" xr:uid="{8F72FCCC-AFAD-425D-9B80-3F04CBD7F6D9}"/>
    <cellStyle name="Normal_For Upload" xfId="5" xr:uid="{00000000-0005-0000-0000-000007000000}"/>
    <cellStyle name="Normal_For Upload_1" xfId="6" xr:uid="{00000000-0005-0000-0000-000008000000}"/>
    <cellStyle name="Normal_FUNDSUM.XLS" xfId="7" xr:uid="{00000000-0005-0000-0000-000009000000}"/>
    <cellStyle name="Percent" xfId="8"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39"/>
  <sheetViews>
    <sheetView workbookViewId="0">
      <selection activeCell="C37" sqref="C37"/>
    </sheetView>
  </sheetViews>
  <sheetFormatPr defaultColWidth="9.140625" defaultRowHeight="12.75" x14ac:dyDescent="0.2"/>
  <cols>
    <col min="1" max="1" width="3.5703125" style="49" customWidth="1"/>
    <col min="2" max="2" width="5.5703125" style="49" customWidth="1"/>
    <col min="3" max="3" width="100.5703125" style="49" customWidth="1"/>
    <col min="4" max="5" width="50.5703125" style="49" customWidth="1"/>
    <col min="6" max="16384" width="9.140625" style="49"/>
  </cols>
  <sheetData>
    <row r="1" spans="1:4" ht="21" thickBot="1" x14ac:dyDescent="0.35">
      <c r="A1" s="406" t="s">
        <v>330</v>
      </c>
      <c r="B1" s="406"/>
      <c r="C1" s="406"/>
    </row>
    <row r="2" spans="1:4" ht="24.95" customHeight="1" thickTop="1" thickBot="1" x14ac:dyDescent="0.3">
      <c r="A2" s="137" t="s">
        <v>331</v>
      </c>
      <c r="C2" s="138"/>
      <c r="D2" s="141"/>
    </row>
    <row r="3" spans="1:4" ht="30.75" thickBot="1" x14ac:dyDescent="0.3">
      <c r="B3" s="140"/>
      <c r="C3" s="139" t="s">
        <v>332</v>
      </c>
      <c r="D3" s="144"/>
    </row>
    <row r="4" spans="1:4" ht="15.75" thickBot="1" x14ac:dyDescent="0.3">
      <c r="B4" s="140"/>
      <c r="C4" s="138" t="s">
        <v>333</v>
      </c>
      <c r="D4" s="138"/>
    </row>
    <row r="5" spans="1:4" ht="15.75" thickBot="1" x14ac:dyDescent="0.3">
      <c r="B5" s="140"/>
      <c r="C5" s="138" t="s">
        <v>334</v>
      </c>
      <c r="D5" s="138"/>
    </row>
    <row r="6" spans="1:4" ht="15.75" thickBot="1" x14ac:dyDescent="0.3">
      <c r="B6" s="140"/>
      <c r="C6" s="138" t="s">
        <v>592</v>
      </c>
      <c r="D6" s="138"/>
    </row>
    <row r="7" spans="1:4" ht="15.75" thickBot="1" x14ac:dyDescent="0.3">
      <c r="B7" s="140"/>
      <c r="C7" s="138" t="s">
        <v>375</v>
      </c>
      <c r="D7" s="138"/>
    </row>
    <row r="8" spans="1:4" ht="24.95" customHeight="1" thickBot="1" x14ac:dyDescent="0.3">
      <c r="A8" s="137" t="s">
        <v>335</v>
      </c>
      <c r="C8" s="142"/>
      <c r="D8" s="141"/>
    </row>
    <row r="9" spans="1:4" ht="15.75" thickBot="1" x14ac:dyDescent="0.3">
      <c r="B9" s="140"/>
      <c r="C9" s="138" t="s">
        <v>336</v>
      </c>
    </row>
    <row r="10" spans="1:4" ht="15.75" thickBot="1" x14ac:dyDescent="0.3">
      <c r="B10" s="140"/>
      <c r="C10" s="138" t="s">
        <v>337</v>
      </c>
    </row>
    <row r="11" spans="1:4" ht="15.75" thickBot="1" x14ac:dyDescent="0.3">
      <c r="B11" s="140"/>
      <c r="C11" s="138" t="s">
        <v>338</v>
      </c>
    </row>
    <row r="12" spans="1:4" ht="15.75" thickBot="1" x14ac:dyDescent="0.3">
      <c r="B12" s="140"/>
      <c r="C12" s="138" t="s">
        <v>339</v>
      </c>
    </row>
    <row r="13" spans="1:4" ht="15.75" thickBot="1" x14ac:dyDescent="0.3">
      <c r="B13" s="140"/>
      <c r="C13" s="138" t="s">
        <v>340</v>
      </c>
    </row>
    <row r="14" spans="1:4" ht="15.75" thickBot="1" x14ac:dyDescent="0.3">
      <c r="B14" s="140"/>
      <c r="C14" s="138" t="s">
        <v>469</v>
      </c>
    </row>
    <row r="15" spans="1:4" ht="24.95" customHeight="1" thickBot="1" x14ac:dyDescent="0.3">
      <c r="A15" s="137" t="s">
        <v>341</v>
      </c>
      <c r="C15" s="142"/>
      <c r="D15" s="141"/>
    </row>
    <row r="16" spans="1:4" ht="15.75" thickBot="1" x14ac:dyDescent="0.3">
      <c r="B16" s="140"/>
      <c r="C16" s="138" t="s">
        <v>342</v>
      </c>
    </row>
    <row r="17" spans="1:4" ht="24.95" customHeight="1" thickBot="1" x14ac:dyDescent="0.3">
      <c r="A17" s="137" t="s">
        <v>481</v>
      </c>
      <c r="C17" s="142"/>
      <c r="D17" s="141"/>
    </row>
    <row r="18" spans="1:4" ht="30.75" thickBot="1" x14ac:dyDescent="0.3">
      <c r="B18" s="140"/>
      <c r="C18" s="138" t="s">
        <v>509</v>
      </c>
    </row>
    <row r="19" spans="1:4" ht="15.75" thickBot="1" x14ac:dyDescent="0.3">
      <c r="B19" s="140"/>
      <c r="C19" s="138" t="s">
        <v>343</v>
      </c>
    </row>
    <row r="20" spans="1:4" ht="15.75" thickBot="1" x14ac:dyDescent="0.3">
      <c r="B20" s="140"/>
      <c r="C20" s="138" t="s">
        <v>344</v>
      </c>
    </row>
    <row r="21" spans="1:4" ht="15.75" thickBot="1" x14ac:dyDescent="0.3">
      <c r="B21" s="140"/>
      <c r="C21" s="138" t="s">
        <v>345</v>
      </c>
    </row>
    <row r="22" spans="1:4" ht="15.75" thickBot="1" x14ac:dyDescent="0.3">
      <c r="B22" s="140"/>
      <c r="C22" s="138" t="s">
        <v>374</v>
      </c>
    </row>
    <row r="23" spans="1:4" ht="24.95" customHeight="1" thickBot="1" x14ac:dyDescent="0.3">
      <c r="A23" s="137" t="s">
        <v>482</v>
      </c>
      <c r="C23" s="142"/>
      <c r="D23" s="141"/>
    </row>
    <row r="24" spans="1:4" ht="15.75" thickBot="1" x14ac:dyDescent="0.3">
      <c r="B24" s="140"/>
      <c r="C24" s="138" t="s">
        <v>510</v>
      </c>
    </row>
    <row r="25" spans="1:4" ht="15.75" thickBot="1" x14ac:dyDescent="0.3">
      <c r="B25" s="140"/>
      <c r="C25" s="138" t="s">
        <v>346</v>
      </c>
    </row>
    <row r="26" spans="1:4" ht="24.75" customHeight="1" thickBot="1" x14ac:dyDescent="0.3">
      <c r="A26" s="137" t="s">
        <v>550</v>
      </c>
      <c r="B26" s="293"/>
      <c r="C26" s="138"/>
    </row>
    <row r="27" spans="1:4" ht="15.75" thickBot="1" x14ac:dyDescent="0.3">
      <c r="B27" s="140"/>
      <c r="C27" s="138" t="s">
        <v>531</v>
      </c>
    </row>
    <row r="28" spans="1:4" ht="24.95" customHeight="1" thickBot="1" x14ac:dyDescent="0.3">
      <c r="A28" s="137" t="s">
        <v>551</v>
      </c>
      <c r="C28" s="142"/>
      <c r="D28" s="141"/>
    </row>
    <row r="29" spans="1:4" ht="30.75" thickBot="1" x14ac:dyDescent="0.3">
      <c r="B29" s="140"/>
      <c r="C29" s="138" t="s">
        <v>511</v>
      </c>
    </row>
    <row r="30" spans="1:4" ht="24.95" customHeight="1" thickBot="1" x14ac:dyDescent="0.3">
      <c r="A30" s="137" t="s">
        <v>347</v>
      </c>
      <c r="C30" s="142"/>
      <c r="D30" s="141"/>
    </row>
    <row r="31" spans="1:4" ht="15.75" thickBot="1" x14ac:dyDescent="0.3">
      <c r="B31" s="140"/>
      <c r="C31" s="138" t="s">
        <v>348</v>
      </c>
    </row>
    <row r="32" spans="1:4" ht="15.75" thickBot="1" x14ac:dyDescent="0.3">
      <c r="B32" s="140"/>
      <c r="C32" s="138" t="s">
        <v>349</v>
      </c>
    </row>
    <row r="33" spans="2:3" ht="15.75" thickBot="1" x14ac:dyDescent="0.3">
      <c r="B33" s="140"/>
      <c r="C33" s="138" t="s">
        <v>350</v>
      </c>
    </row>
    <row r="34" spans="2:3" ht="30.75" thickBot="1" x14ac:dyDescent="0.3">
      <c r="B34" s="140"/>
      <c r="C34" s="138" t="s">
        <v>351</v>
      </c>
    </row>
    <row r="35" spans="2:3" ht="15.75" thickBot="1" x14ac:dyDescent="0.3">
      <c r="B35" s="140"/>
      <c r="C35" s="138" t="s">
        <v>549</v>
      </c>
    </row>
    <row r="36" spans="2:3" ht="15.75" thickBot="1" x14ac:dyDescent="0.3">
      <c r="B36" s="140"/>
      <c r="C36" s="138" t="s">
        <v>352</v>
      </c>
    </row>
    <row r="37" spans="2:3" ht="15.75" thickBot="1" x14ac:dyDescent="0.3">
      <c r="B37" s="140"/>
      <c r="C37" s="138" t="s">
        <v>596</v>
      </c>
    </row>
    <row r="38" spans="2:3" x14ac:dyDescent="0.2">
      <c r="C38" s="143"/>
    </row>
    <row r="39" spans="2:3" x14ac:dyDescent="0.2">
      <c r="C39" s="143"/>
    </row>
  </sheetData>
  <mergeCells count="1">
    <mergeCell ref="A1:C1"/>
  </mergeCells>
  <printOptions horizontalCentered="1" verticalCentered="1"/>
  <pageMargins left="0.2" right="0.2" top="0.25" bottom="0.25" header="0.3" footer="0.3"/>
  <pageSetup scale="95"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workbookViewId="0">
      <selection activeCell="A3" sqref="A3:D3"/>
    </sheetView>
  </sheetViews>
  <sheetFormatPr defaultColWidth="9.140625" defaultRowHeight="12.75" x14ac:dyDescent="0.2"/>
  <cols>
    <col min="1" max="1" width="51" style="309" customWidth="1"/>
    <col min="2" max="2" width="23.5703125" style="309" customWidth="1"/>
    <col min="3" max="3" width="14.5703125" style="309" customWidth="1"/>
    <col min="4" max="6" width="9.140625" style="309"/>
    <col min="7" max="7" width="83.85546875" style="309" customWidth="1"/>
    <col min="8" max="8" width="17.5703125" style="309" customWidth="1"/>
    <col min="9" max="16384" width="9.140625" style="309"/>
  </cols>
  <sheetData>
    <row r="1" spans="1:7" ht="28.5" customHeight="1" x14ac:dyDescent="0.25">
      <c r="A1" s="526" t="str">
        <f>CONCATENATE('Basic Data Input'!B6," NRD")</f>
        <v>_____________________________ NRD</v>
      </c>
      <c r="B1" s="526"/>
      <c r="C1" s="526"/>
      <c r="D1" s="308"/>
      <c r="E1" s="308"/>
      <c r="G1" s="310" t="s">
        <v>524</v>
      </c>
    </row>
    <row r="2" spans="1:7" ht="28.5" customHeight="1" x14ac:dyDescent="0.2">
      <c r="A2" s="527" t="s">
        <v>629</v>
      </c>
      <c r="B2" s="527"/>
      <c r="C2" s="527"/>
      <c r="D2" s="311"/>
      <c r="E2" s="311"/>
      <c r="G2" s="312" t="s">
        <v>525</v>
      </c>
    </row>
    <row r="3" spans="1:7" x14ac:dyDescent="0.2">
      <c r="A3" s="179"/>
      <c r="B3" s="179"/>
      <c r="C3" s="179"/>
    </row>
    <row r="4" spans="1:7" ht="18" customHeight="1" thickBot="1" x14ac:dyDescent="0.25">
      <c r="A4" s="294" t="s">
        <v>526</v>
      </c>
      <c r="B4" s="294" t="s">
        <v>527</v>
      </c>
      <c r="C4" s="179"/>
      <c r="G4" s="313" t="s">
        <v>528</v>
      </c>
    </row>
    <row r="5" spans="1:7" ht="18" customHeight="1" thickTop="1" x14ac:dyDescent="0.2">
      <c r="B5" s="314"/>
    </row>
    <row r="6" spans="1:7" ht="18" customHeight="1" x14ac:dyDescent="0.2">
      <c r="B6" s="314"/>
      <c r="G6" s="528" t="s">
        <v>533</v>
      </c>
    </row>
    <row r="7" spans="1:7" ht="18" customHeight="1" x14ac:dyDescent="0.2">
      <c r="B7" s="314"/>
      <c r="G7" s="528"/>
    </row>
    <row r="8" spans="1:7" ht="18" customHeight="1" x14ac:dyDescent="0.2">
      <c r="B8" s="314"/>
    </row>
    <row r="9" spans="1:7" ht="18" customHeight="1" x14ac:dyDescent="0.2">
      <c r="B9" s="314"/>
    </row>
    <row r="10" spans="1:7" ht="18" customHeight="1" x14ac:dyDescent="0.2">
      <c r="B10" s="314"/>
    </row>
    <row r="11" spans="1:7" ht="18" customHeight="1" x14ac:dyDescent="0.2">
      <c r="B11" s="314"/>
    </row>
    <row r="12" spans="1:7" ht="18" customHeight="1" x14ac:dyDescent="0.2">
      <c r="B12" s="314"/>
    </row>
    <row r="13" spans="1:7" ht="18" customHeight="1" x14ac:dyDescent="0.2">
      <c r="B13" s="314"/>
    </row>
    <row r="14" spans="1:7" ht="18" customHeight="1" x14ac:dyDescent="0.2">
      <c r="A14" s="309" t="s">
        <v>24</v>
      </c>
      <c r="B14" s="314"/>
    </row>
    <row r="15" spans="1:7" ht="18" customHeight="1" x14ac:dyDescent="0.2">
      <c r="B15" s="314"/>
    </row>
    <row r="16" spans="1:7" ht="18" customHeight="1" x14ac:dyDescent="0.2">
      <c r="B16" s="314"/>
    </row>
    <row r="17" spans="2:2" ht="18" customHeight="1" x14ac:dyDescent="0.2">
      <c r="B17" s="314"/>
    </row>
    <row r="18" spans="2:2" ht="18" customHeight="1" x14ac:dyDescent="0.2">
      <c r="B18" s="314"/>
    </row>
    <row r="19" spans="2:2" ht="18" customHeight="1" x14ac:dyDescent="0.2">
      <c r="B19" s="314"/>
    </row>
    <row r="20" spans="2:2" ht="18" customHeight="1" x14ac:dyDescent="0.2">
      <c r="B20" s="314"/>
    </row>
    <row r="21" spans="2:2" ht="18" customHeight="1" x14ac:dyDescent="0.2">
      <c r="B21" s="314"/>
    </row>
    <row r="22" spans="2:2" ht="18" customHeight="1" x14ac:dyDescent="0.2">
      <c r="B22" s="314"/>
    </row>
    <row r="23" spans="2:2" ht="18" customHeight="1" x14ac:dyDescent="0.2">
      <c r="B23" s="314"/>
    </row>
    <row r="24" spans="2:2" ht="18" customHeight="1" x14ac:dyDescent="0.2">
      <c r="B24" s="314"/>
    </row>
    <row r="25" spans="2:2" ht="18" customHeight="1" x14ac:dyDescent="0.2">
      <c r="B25" s="314"/>
    </row>
    <row r="26" spans="2:2" ht="18" customHeight="1" x14ac:dyDescent="0.2">
      <c r="B26" s="314"/>
    </row>
    <row r="27" spans="2:2" ht="18" customHeight="1" x14ac:dyDescent="0.2">
      <c r="B27" s="314"/>
    </row>
    <row r="28" spans="2:2" ht="18" customHeight="1" x14ac:dyDescent="0.2">
      <c r="B28" s="314"/>
    </row>
    <row r="29" spans="2:2" ht="18" customHeight="1" x14ac:dyDescent="0.2">
      <c r="B29" s="314"/>
    </row>
    <row r="30" spans="2:2" ht="18" customHeight="1" x14ac:dyDescent="0.2">
      <c r="B30" s="314"/>
    </row>
    <row r="31" spans="2:2" ht="18" customHeight="1" x14ac:dyDescent="0.2">
      <c r="B31" s="314"/>
    </row>
    <row r="32" spans="2:2" ht="18" customHeight="1" x14ac:dyDescent="0.2">
      <c r="B32" s="314"/>
    </row>
    <row r="33" spans="1:2" ht="18" customHeight="1" x14ac:dyDescent="0.2">
      <c r="B33" s="314"/>
    </row>
    <row r="34" spans="1:2" ht="18" customHeight="1" x14ac:dyDescent="0.2">
      <c r="B34" s="314"/>
    </row>
    <row r="35" spans="1:2" ht="18" customHeight="1" x14ac:dyDescent="0.2">
      <c r="B35" s="314"/>
    </row>
    <row r="36" spans="1:2" ht="18" customHeight="1" x14ac:dyDescent="0.2">
      <c r="B36" s="314"/>
    </row>
    <row r="37" spans="1:2" ht="18" customHeight="1" thickBot="1" x14ac:dyDescent="0.25">
      <c r="A37" s="179" t="s">
        <v>529</v>
      </c>
      <c r="B37" s="315">
        <f>SUM(B5:B36)</f>
        <v>0</v>
      </c>
    </row>
    <row r="38" spans="1:2" ht="18" customHeight="1" thickTop="1" x14ac:dyDescent="0.2">
      <c r="B38" s="314"/>
    </row>
    <row r="39" spans="1:2" ht="18" customHeight="1" x14ac:dyDescent="0.2">
      <c r="B39" s="314"/>
    </row>
    <row r="40" spans="1:2" ht="18" customHeight="1" x14ac:dyDescent="0.2">
      <c r="B40" s="314"/>
    </row>
    <row r="41" spans="1:2" ht="18" customHeight="1" x14ac:dyDescent="0.2">
      <c r="B41" s="314"/>
    </row>
    <row r="42" spans="1:2" ht="18" customHeight="1" x14ac:dyDescent="0.2">
      <c r="B42" s="314"/>
    </row>
    <row r="43" spans="1:2" ht="18" customHeight="1" x14ac:dyDescent="0.2">
      <c r="B43" s="314"/>
    </row>
    <row r="44" spans="1:2" ht="18" customHeight="1" x14ac:dyDescent="0.2">
      <c r="B44" s="314"/>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62"/>
  <sheetViews>
    <sheetView workbookViewId="0">
      <selection activeCell="A3" sqref="A3:D3"/>
    </sheetView>
  </sheetViews>
  <sheetFormatPr defaultColWidth="9.140625" defaultRowHeight="12.75" x14ac:dyDescent="0.2"/>
  <cols>
    <col min="1" max="1" width="7.5703125" style="6" customWidth="1"/>
    <col min="2" max="2" width="44.5703125" style="6" customWidth="1"/>
    <col min="3" max="3" width="3.42578125" style="6" customWidth="1"/>
    <col min="4" max="4" width="18.5703125" style="6" customWidth="1"/>
    <col min="5" max="5" width="3.5703125" style="6" customWidth="1"/>
    <col min="6" max="6" width="20.5703125" style="6" customWidth="1"/>
    <col min="7" max="7" width="1.5703125" style="73" customWidth="1"/>
    <col min="8" max="8" width="9.140625" style="73"/>
    <col min="9" max="9" width="78.5703125" style="73" customWidth="1"/>
    <col min="10" max="16384" width="9.140625" style="73"/>
  </cols>
  <sheetData>
    <row r="1" spans="1:15" ht="18" x14ac:dyDescent="0.25">
      <c r="A1" s="22" t="s">
        <v>609</v>
      </c>
      <c r="B1" s="20"/>
      <c r="C1" s="20"/>
      <c r="D1" s="20"/>
      <c r="E1" s="20"/>
      <c r="F1" s="20"/>
    </row>
    <row r="2" spans="1:15" ht="18" x14ac:dyDescent="0.25">
      <c r="A2" s="397" t="s">
        <v>112</v>
      </c>
      <c r="B2" s="398"/>
      <c r="C2" s="398"/>
      <c r="D2" s="398"/>
      <c r="E2" s="398"/>
      <c r="F2" s="398"/>
      <c r="G2" s="223"/>
    </row>
    <row r="4" spans="1:15" ht="30" customHeight="1" x14ac:dyDescent="0.25">
      <c r="A4" s="530" t="str">
        <f>CONCATENATE('Basic Data Input'!B6," NRD")</f>
        <v>_____________________________ NRD</v>
      </c>
      <c r="B4" s="530"/>
      <c r="C4" s="530"/>
      <c r="D4" s="530"/>
      <c r="E4" s="530"/>
      <c r="F4" s="530"/>
      <c r="I4" s="214" t="s">
        <v>477</v>
      </c>
    </row>
    <row r="6" spans="1:15" ht="14.25" customHeight="1" x14ac:dyDescent="0.2">
      <c r="A6" s="61" t="s">
        <v>86</v>
      </c>
      <c r="B6" s="61"/>
      <c r="F6" s="161">
        <f>'Cover- Page 1'!B14</f>
        <v>0</v>
      </c>
      <c r="I6" s="107" t="s">
        <v>478</v>
      </c>
      <c r="J6" s="211"/>
      <c r="K6" s="211"/>
      <c r="L6" s="211"/>
      <c r="M6" s="211"/>
      <c r="N6" s="211"/>
      <c r="O6" s="211"/>
    </row>
    <row r="7" spans="1:15" ht="14.25" x14ac:dyDescent="0.2">
      <c r="A7" s="61"/>
      <c r="B7" s="61"/>
      <c r="F7" s="80" t="s">
        <v>87</v>
      </c>
      <c r="J7" s="211"/>
      <c r="K7" s="211"/>
      <c r="L7" s="211"/>
      <c r="M7" s="211"/>
      <c r="N7" s="211"/>
      <c r="O7" s="211"/>
    </row>
    <row r="8" spans="1:15" ht="14.25" customHeight="1" x14ac:dyDescent="0.2">
      <c r="A8" s="61" t="s">
        <v>88</v>
      </c>
      <c r="B8" s="61"/>
      <c r="I8" s="529" t="s">
        <v>476</v>
      </c>
      <c r="J8" s="211"/>
      <c r="K8" s="211"/>
      <c r="L8" s="211"/>
      <c r="M8" s="211"/>
      <c r="N8" s="211"/>
      <c r="O8" s="211"/>
    </row>
    <row r="9" spans="1:15" ht="14.25" x14ac:dyDescent="0.2">
      <c r="A9" s="61"/>
      <c r="B9" s="61"/>
      <c r="I9" s="529"/>
    </row>
    <row r="10" spans="1:15" ht="28.5" customHeight="1" x14ac:dyDescent="0.2">
      <c r="A10" s="61"/>
      <c r="B10" s="145" t="s">
        <v>370</v>
      </c>
      <c r="C10" s="47" t="s">
        <v>89</v>
      </c>
      <c r="D10" s="163"/>
      <c r="E10" s="14" t="s">
        <v>90</v>
      </c>
      <c r="I10" s="529"/>
    </row>
    <row r="11" spans="1:15" ht="14.25" x14ac:dyDescent="0.2">
      <c r="A11" s="61"/>
      <c r="B11" s="61"/>
      <c r="D11" s="80" t="s">
        <v>116</v>
      </c>
      <c r="F11" s="81"/>
      <c r="I11" s="215"/>
    </row>
    <row r="12" spans="1:15" ht="29.25" x14ac:dyDescent="0.25">
      <c r="A12" s="61"/>
      <c r="B12" s="145" t="s">
        <v>363</v>
      </c>
      <c r="C12" s="47" t="s">
        <v>89</v>
      </c>
      <c r="D12" s="163"/>
      <c r="E12" s="14" t="s">
        <v>90</v>
      </c>
      <c r="I12" s="529" t="s">
        <v>479</v>
      </c>
      <c r="J12" s="288" t="s">
        <v>515</v>
      </c>
    </row>
    <row r="13" spans="1:15" ht="14.25" x14ac:dyDescent="0.2">
      <c r="A13" s="61"/>
      <c r="B13" s="61"/>
      <c r="D13" s="80" t="s">
        <v>117</v>
      </c>
      <c r="I13" s="529"/>
    </row>
    <row r="14" spans="1:15" ht="18" customHeight="1" x14ac:dyDescent="0.2">
      <c r="A14" s="61"/>
      <c r="B14" s="61" t="s">
        <v>34</v>
      </c>
      <c r="C14" s="47" t="s">
        <v>89</v>
      </c>
      <c r="D14" s="163"/>
      <c r="E14" s="14" t="s">
        <v>90</v>
      </c>
      <c r="I14" s="529"/>
    </row>
    <row r="15" spans="1:15" ht="14.25" x14ac:dyDescent="0.2">
      <c r="A15" s="61"/>
      <c r="B15" s="61"/>
      <c r="D15" s="80" t="s">
        <v>118</v>
      </c>
      <c r="I15" s="529"/>
    </row>
    <row r="16" spans="1:15" ht="28.5" x14ac:dyDescent="0.2">
      <c r="A16" s="61"/>
      <c r="B16" s="145" t="s">
        <v>125</v>
      </c>
      <c r="C16" s="47" t="s">
        <v>89</v>
      </c>
      <c r="D16" s="163"/>
      <c r="E16" s="87" t="s">
        <v>90</v>
      </c>
      <c r="F16" s="73"/>
      <c r="I16" s="213"/>
    </row>
    <row r="17" spans="1:9" ht="14.25" x14ac:dyDescent="0.2">
      <c r="A17" s="104"/>
      <c r="B17" s="61"/>
      <c r="D17" s="80" t="s">
        <v>119</v>
      </c>
      <c r="I17" s="212" t="s">
        <v>480</v>
      </c>
    </row>
    <row r="18" spans="1:9" ht="14.25" x14ac:dyDescent="0.2">
      <c r="A18" s="104"/>
      <c r="B18" s="145"/>
      <c r="C18" s="47" t="s">
        <v>89</v>
      </c>
      <c r="D18" s="289">
        <v>0</v>
      </c>
      <c r="E18" s="87" t="s">
        <v>90</v>
      </c>
      <c r="F18" s="73"/>
    </row>
    <row r="19" spans="1:9" ht="14.25" x14ac:dyDescent="0.2">
      <c r="A19" s="104"/>
      <c r="B19" s="61"/>
      <c r="D19" s="80" t="s">
        <v>124</v>
      </c>
      <c r="F19" s="73"/>
    </row>
    <row r="20" spans="1:9" ht="25.5" customHeight="1" x14ac:dyDescent="0.2">
      <c r="A20" s="104"/>
      <c r="B20" s="145" t="s">
        <v>127</v>
      </c>
      <c r="C20" s="47" t="s">
        <v>89</v>
      </c>
      <c r="D20" s="163"/>
      <c r="E20" s="87" t="s">
        <v>90</v>
      </c>
      <c r="F20" s="73"/>
    </row>
    <row r="21" spans="1:9" ht="14.25" x14ac:dyDescent="0.2">
      <c r="A21" s="104"/>
      <c r="B21" s="61"/>
      <c r="D21" s="80" t="s">
        <v>128</v>
      </c>
    </row>
    <row r="22" spans="1:9" ht="18" customHeight="1" x14ac:dyDescent="0.2">
      <c r="A22" s="61" t="s">
        <v>91</v>
      </c>
      <c r="B22" s="61"/>
      <c r="E22" s="47" t="s">
        <v>89</v>
      </c>
      <c r="F22" s="162">
        <f>D10+D12+D14+D16+D18+D20</f>
        <v>0</v>
      </c>
      <c r="G22" s="73" t="s">
        <v>90</v>
      </c>
    </row>
    <row r="23" spans="1:9" ht="14.25" x14ac:dyDescent="0.2">
      <c r="A23" s="61"/>
      <c r="B23" s="61"/>
      <c r="F23" s="80" t="s">
        <v>40</v>
      </c>
    </row>
    <row r="24" spans="1:9" ht="18" customHeight="1" x14ac:dyDescent="0.2">
      <c r="A24" s="61" t="s">
        <v>92</v>
      </c>
      <c r="B24" s="61"/>
      <c r="C24" s="61"/>
      <c r="D24" s="61"/>
      <c r="E24" s="61"/>
      <c r="F24" s="161">
        <f>F6-F22</f>
        <v>0</v>
      </c>
    </row>
    <row r="25" spans="1:9" ht="14.25" x14ac:dyDescent="0.2">
      <c r="A25" s="61"/>
      <c r="B25" s="61"/>
      <c r="C25" s="61"/>
      <c r="D25" s="61"/>
      <c r="E25" s="61"/>
      <c r="F25" s="80" t="s">
        <v>41</v>
      </c>
    </row>
    <row r="26" spans="1:9" ht="18" customHeight="1" x14ac:dyDescent="0.2">
      <c r="A26" s="61"/>
      <c r="B26" s="61" t="s">
        <v>611</v>
      </c>
      <c r="C26" s="61"/>
      <c r="D26" s="61"/>
      <c r="E26" s="61"/>
      <c r="F26" s="161">
        <f>'Cover- Page 1'!B17</f>
        <v>0</v>
      </c>
    </row>
    <row r="27" spans="1:9" ht="14.25" x14ac:dyDescent="0.2">
      <c r="A27" s="61"/>
      <c r="B27" s="61"/>
      <c r="C27" s="61"/>
      <c r="D27" s="61"/>
      <c r="E27" s="61"/>
      <c r="F27" s="80" t="s">
        <v>42</v>
      </c>
    </row>
    <row r="28" spans="1:9" ht="24" customHeight="1" x14ac:dyDescent="0.2">
      <c r="A28" s="61" t="s">
        <v>108</v>
      </c>
      <c r="B28" s="61"/>
      <c r="C28" s="61"/>
      <c r="D28" s="61"/>
      <c r="E28" s="61"/>
      <c r="F28" s="160">
        <f>IF(F26=0,0,ROUND(((F24/F26)*100),6))</f>
        <v>0</v>
      </c>
    </row>
    <row r="29" spans="1:9" ht="15" x14ac:dyDescent="0.25">
      <c r="A29" s="61"/>
      <c r="B29" s="61" t="s">
        <v>364</v>
      </c>
      <c r="C29" s="61"/>
      <c r="D29" s="61"/>
      <c r="E29" s="61"/>
      <c r="F29" s="80" t="s">
        <v>43</v>
      </c>
    </row>
    <row r="30" spans="1:9" ht="24" customHeight="1" x14ac:dyDescent="0.2">
      <c r="A30" s="61" t="s">
        <v>365</v>
      </c>
      <c r="B30" s="61"/>
      <c r="C30" s="61"/>
      <c r="D30" s="61"/>
      <c r="E30" s="61"/>
      <c r="F30" s="160">
        <f>IF(F26=0,0,IF((D16/F26)*100&gt;0.01,"OVER MAXIMUM",ROUND((D16/F26)*100,6)))</f>
        <v>0</v>
      </c>
    </row>
    <row r="31" spans="1:9" ht="15" x14ac:dyDescent="0.25">
      <c r="A31" s="61"/>
      <c r="B31" s="61" t="s">
        <v>366</v>
      </c>
      <c r="C31" s="61"/>
      <c r="D31" s="61"/>
      <c r="E31" s="61"/>
      <c r="F31" s="118" t="s">
        <v>44</v>
      </c>
    </row>
    <row r="32" spans="1:9" ht="14.25" x14ac:dyDescent="0.2">
      <c r="A32" s="531"/>
      <c r="B32" s="531"/>
      <c r="C32" s="531"/>
      <c r="D32" s="531"/>
      <c r="E32" s="531"/>
      <c r="F32" s="160">
        <f>IF(F26=0,0,IF((D18/F26)*100&gt;0.03,"OVER MAXIMUM",ROUND((D18/F26)*100,6)))</f>
        <v>0</v>
      </c>
    </row>
    <row r="33" spans="1:7" ht="14.25" x14ac:dyDescent="0.2">
      <c r="A33" s="61"/>
      <c r="B33" s="61"/>
      <c r="C33" s="61"/>
      <c r="D33" s="61"/>
      <c r="E33" s="61"/>
      <c r="F33" s="118" t="s">
        <v>46</v>
      </c>
    </row>
    <row r="34" spans="1:7" ht="24" customHeight="1" x14ac:dyDescent="0.2">
      <c r="A34" s="61" t="s">
        <v>367</v>
      </c>
      <c r="B34" s="61"/>
      <c r="C34" s="61"/>
      <c r="D34" s="61"/>
      <c r="E34" s="61"/>
      <c r="F34" s="160">
        <f>IF(F26=0,0,IF((D20/F26)*100&gt;0.1,"OVER MAXIMUM",ROUND((D20/F26)*100,6)))</f>
        <v>0</v>
      </c>
    </row>
    <row r="35" spans="1:7" ht="15" x14ac:dyDescent="0.25">
      <c r="A35" s="61"/>
      <c r="B35" s="61" t="s">
        <v>368</v>
      </c>
      <c r="C35" s="61"/>
      <c r="D35" s="61"/>
      <c r="E35" s="61"/>
      <c r="F35" s="118" t="s">
        <v>48</v>
      </c>
    </row>
    <row r="36" spans="1:7" ht="24" customHeight="1" x14ac:dyDescent="0.2">
      <c r="A36" s="61" t="s">
        <v>130</v>
      </c>
      <c r="B36" s="61"/>
      <c r="F36" s="160">
        <f>ROUND(F28+F30+F32+F34,6)</f>
        <v>0</v>
      </c>
      <c r="G36" s="6"/>
    </row>
    <row r="37" spans="1:7" ht="15" x14ac:dyDescent="0.25">
      <c r="A37" s="61"/>
      <c r="B37" s="61" t="s">
        <v>369</v>
      </c>
      <c r="F37" s="80" t="s">
        <v>49</v>
      </c>
      <c r="G37" s="6"/>
    </row>
    <row r="38" spans="1:7" ht="9" customHeight="1" x14ac:dyDescent="0.2">
      <c r="F38" s="80"/>
      <c r="G38" s="6"/>
    </row>
    <row r="39" spans="1:7" x14ac:dyDescent="0.2">
      <c r="A39" s="46" t="s">
        <v>100</v>
      </c>
      <c r="B39" s="46" t="s">
        <v>113</v>
      </c>
      <c r="G39" s="6"/>
    </row>
    <row r="40" spans="1:7" x14ac:dyDescent="0.2">
      <c r="B40" s="6" t="s">
        <v>101</v>
      </c>
      <c r="G40" s="6"/>
    </row>
    <row r="41" spans="1:7" x14ac:dyDescent="0.2">
      <c r="B41" s="132" t="s">
        <v>126</v>
      </c>
      <c r="G41" s="6"/>
    </row>
    <row r="42" spans="1:7" x14ac:dyDescent="0.2">
      <c r="B42" s="6" t="s">
        <v>120</v>
      </c>
      <c r="G42" s="6"/>
    </row>
    <row r="43" spans="1:7" x14ac:dyDescent="0.2">
      <c r="B43" s="6" t="s">
        <v>129</v>
      </c>
      <c r="G43" s="6"/>
    </row>
    <row r="44" spans="1:7" ht="8.1" customHeight="1" x14ac:dyDescent="0.2">
      <c r="G44" s="6"/>
    </row>
    <row r="45" spans="1:7" x14ac:dyDescent="0.2">
      <c r="B45" s="46" t="s">
        <v>121</v>
      </c>
      <c r="G45" s="6"/>
    </row>
    <row r="46" spans="1:7" x14ac:dyDescent="0.2">
      <c r="G46" s="6"/>
    </row>
    <row r="47" spans="1:7" x14ac:dyDescent="0.2">
      <c r="G47" s="6"/>
    </row>
    <row r="48" spans="1:7" x14ac:dyDescent="0.2">
      <c r="G48" s="6"/>
    </row>
    <row r="49" spans="7:7" x14ac:dyDescent="0.2">
      <c r="G49" s="6"/>
    </row>
    <row r="50" spans="7:7" x14ac:dyDescent="0.2">
      <c r="G50" s="6"/>
    </row>
    <row r="51" spans="7:7" x14ac:dyDescent="0.2">
      <c r="G51" s="6"/>
    </row>
    <row r="52" spans="7:7" x14ac:dyDescent="0.2">
      <c r="G52" s="6"/>
    </row>
    <row r="53" spans="7:7" x14ac:dyDescent="0.2">
      <c r="G53" s="6"/>
    </row>
    <row r="54" spans="7:7" x14ac:dyDescent="0.2">
      <c r="G54" s="6"/>
    </row>
    <row r="55" spans="7:7" x14ac:dyDescent="0.2">
      <c r="G55" s="6"/>
    </row>
    <row r="56" spans="7:7" x14ac:dyDescent="0.2">
      <c r="G56" s="6"/>
    </row>
    <row r="57" spans="7:7" x14ac:dyDescent="0.2">
      <c r="G57" s="6"/>
    </row>
    <row r="58" spans="7:7" x14ac:dyDescent="0.2">
      <c r="G58" s="6"/>
    </row>
    <row r="59" spans="7:7" x14ac:dyDescent="0.2">
      <c r="G59" s="6"/>
    </row>
    <row r="60" spans="7:7" x14ac:dyDescent="0.2">
      <c r="G60" s="6"/>
    </row>
    <row r="61" spans="7:7" x14ac:dyDescent="0.2">
      <c r="G61" s="6"/>
    </row>
    <row r="62" spans="7:7" x14ac:dyDescent="0.2">
      <c r="G62" s="6"/>
    </row>
  </sheetData>
  <sheetProtection algorithmName="SHA-512" hashValue="uaaZjKRKINdzZowbwmtSd3KKKLl1/qWEY/x/lXhK3fS+Q9m0K6EFO/u6hfkTnbUNNJ9SMFmqOWT4LuucBM93ow==" saltValue="iCHLhHA5h8mhuBg4q9lf7A==" spinCount="100000" sheet="1" objects="1" scenarios="1"/>
  <mergeCells count="4">
    <mergeCell ref="I8:I10"/>
    <mergeCell ref="I12:I15"/>
    <mergeCell ref="A4:F4"/>
    <mergeCell ref="A32:E32"/>
  </mergeCells>
  <phoneticPr fontId="0" type="noConversion"/>
  <printOptions horizontalCentered="1"/>
  <pageMargins left="0.5" right="0.5" top="0.5" bottom="0.5" header="0.5" footer="0.35"/>
  <pageSetup scale="97" orientation="portrait" r:id="rId1"/>
  <headerFooter alignWithMargins="0">
    <oddFooter>&amp;R&amp;"Arial,Bold"Page 7</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39"/>
  <sheetViews>
    <sheetView workbookViewId="0">
      <selection activeCell="A3" sqref="A3:D3"/>
    </sheetView>
  </sheetViews>
  <sheetFormatPr defaultColWidth="9.140625" defaultRowHeight="12.75" x14ac:dyDescent="0.2"/>
  <cols>
    <col min="1" max="1" width="52.140625" style="73" customWidth="1"/>
    <col min="2" max="2" width="19.85546875" style="73" customWidth="1"/>
    <col min="3" max="3" width="19" style="73" customWidth="1"/>
    <col min="4" max="4" width="20.5703125" style="73" customWidth="1"/>
    <col min="5" max="5" width="3.5703125" style="73" customWidth="1"/>
    <col min="6" max="6" width="9.42578125" style="73" customWidth="1"/>
    <col min="7" max="7" width="104.5703125" style="73" customWidth="1"/>
    <col min="8" max="10" width="13.5703125" style="73" customWidth="1"/>
    <col min="11" max="11" width="2.5703125" style="73" customWidth="1"/>
    <col min="12" max="12" width="18.5703125" style="73" customWidth="1"/>
    <col min="13" max="16384" width="9.140625" style="73"/>
  </cols>
  <sheetData>
    <row r="1" spans="1:12" ht="24.95" customHeight="1" x14ac:dyDescent="0.3">
      <c r="A1" s="549" t="str">
        <f>CONCATENATE('Basic Data Input'!B6," NRD")</f>
        <v>_____________________________ NRD</v>
      </c>
      <c r="B1" s="549"/>
      <c r="C1" s="549"/>
      <c r="D1" s="549"/>
      <c r="E1" s="542" t="s">
        <v>53</v>
      </c>
      <c r="F1" s="82"/>
      <c r="G1" s="193" t="s">
        <v>433</v>
      </c>
      <c r="H1" s="83"/>
      <c r="I1" s="83"/>
      <c r="J1" s="83"/>
      <c r="K1" s="83"/>
      <c r="L1" s="83"/>
    </row>
    <row r="2" spans="1:12" ht="12.75" hidden="1" customHeight="1" x14ac:dyDescent="0.2">
      <c r="A2" s="550" t="s">
        <v>54</v>
      </c>
      <c r="B2" s="550"/>
      <c r="C2" s="550"/>
      <c r="D2" s="550"/>
      <c r="E2" s="543"/>
      <c r="F2" s="82"/>
    </row>
    <row r="3" spans="1:12" ht="15" hidden="1" x14ac:dyDescent="0.25">
      <c r="A3" s="541" t="e">
        <f>CONCATENATE('Basic Data Input'!#REF!," County, Nebraska")</f>
        <v>#REF!</v>
      </c>
      <c r="B3" s="541"/>
      <c r="C3" s="541"/>
      <c r="D3" s="541"/>
      <c r="E3" s="543"/>
      <c r="F3" s="6"/>
      <c r="I3" s="536"/>
      <c r="J3" s="537"/>
    </row>
    <row r="4" spans="1:12" ht="13.5" thickBot="1" x14ac:dyDescent="0.25">
      <c r="A4" s="6"/>
      <c r="B4" s="6"/>
      <c r="C4" s="6"/>
      <c r="D4" s="6"/>
      <c r="E4" s="543"/>
      <c r="F4" s="84"/>
      <c r="I4" s="533"/>
      <c r="J4" s="533"/>
    </row>
    <row r="5" spans="1:12" ht="15" customHeight="1" thickBot="1" x14ac:dyDescent="0.25">
      <c r="A5" s="538" t="s">
        <v>93</v>
      </c>
      <c r="B5" s="539"/>
      <c r="C5" s="539"/>
      <c r="D5" s="540"/>
      <c r="E5" s="543"/>
      <c r="F5" s="84"/>
      <c r="G5" s="85"/>
      <c r="I5" s="534"/>
      <c r="J5" s="534"/>
      <c r="K5" s="86"/>
      <c r="L5" s="87"/>
    </row>
    <row r="6" spans="1:12" ht="9" customHeight="1" x14ac:dyDescent="0.2">
      <c r="A6" s="6"/>
      <c r="B6" s="6"/>
      <c r="C6" s="6"/>
      <c r="D6" s="6"/>
      <c r="E6" s="543"/>
      <c r="F6" s="84"/>
    </row>
    <row r="7" spans="1:12" ht="12" customHeight="1" x14ac:dyDescent="0.2">
      <c r="A7" s="544" t="str">
        <f>CONCATENATE("PUBLIC NOTICE is hereby given, in compliance with the provisions of State Statute Sections 13-501 to 13-513, that the governing body will meet on the ",'Basic Data Input'!B21," day of ",'Basic Data Input'!B20," ",'Basic Data Input'!B22,", at ",'Basic Data Input'!B23," o'clock ",'Basic Data Input'!B24,", at ",'Basic Data Input'!B25,"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7" s="544"/>
      <c r="C7" s="544"/>
      <c r="D7" s="544"/>
      <c r="E7" s="543"/>
      <c r="F7" s="84"/>
      <c r="G7" s="165" t="s">
        <v>434</v>
      </c>
    </row>
    <row r="8" spans="1:12" ht="24" customHeight="1" x14ac:dyDescent="0.2">
      <c r="A8" s="544"/>
      <c r="B8" s="544"/>
      <c r="C8" s="544"/>
      <c r="D8" s="544"/>
      <c r="E8" s="543"/>
      <c r="F8" s="84"/>
      <c r="G8" s="525" t="s">
        <v>492</v>
      </c>
    </row>
    <row r="9" spans="1:12" ht="24" customHeight="1" x14ac:dyDescent="0.2">
      <c r="A9" s="544"/>
      <c r="B9" s="544"/>
      <c r="C9" s="544"/>
      <c r="D9" s="544"/>
      <c r="E9" s="543"/>
      <c r="F9" s="84"/>
      <c r="G9" s="525"/>
    </row>
    <row r="10" spans="1:12" ht="24" customHeight="1" x14ac:dyDescent="0.2">
      <c r="A10" s="544"/>
      <c r="B10" s="544"/>
      <c r="C10" s="544"/>
      <c r="D10" s="544"/>
      <c r="E10" s="543"/>
      <c r="F10" s="84"/>
      <c r="G10" s="165" t="s">
        <v>435</v>
      </c>
    </row>
    <row r="11" spans="1:12" ht="15" customHeight="1" x14ac:dyDescent="0.2">
      <c r="A11" s="548"/>
      <c r="B11" s="548"/>
      <c r="C11" s="548"/>
      <c r="D11" s="548"/>
      <c r="E11" s="543"/>
      <c r="F11" s="84"/>
      <c r="G11" s="525" t="s">
        <v>606</v>
      </c>
    </row>
    <row r="12" spans="1:12" ht="18" customHeight="1" x14ac:dyDescent="0.2">
      <c r="A12" s="545"/>
      <c r="B12" s="545"/>
      <c r="C12" s="545"/>
      <c r="D12" s="545"/>
      <c r="E12" s="543"/>
      <c r="F12" s="6"/>
      <c r="G12" s="525"/>
    </row>
    <row r="13" spans="1:12" ht="15" customHeight="1" x14ac:dyDescent="0.2">
      <c r="A13" s="36" t="s">
        <v>612</v>
      </c>
      <c r="B13" s="36"/>
      <c r="C13" s="36"/>
      <c r="D13" s="58">
        <f>'Total All Funds - Page 2'!C31</f>
        <v>0</v>
      </c>
      <c r="E13" s="543"/>
      <c r="F13" s="6"/>
      <c r="G13" s="525"/>
    </row>
    <row r="14" spans="1:12" ht="15" customHeight="1" x14ac:dyDescent="0.2">
      <c r="A14" s="36" t="s">
        <v>630</v>
      </c>
      <c r="B14" s="36"/>
      <c r="C14" s="36"/>
      <c r="D14" s="58">
        <f>'Total All Funds - Page 2'!D31</f>
        <v>0</v>
      </c>
      <c r="E14" s="543"/>
      <c r="F14" s="6"/>
      <c r="G14" s="525"/>
    </row>
    <row r="15" spans="1:12" ht="15" customHeight="1" x14ac:dyDescent="0.2">
      <c r="A15" s="36" t="s">
        <v>631</v>
      </c>
      <c r="B15" s="36"/>
      <c r="C15" s="36"/>
      <c r="D15" s="58">
        <f>'Total All Funds - Page 2'!E31</f>
        <v>0</v>
      </c>
      <c r="E15" s="543"/>
      <c r="F15" s="6"/>
      <c r="G15" s="194" t="s">
        <v>436</v>
      </c>
    </row>
    <row r="16" spans="1:12" ht="15" customHeight="1" x14ac:dyDescent="0.2">
      <c r="A16" s="36" t="s">
        <v>632</v>
      </c>
      <c r="B16" s="36"/>
      <c r="C16" s="36"/>
      <c r="D16" s="58">
        <f>'Total All Funds - Page 2'!E32</f>
        <v>0</v>
      </c>
      <c r="E16" s="543"/>
      <c r="F16" s="6"/>
      <c r="G16" s="525" t="s">
        <v>437</v>
      </c>
    </row>
    <row r="17" spans="1:12" ht="15" customHeight="1" x14ac:dyDescent="0.2">
      <c r="A17" s="36" t="s">
        <v>633</v>
      </c>
      <c r="B17" s="36"/>
      <c r="C17" s="36"/>
      <c r="D17" s="58">
        <f>'Total All Funds - Page 2'!E19</f>
        <v>0</v>
      </c>
      <c r="E17" s="543"/>
      <c r="F17" s="6"/>
      <c r="G17" s="525"/>
    </row>
    <row r="18" spans="1:12" ht="15" customHeight="1" x14ac:dyDescent="0.2">
      <c r="A18" s="36" t="s">
        <v>634</v>
      </c>
      <c r="B18" s="36"/>
      <c r="C18" s="36"/>
      <c r="D18" s="69">
        <f>'Cover- Page 1'!B14</f>
        <v>0</v>
      </c>
      <c r="E18" s="543"/>
      <c r="F18" s="6"/>
      <c r="G18" s="525"/>
    </row>
    <row r="19" spans="1:12" ht="15" customHeight="1" x14ac:dyDescent="0.2">
      <c r="A19" s="37" t="s">
        <v>56</v>
      </c>
      <c r="B19" s="37"/>
      <c r="C19" s="37"/>
      <c r="D19" s="69">
        <f>'Lid Computation Page5'!J33</f>
        <v>0</v>
      </c>
      <c r="E19" s="543"/>
      <c r="F19" s="6"/>
      <c r="G19" s="378"/>
    </row>
    <row r="20" spans="1:12" ht="9" customHeight="1" x14ac:dyDescent="0.2">
      <c r="A20" s="37"/>
      <c r="B20" s="37"/>
      <c r="C20" s="37"/>
      <c r="D20" s="88"/>
      <c r="E20" s="543"/>
      <c r="F20" s="6"/>
    </row>
    <row r="21" spans="1:12" ht="18" customHeight="1" x14ac:dyDescent="0.2">
      <c r="A21" s="89" t="s">
        <v>85</v>
      </c>
      <c r="B21" s="89"/>
      <c r="C21" s="89"/>
      <c r="D21" s="6"/>
      <c r="E21" s="543"/>
      <c r="F21" s="6"/>
      <c r="G21" s="375" t="s">
        <v>565</v>
      </c>
    </row>
    <row r="22" spans="1:12" ht="15" customHeight="1" x14ac:dyDescent="0.2">
      <c r="A22" s="36" t="s">
        <v>372</v>
      </c>
      <c r="B22" s="36"/>
      <c r="C22" s="36"/>
      <c r="D22" s="58">
        <f>'Cover- Page 1'!B12</f>
        <v>0</v>
      </c>
      <c r="E22" s="543"/>
      <c r="F22" s="41"/>
      <c r="G22" s="376" t="s">
        <v>566</v>
      </c>
    </row>
    <row r="23" spans="1:12" ht="15" customHeight="1" x14ac:dyDescent="0.2">
      <c r="A23" s="36" t="s">
        <v>55</v>
      </c>
      <c r="B23" s="36"/>
      <c r="C23" s="36"/>
      <c r="D23" s="58">
        <f>'Cover- Page 1'!B13</f>
        <v>0</v>
      </c>
      <c r="E23" s="543"/>
      <c r="F23" s="41"/>
      <c r="G23" s="551" t="s">
        <v>567</v>
      </c>
    </row>
    <row r="24" spans="1:12" ht="13.5" thickBot="1" x14ac:dyDescent="0.25">
      <c r="A24" s="42"/>
      <c r="B24" s="42"/>
      <c r="C24" s="42"/>
      <c r="D24" s="59"/>
      <c r="E24" s="543"/>
      <c r="F24" s="41"/>
      <c r="G24" s="551"/>
      <c r="H24" s="85"/>
      <c r="I24" s="90"/>
      <c r="J24" s="90"/>
    </row>
    <row r="25" spans="1:12" ht="15.95" customHeight="1" thickBot="1" x14ac:dyDescent="0.25">
      <c r="A25" s="538" t="s">
        <v>94</v>
      </c>
      <c r="B25" s="539"/>
      <c r="C25" s="539"/>
      <c r="D25" s="546"/>
      <c r="E25" s="543"/>
      <c r="F25" s="60"/>
      <c r="G25" s="551"/>
      <c r="H25" s="91"/>
      <c r="I25" s="91"/>
      <c r="J25" s="91"/>
      <c r="L25" s="92"/>
    </row>
    <row r="26" spans="1:12" ht="6" customHeight="1" x14ac:dyDescent="0.2">
      <c r="A26" s="6"/>
      <c r="B26" s="6"/>
      <c r="C26" s="6"/>
      <c r="D26" s="60"/>
      <c r="E26" s="543"/>
      <c r="F26" s="60"/>
      <c r="G26" s="376"/>
      <c r="H26" s="91"/>
      <c r="I26" s="91"/>
      <c r="J26" s="91"/>
      <c r="L26" s="92"/>
    </row>
    <row r="27" spans="1:12" ht="75.95" customHeight="1" x14ac:dyDescent="0.2">
      <c r="A27" s="547" t="str">
        <f>CONCATENATE("PUBLIC NOTICE is hereby given, in compliance with the provisions of State Statute Section 77-1632, that the governing body will meet on the ",'Basic Data Input'!B27," day of ",'Basic Data Input'!B26," ",'Basic Data Input'!B28,", at ",'Basic Data Input'!B29," o'clock ",'Basic Data Input'!B30,", at ",'Basic Data Input'!B31,"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________ day of ________________ 2025, at ________ o'clock ________, at _______________ _______________ for the purpose of hearing support, opposition, criticism, suggestions or observations of taxpayers relating to setting the final tax request.</v>
      </c>
      <c r="B27" s="547"/>
      <c r="C27" s="547"/>
      <c r="D27" s="547"/>
      <c r="E27" s="543"/>
      <c r="F27" s="93"/>
      <c r="G27" s="379" t="s">
        <v>573</v>
      </c>
      <c r="H27" s="91"/>
      <c r="I27" s="91"/>
      <c r="J27" s="91"/>
      <c r="L27" s="92"/>
    </row>
    <row r="28" spans="1:12" ht="15" x14ac:dyDescent="0.2">
      <c r="A28" s="132"/>
      <c r="B28" s="295">
        <v>2024</v>
      </c>
      <c r="C28" s="295">
        <v>2025</v>
      </c>
      <c r="D28" s="296" t="s">
        <v>543</v>
      </c>
      <c r="E28" s="543"/>
      <c r="F28" s="93"/>
      <c r="G28" s="379"/>
      <c r="H28" s="91"/>
      <c r="I28" s="91"/>
      <c r="J28" s="91"/>
      <c r="L28" s="92"/>
    </row>
    <row r="29" spans="1:12" ht="15" customHeight="1" x14ac:dyDescent="0.2">
      <c r="A29" s="36" t="s">
        <v>544</v>
      </c>
      <c r="B29" s="297">
        <f>'Basic Data Input'!B12</f>
        <v>0</v>
      </c>
      <c r="C29" s="297">
        <f>D15</f>
        <v>0</v>
      </c>
      <c r="D29" s="298">
        <f>IFERROR((C29-B29)/B29,0)</f>
        <v>0</v>
      </c>
      <c r="E29" s="543"/>
      <c r="F29" s="93"/>
      <c r="G29" s="375" t="s">
        <v>568</v>
      </c>
      <c r="H29" s="91"/>
      <c r="I29" s="91"/>
      <c r="J29" s="91"/>
      <c r="L29" s="92"/>
    </row>
    <row r="30" spans="1:12" ht="15" customHeight="1" x14ac:dyDescent="0.2">
      <c r="A30" s="36" t="s">
        <v>545</v>
      </c>
      <c r="B30" s="299">
        <f>'Basic Data Input'!B11</f>
        <v>0</v>
      </c>
      <c r="C30" s="299">
        <f>D18</f>
        <v>0</v>
      </c>
      <c r="D30" s="298">
        <f t="shared" ref="D30:D32" si="0">IFERROR((C30-B30)/B30,0)</f>
        <v>0</v>
      </c>
      <c r="E30" s="543"/>
      <c r="F30" s="93"/>
      <c r="G30" s="377" t="s">
        <v>569</v>
      </c>
      <c r="H30" s="91"/>
      <c r="I30" s="91"/>
      <c r="J30" s="91"/>
      <c r="L30" s="92"/>
    </row>
    <row r="31" spans="1:12" ht="15" customHeight="1" x14ac:dyDescent="0.2">
      <c r="A31" s="36" t="s">
        <v>546</v>
      </c>
      <c r="B31" s="300">
        <f>'Basic Data Input'!B10</f>
        <v>0</v>
      </c>
      <c r="C31" s="301">
        <f>'Basic Data Input'!B9</f>
        <v>0</v>
      </c>
      <c r="D31" s="298">
        <f t="shared" si="0"/>
        <v>0</v>
      </c>
      <c r="E31" s="543"/>
      <c r="F31" s="93"/>
      <c r="G31" s="532" t="s">
        <v>570</v>
      </c>
      <c r="H31" s="91"/>
      <c r="I31" s="91"/>
      <c r="J31" s="91"/>
      <c r="L31" s="92"/>
    </row>
    <row r="32" spans="1:12" ht="15" customHeight="1" x14ac:dyDescent="0.2">
      <c r="A32" s="36" t="s">
        <v>547</v>
      </c>
      <c r="B32" s="302">
        <f>'Basic Data Input'!B13</f>
        <v>0</v>
      </c>
      <c r="C32" s="303">
        <f>ROUND(IF('Cover- Page 1'!B14=0,0,(C30/C31)*100),6)</f>
        <v>0</v>
      </c>
      <c r="D32" s="298">
        <f t="shared" si="0"/>
        <v>0</v>
      </c>
      <c r="E32" s="543"/>
      <c r="F32" s="93"/>
      <c r="G32" s="532"/>
      <c r="H32" s="91"/>
      <c r="I32" s="91"/>
      <c r="J32" s="91"/>
    </row>
    <row r="33" spans="1:12" ht="15" customHeight="1" x14ac:dyDescent="0.2">
      <c r="A33" s="36" t="s">
        <v>548</v>
      </c>
      <c r="B33" s="303">
        <f>IF('Cover- Page 1'!B14=0,0,ROUND(((B30/C31)*100),6))</f>
        <v>0</v>
      </c>
      <c r="C33" s="36"/>
      <c r="D33" s="71"/>
      <c r="E33" s="543"/>
      <c r="F33" s="93"/>
      <c r="G33" s="377" t="s">
        <v>571</v>
      </c>
      <c r="H33" s="91"/>
      <c r="I33" s="91"/>
      <c r="J33" s="91"/>
      <c r="L33" s="94"/>
    </row>
    <row r="34" spans="1:12" ht="15.95" customHeight="1" x14ac:dyDescent="0.2">
      <c r="E34" s="91"/>
      <c r="F34" s="6"/>
      <c r="G34" s="532" t="s">
        <v>572</v>
      </c>
      <c r="H34" s="91"/>
      <c r="I34" s="91"/>
      <c r="J34" s="91"/>
      <c r="L34" s="92"/>
    </row>
    <row r="35" spans="1:12" ht="15.95" customHeight="1" x14ac:dyDescent="0.2">
      <c r="A35" s="75"/>
      <c r="B35" s="75"/>
      <c r="C35" s="75"/>
      <c r="D35" s="91"/>
      <c r="E35" s="91"/>
      <c r="F35" s="60"/>
      <c r="G35" s="532"/>
      <c r="H35" s="91"/>
      <c r="I35" s="91"/>
      <c r="J35" s="91"/>
      <c r="L35" s="92"/>
    </row>
    <row r="36" spans="1:12" ht="15.95" customHeight="1" x14ac:dyDescent="0.2">
      <c r="A36" s="75"/>
      <c r="B36" s="75"/>
      <c r="C36" s="75"/>
      <c r="D36" s="91"/>
      <c r="E36" s="91"/>
      <c r="F36" s="60"/>
      <c r="G36" s="532"/>
      <c r="H36" s="91"/>
      <c r="I36" s="91"/>
      <c r="J36" s="91"/>
      <c r="L36" s="92"/>
    </row>
    <row r="37" spans="1:12" ht="15.95" customHeight="1" x14ac:dyDescent="0.25">
      <c r="A37" s="400" t="s">
        <v>602</v>
      </c>
      <c r="B37" s="401"/>
      <c r="C37" s="402"/>
      <c r="D37" s="402"/>
      <c r="E37" s="402"/>
      <c r="F37" s="403"/>
      <c r="H37" s="91"/>
      <c r="I37" s="91"/>
      <c r="J37" s="91"/>
      <c r="L37" s="92"/>
    </row>
    <row r="38" spans="1:12" ht="33.75" customHeight="1" x14ac:dyDescent="0.2">
      <c r="A38" s="535" t="s">
        <v>603</v>
      </c>
      <c r="B38" s="535"/>
      <c r="C38" s="535"/>
      <c r="D38" s="535"/>
      <c r="E38" s="535"/>
      <c r="F38" s="535"/>
      <c r="G38" s="91"/>
      <c r="H38" s="91"/>
      <c r="I38" s="91"/>
      <c r="J38" s="91"/>
      <c r="L38" s="92"/>
    </row>
    <row r="39" spans="1:12" ht="54" customHeight="1" x14ac:dyDescent="0.2">
      <c r="A39" s="535" t="s">
        <v>604</v>
      </c>
      <c r="B39" s="535"/>
      <c r="C39" s="535"/>
      <c r="D39" s="535"/>
      <c r="E39" s="535"/>
      <c r="F39" s="535"/>
      <c r="G39" s="91"/>
      <c r="H39" s="91"/>
      <c r="I39" s="91"/>
      <c r="J39" s="91"/>
    </row>
    <row r="40" spans="1:12" ht="15.95" customHeight="1" x14ac:dyDescent="0.2">
      <c r="D40" s="95"/>
      <c r="E40" s="95"/>
      <c r="F40" s="95"/>
      <c r="G40" s="95"/>
      <c r="H40" s="95"/>
      <c r="I40" s="95"/>
      <c r="J40" s="95"/>
      <c r="L40" s="94"/>
    </row>
    <row r="42" spans="1:12" ht="15.95" customHeight="1" x14ac:dyDescent="0.2">
      <c r="J42" s="95"/>
    </row>
    <row r="44" spans="1:12" x14ac:dyDescent="0.2">
      <c r="A44" s="96"/>
      <c r="B44" s="96"/>
      <c r="C44" s="96"/>
      <c r="D44" s="83"/>
      <c r="E44" s="83"/>
      <c r="F44" s="83"/>
      <c r="G44" s="83"/>
      <c r="H44" s="83"/>
      <c r="I44" s="83"/>
      <c r="J44" s="83"/>
      <c r="K44" s="83"/>
      <c r="L44" s="83"/>
    </row>
    <row r="45" spans="1:12" x14ac:dyDescent="0.2">
      <c r="A45" s="97"/>
      <c r="B45" s="97"/>
      <c r="C45" s="97"/>
      <c r="D45" s="83"/>
      <c r="E45" s="83"/>
      <c r="F45" s="83"/>
      <c r="G45" s="83"/>
      <c r="H45" s="83"/>
      <c r="I45" s="83"/>
      <c r="J45" s="83"/>
      <c r="K45" s="83"/>
      <c r="L45" s="83"/>
    </row>
    <row r="46" spans="1:12" x14ac:dyDescent="0.2">
      <c r="A46" s="98"/>
      <c r="B46" s="98"/>
      <c r="C46" s="98"/>
      <c r="D46" s="83"/>
      <c r="E46" s="83"/>
      <c r="F46" s="83"/>
      <c r="G46" s="83"/>
      <c r="H46" s="83"/>
      <c r="I46" s="83"/>
      <c r="J46" s="83"/>
      <c r="K46" s="83"/>
      <c r="L46" s="83"/>
    </row>
    <row r="47" spans="1:12" x14ac:dyDescent="0.2">
      <c r="D47" s="83"/>
      <c r="E47" s="83"/>
      <c r="F47" s="83"/>
      <c r="G47" s="83"/>
      <c r="H47" s="83"/>
      <c r="I47" s="83"/>
      <c r="J47" s="83"/>
      <c r="K47" s="83"/>
      <c r="L47" s="83"/>
    </row>
    <row r="52" spans="1:12" ht="15.75" x14ac:dyDescent="0.25">
      <c r="A52" s="99"/>
      <c r="B52" s="99"/>
      <c r="C52" s="99"/>
      <c r="D52" s="83"/>
      <c r="E52" s="83"/>
      <c r="F52" s="83"/>
      <c r="G52" s="83"/>
      <c r="H52" s="83"/>
      <c r="I52" s="83"/>
      <c r="J52" s="83"/>
      <c r="K52" s="83"/>
      <c r="L52" s="83"/>
    </row>
    <row r="53" spans="1:12" ht="15.75" x14ac:dyDescent="0.25">
      <c r="A53" s="99"/>
      <c r="B53" s="99"/>
      <c r="C53" s="99"/>
      <c r="D53" s="83"/>
      <c r="E53" s="83"/>
      <c r="F53" s="83"/>
      <c r="G53" s="83"/>
      <c r="H53" s="83"/>
      <c r="I53" s="83"/>
      <c r="J53" s="83"/>
      <c r="K53" s="83"/>
      <c r="L53" s="83"/>
    </row>
    <row r="54" spans="1:12" x14ac:dyDescent="0.2">
      <c r="A54" s="83"/>
      <c r="B54" s="83"/>
      <c r="C54" s="83"/>
      <c r="D54" s="83"/>
      <c r="E54" s="83"/>
      <c r="F54" s="83"/>
      <c r="G54" s="83"/>
      <c r="H54" s="83"/>
      <c r="I54" s="83"/>
      <c r="J54" s="83"/>
      <c r="K54" s="83"/>
      <c r="L54" s="83"/>
    </row>
    <row r="55" spans="1:12" x14ac:dyDescent="0.2">
      <c r="A55" s="83"/>
      <c r="B55" s="83"/>
      <c r="C55" s="83"/>
      <c r="D55" s="83"/>
      <c r="E55" s="83"/>
      <c r="F55" s="83"/>
      <c r="G55" s="83"/>
      <c r="H55" s="83"/>
      <c r="I55" s="83"/>
      <c r="J55" s="83"/>
      <c r="K55" s="83"/>
      <c r="L55" s="83"/>
    </row>
    <row r="56" spans="1:12" ht="14.25" x14ac:dyDescent="0.2">
      <c r="A56" s="83"/>
      <c r="B56" s="83"/>
      <c r="C56" s="83"/>
      <c r="D56" s="100"/>
      <c r="E56" s="83"/>
      <c r="F56" s="83"/>
      <c r="G56" s="83"/>
      <c r="H56" s="83"/>
      <c r="I56" s="83"/>
      <c r="J56" s="83"/>
      <c r="K56" s="83"/>
      <c r="L56" s="83"/>
    </row>
    <row r="57" spans="1:12" ht="14.25" x14ac:dyDescent="0.2">
      <c r="A57" s="83"/>
      <c r="B57" s="83"/>
      <c r="C57" s="83"/>
      <c r="D57" s="100"/>
      <c r="E57" s="83"/>
      <c r="F57" s="83"/>
      <c r="G57" s="83"/>
      <c r="H57" s="83"/>
      <c r="I57" s="83"/>
      <c r="J57" s="83"/>
      <c r="K57" s="83"/>
      <c r="L57" s="83"/>
    </row>
    <row r="58" spans="1:12" ht="14.25" x14ac:dyDescent="0.2">
      <c r="A58" s="83"/>
      <c r="B58" s="83"/>
      <c r="C58" s="83"/>
      <c r="D58" s="100"/>
      <c r="E58" s="83"/>
      <c r="F58" s="83"/>
      <c r="G58" s="83"/>
      <c r="H58" s="83"/>
      <c r="I58" s="83"/>
      <c r="J58" s="83"/>
      <c r="K58" s="83"/>
      <c r="L58" s="83"/>
    </row>
    <row r="59" spans="1:12" ht="14.25" x14ac:dyDescent="0.2">
      <c r="A59" s="83"/>
      <c r="B59" s="83"/>
      <c r="C59" s="83"/>
      <c r="D59" s="100"/>
      <c r="E59" s="83"/>
      <c r="F59" s="83"/>
      <c r="G59" s="83"/>
      <c r="H59" s="83"/>
      <c r="I59" s="83"/>
      <c r="J59" s="83"/>
      <c r="K59" s="83"/>
      <c r="L59" s="83"/>
    </row>
    <row r="60" spans="1:12" x14ac:dyDescent="0.2">
      <c r="A60" s="83"/>
      <c r="B60" s="83"/>
      <c r="C60" s="83"/>
      <c r="D60" s="87"/>
      <c r="E60" s="83"/>
      <c r="F60" s="83"/>
      <c r="G60" s="83"/>
      <c r="H60" s="83"/>
      <c r="I60" s="83"/>
      <c r="J60" s="83"/>
      <c r="K60" s="83"/>
      <c r="L60" s="83"/>
    </row>
    <row r="61" spans="1:12" ht="14.25" x14ac:dyDescent="0.2">
      <c r="D61" s="100"/>
      <c r="E61" s="101"/>
      <c r="F61" s="101"/>
      <c r="G61" s="101"/>
      <c r="H61" s="101"/>
      <c r="I61" s="83"/>
      <c r="J61" s="83"/>
      <c r="K61" s="83"/>
      <c r="L61" s="83"/>
    </row>
    <row r="62" spans="1:12" ht="14.25" x14ac:dyDescent="0.2">
      <c r="D62" s="100"/>
      <c r="E62" s="101"/>
      <c r="F62" s="101"/>
      <c r="G62" s="101"/>
      <c r="H62" s="101"/>
      <c r="I62" s="83"/>
      <c r="J62" s="83"/>
      <c r="K62" s="83"/>
      <c r="L62" s="83"/>
    </row>
    <row r="63" spans="1:12" ht="14.25" x14ac:dyDescent="0.2">
      <c r="A63" s="100"/>
      <c r="B63" s="100"/>
      <c r="C63" s="100"/>
      <c r="D63" s="102"/>
      <c r="E63" s="101"/>
      <c r="F63" s="101"/>
      <c r="G63" s="101"/>
      <c r="H63" s="101"/>
      <c r="I63" s="83"/>
      <c r="J63" s="83"/>
      <c r="K63" s="83"/>
      <c r="L63" s="83"/>
    </row>
    <row r="64" spans="1:12" ht="14.25" x14ac:dyDescent="0.2">
      <c r="A64" s="101"/>
      <c r="B64" s="101"/>
      <c r="C64" s="101"/>
      <c r="D64" s="101"/>
      <c r="E64" s="101"/>
      <c r="F64" s="101"/>
      <c r="G64" s="101"/>
      <c r="H64" s="101"/>
      <c r="I64" s="83"/>
      <c r="J64" s="83"/>
      <c r="K64" s="83"/>
      <c r="L64" s="83"/>
    </row>
    <row r="65" spans="1:12" ht="18" customHeight="1" x14ac:dyDescent="0.25">
      <c r="A65" s="101"/>
      <c r="B65" s="101"/>
      <c r="C65" s="101"/>
      <c r="E65" s="103"/>
      <c r="F65" s="101"/>
      <c r="G65" s="101"/>
      <c r="H65" s="101"/>
      <c r="I65" s="83"/>
      <c r="J65" s="83"/>
      <c r="K65" s="83"/>
      <c r="L65" s="83"/>
    </row>
    <row r="66" spans="1:12" ht="18" customHeight="1" x14ac:dyDescent="0.25">
      <c r="A66" s="101"/>
      <c r="B66" s="101"/>
      <c r="C66" s="101"/>
      <c r="E66" s="103"/>
      <c r="F66" s="101"/>
      <c r="G66" s="101"/>
      <c r="H66" s="101"/>
      <c r="I66" s="83"/>
      <c r="J66" s="83"/>
      <c r="K66" s="83"/>
      <c r="L66" s="83"/>
    </row>
    <row r="67" spans="1:12" ht="18" customHeight="1" x14ac:dyDescent="0.25">
      <c r="A67" s="101"/>
      <c r="B67" s="101"/>
      <c r="C67" s="101"/>
      <c r="E67" s="103"/>
      <c r="F67" s="101"/>
      <c r="G67" s="101"/>
      <c r="H67" s="101"/>
      <c r="I67" s="83"/>
      <c r="J67" s="83"/>
      <c r="K67" s="83"/>
      <c r="L67" s="83"/>
    </row>
    <row r="68" spans="1:12" ht="18" customHeight="1" x14ac:dyDescent="0.25">
      <c r="A68" s="101"/>
      <c r="B68" s="101"/>
      <c r="C68" s="101"/>
      <c r="E68" s="103"/>
      <c r="F68" s="101"/>
      <c r="G68" s="101"/>
      <c r="H68" s="101"/>
      <c r="I68" s="83"/>
      <c r="J68" s="83"/>
      <c r="K68" s="83"/>
      <c r="L68" s="83"/>
    </row>
    <row r="69" spans="1:12" ht="18" customHeight="1" x14ac:dyDescent="0.25">
      <c r="A69" s="101"/>
      <c r="B69" s="101"/>
      <c r="C69" s="101"/>
      <c r="E69" s="103"/>
      <c r="F69" s="101"/>
      <c r="G69" s="101"/>
      <c r="H69" s="101"/>
      <c r="I69" s="83"/>
      <c r="J69" s="83"/>
      <c r="K69" s="83"/>
      <c r="L69" s="83"/>
    </row>
    <row r="70" spans="1:12" ht="18" customHeight="1" x14ac:dyDescent="0.25">
      <c r="A70" s="101"/>
      <c r="B70" s="101"/>
      <c r="C70" s="101"/>
      <c r="E70" s="103"/>
      <c r="F70" s="101"/>
      <c r="G70" s="101"/>
      <c r="H70" s="101"/>
      <c r="I70" s="83"/>
      <c r="J70" s="83"/>
      <c r="K70" s="83"/>
      <c r="L70" s="83"/>
    </row>
    <row r="71" spans="1:12" ht="14.25" x14ac:dyDescent="0.2">
      <c r="A71" s="101"/>
      <c r="B71" s="101"/>
      <c r="C71" s="101"/>
      <c r="E71" s="100"/>
      <c r="F71" s="101"/>
      <c r="G71" s="101"/>
      <c r="H71" s="101"/>
      <c r="I71" s="83"/>
      <c r="J71" s="83"/>
      <c r="K71" s="83"/>
      <c r="L71" s="83"/>
    </row>
    <row r="72" spans="1:12" ht="18" customHeight="1" x14ac:dyDescent="0.25">
      <c r="A72" s="101"/>
      <c r="B72" s="101"/>
      <c r="C72" s="101"/>
      <c r="E72" s="103"/>
      <c r="F72" s="101"/>
      <c r="G72" s="101"/>
      <c r="H72" s="101"/>
      <c r="I72" s="83"/>
      <c r="J72" s="83"/>
      <c r="K72" s="83"/>
      <c r="L72" s="83"/>
    </row>
    <row r="73" spans="1:12" ht="14.25" x14ac:dyDescent="0.2">
      <c r="A73" s="101"/>
      <c r="B73" s="101"/>
      <c r="C73" s="101"/>
      <c r="E73" s="100"/>
      <c r="F73" s="101"/>
      <c r="G73" s="101"/>
      <c r="H73" s="101"/>
      <c r="I73" s="83"/>
      <c r="J73" s="83"/>
      <c r="K73" s="83"/>
      <c r="L73" s="83"/>
    </row>
    <row r="74" spans="1:12" ht="20.100000000000001" customHeight="1" x14ac:dyDescent="0.2">
      <c r="A74" s="101"/>
      <c r="B74" s="101"/>
      <c r="C74" s="101"/>
      <c r="E74" s="100"/>
      <c r="F74" s="101"/>
      <c r="G74" s="101"/>
      <c r="H74" s="101"/>
      <c r="I74" s="83"/>
      <c r="J74" s="83"/>
      <c r="K74" s="83"/>
      <c r="L74" s="83"/>
    </row>
    <row r="75" spans="1:12" ht="20.100000000000001" customHeight="1" x14ac:dyDescent="0.2">
      <c r="A75" s="101"/>
      <c r="B75" s="101"/>
      <c r="C75" s="101"/>
      <c r="E75" s="100"/>
      <c r="F75" s="101"/>
      <c r="G75" s="101"/>
      <c r="H75" s="101"/>
      <c r="I75" s="83"/>
      <c r="J75" s="83"/>
      <c r="K75" s="83"/>
      <c r="L75" s="83"/>
    </row>
    <row r="76" spans="1:12" ht="20.100000000000001" customHeight="1" x14ac:dyDescent="0.2">
      <c r="A76" s="101"/>
      <c r="B76" s="101"/>
      <c r="C76" s="101"/>
      <c r="E76" s="100"/>
      <c r="F76" s="101"/>
      <c r="G76" s="101"/>
      <c r="H76" s="101"/>
      <c r="I76" s="83"/>
      <c r="J76" s="83"/>
      <c r="K76" s="83"/>
      <c r="L76" s="83"/>
    </row>
    <row r="77" spans="1:12" ht="20.100000000000001" customHeight="1" x14ac:dyDescent="0.2">
      <c r="A77" s="101"/>
      <c r="B77" s="101"/>
      <c r="C77" s="101"/>
      <c r="E77" s="100"/>
      <c r="F77" s="101"/>
      <c r="G77" s="101"/>
      <c r="H77" s="101"/>
      <c r="I77" s="83"/>
      <c r="J77" s="83"/>
      <c r="K77" s="83"/>
      <c r="L77" s="83"/>
    </row>
    <row r="78" spans="1:12" ht="27.95" customHeight="1" x14ac:dyDescent="0.25">
      <c r="A78" s="101"/>
      <c r="B78" s="101"/>
      <c r="C78" s="101"/>
      <c r="E78" s="103"/>
      <c r="F78" s="100"/>
      <c r="G78" s="101"/>
      <c r="H78" s="101"/>
      <c r="I78" s="83"/>
      <c r="J78" s="83"/>
      <c r="K78" s="83"/>
      <c r="L78" s="83"/>
    </row>
    <row r="79" spans="1:12" ht="14.25" x14ac:dyDescent="0.2">
      <c r="A79" s="101"/>
      <c r="B79" s="101"/>
      <c r="C79" s="101"/>
      <c r="E79" s="101"/>
      <c r="F79" s="100"/>
      <c r="G79" s="101"/>
      <c r="H79" s="101"/>
      <c r="I79" s="83"/>
      <c r="J79" s="83"/>
      <c r="K79" s="83"/>
      <c r="L79" s="83"/>
    </row>
    <row r="80" spans="1:12" ht="14.25" x14ac:dyDescent="0.2">
      <c r="A80" s="101"/>
      <c r="B80" s="101"/>
      <c r="C80" s="101"/>
      <c r="D80" s="101"/>
      <c r="E80" s="101"/>
      <c r="F80" s="101"/>
      <c r="G80" s="101"/>
      <c r="H80" s="101"/>
      <c r="I80" s="83"/>
      <c r="J80" s="83"/>
      <c r="K80" s="83"/>
      <c r="L80" s="83"/>
    </row>
    <row r="81" spans="1:12" ht="14.25" x14ac:dyDescent="0.2">
      <c r="A81" s="101"/>
      <c r="B81" s="101"/>
      <c r="C81" s="101"/>
      <c r="D81" s="101"/>
      <c r="E81" s="101"/>
      <c r="F81" s="101"/>
      <c r="G81" s="101"/>
      <c r="H81" s="101"/>
      <c r="I81" s="83"/>
      <c r="J81" s="83"/>
      <c r="K81" s="83"/>
      <c r="L81" s="83"/>
    </row>
    <row r="82" spans="1:12" ht="14.25" x14ac:dyDescent="0.2">
      <c r="A82" s="101"/>
      <c r="B82" s="101"/>
      <c r="C82" s="101"/>
      <c r="D82" s="101"/>
      <c r="E82" s="101"/>
      <c r="F82" s="101"/>
      <c r="G82" s="101"/>
      <c r="H82" s="101"/>
      <c r="I82" s="83"/>
      <c r="J82" s="83"/>
      <c r="K82" s="83"/>
      <c r="L82" s="83"/>
    </row>
    <row r="83" spans="1:12" ht="14.25" x14ac:dyDescent="0.2">
      <c r="A83" s="101"/>
      <c r="B83" s="101"/>
      <c r="C83" s="101"/>
      <c r="D83" s="101"/>
      <c r="E83" s="101"/>
      <c r="F83" s="101"/>
      <c r="G83" s="101"/>
      <c r="H83" s="101"/>
      <c r="I83" s="83"/>
      <c r="J83" s="83"/>
      <c r="K83" s="83"/>
      <c r="L83" s="83"/>
    </row>
    <row r="84" spans="1:12" ht="14.25" x14ac:dyDescent="0.2">
      <c r="A84" s="101"/>
      <c r="B84" s="101"/>
      <c r="C84" s="101"/>
      <c r="D84" s="101"/>
      <c r="E84" s="101"/>
      <c r="F84" s="101"/>
      <c r="G84" s="101"/>
      <c r="H84" s="101"/>
      <c r="I84" s="83"/>
      <c r="J84" s="83"/>
      <c r="K84" s="83"/>
      <c r="L84" s="83"/>
    </row>
    <row r="85" spans="1:12" ht="14.25" x14ac:dyDescent="0.2">
      <c r="A85" s="101"/>
      <c r="B85" s="101"/>
      <c r="C85" s="101"/>
      <c r="D85" s="101"/>
      <c r="E85" s="101"/>
      <c r="F85" s="101"/>
      <c r="G85" s="101"/>
      <c r="H85" s="101"/>
      <c r="I85" s="83"/>
      <c r="J85" s="83"/>
      <c r="K85" s="83"/>
      <c r="L85" s="83"/>
    </row>
    <row r="86" spans="1:12" ht="14.25" x14ac:dyDescent="0.2">
      <c r="A86" s="101"/>
      <c r="B86" s="101"/>
      <c r="C86" s="101"/>
      <c r="D86" s="101"/>
      <c r="E86" s="101"/>
      <c r="F86" s="101"/>
      <c r="G86" s="101"/>
      <c r="H86" s="101"/>
      <c r="I86" s="83"/>
      <c r="J86" s="83"/>
      <c r="K86" s="83"/>
      <c r="L86" s="83"/>
    </row>
    <row r="87" spans="1:12" ht="14.25" x14ac:dyDescent="0.2">
      <c r="A87" s="101"/>
      <c r="B87" s="101"/>
      <c r="C87" s="101"/>
      <c r="D87" s="101"/>
      <c r="E87" s="101"/>
      <c r="F87" s="101"/>
      <c r="G87" s="101"/>
      <c r="H87" s="101"/>
      <c r="I87" s="83"/>
      <c r="J87" s="83"/>
      <c r="K87" s="83"/>
      <c r="L87" s="83"/>
    </row>
    <row r="88" spans="1:12" ht="14.25" x14ac:dyDescent="0.2">
      <c r="A88" s="101"/>
      <c r="B88" s="101"/>
      <c r="C88" s="101"/>
      <c r="D88" s="101"/>
      <c r="E88" s="101"/>
      <c r="F88" s="101"/>
      <c r="G88" s="101"/>
      <c r="H88" s="101"/>
      <c r="I88" s="83"/>
      <c r="J88" s="83"/>
      <c r="K88" s="83"/>
      <c r="L88" s="83"/>
    </row>
    <row r="89" spans="1:12" ht="14.25" x14ac:dyDescent="0.2">
      <c r="A89" s="101"/>
      <c r="B89" s="101"/>
      <c r="C89" s="101"/>
      <c r="D89" s="101"/>
      <c r="E89" s="101"/>
      <c r="F89" s="101"/>
      <c r="G89" s="101"/>
      <c r="H89" s="101"/>
      <c r="I89" s="83"/>
      <c r="J89" s="83"/>
      <c r="K89" s="83"/>
      <c r="L89" s="83"/>
    </row>
    <row r="90" spans="1:12" ht="14.25" x14ac:dyDescent="0.2">
      <c r="A90" s="101"/>
      <c r="B90" s="101"/>
      <c r="C90" s="101"/>
      <c r="D90" s="101"/>
      <c r="E90" s="101"/>
      <c r="F90" s="101"/>
      <c r="G90" s="101"/>
      <c r="H90" s="101"/>
      <c r="I90" s="83"/>
      <c r="J90" s="83"/>
      <c r="K90" s="83"/>
      <c r="L90" s="83"/>
    </row>
    <row r="91" spans="1:12" ht="14.25" x14ac:dyDescent="0.2">
      <c r="A91" s="101"/>
      <c r="B91" s="101"/>
      <c r="C91" s="101"/>
      <c r="D91" s="101"/>
      <c r="E91" s="101"/>
      <c r="F91" s="101"/>
      <c r="G91" s="101"/>
      <c r="H91" s="101"/>
      <c r="I91" s="83"/>
      <c r="J91" s="83"/>
      <c r="K91" s="83"/>
      <c r="L91" s="83"/>
    </row>
    <row r="92" spans="1:12" ht="14.25" x14ac:dyDescent="0.2">
      <c r="A92" s="101"/>
      <c r="B92" s="101"/>
      <c r="C92" s="101"/>
      <c r="D92" s="101"/>
      <c r="E92" s="101"/>
      <c r="F92" s="101"/>
      <c r="G92" s="101"/>
      <c r="H92" s="101"/>
      <c r="I92" s="83"/>
      <c r="J92" s="83"/>
      <c r="K92" s="83"/>
      <c r="L92" s="83"/>
    </row>
    <row r="93" spans="1:12" ht="14.25" x14ac:dyDescent="0.2">
      <c r="A93" s="101"/>
      <c r="B93" s="101"/>
      <c r="C93" s="101"/>
      <c r="D93" s="101"/>
      <c r="E93" s="101"/>
      <c r="F93" s="101"/>
      <c r="G93" s="101"/>
      <c r="H93" s="101"/>
      <c r="I93" s="83"/>
      <c r="J93" s="83"/>
      <c r="K93" s="83"/>
      <c r="L93" s="83"/>
    </row>
    <row r="94" spans="1:12" ht="14.25" x14ac:dyDescent="0.2">
      <c r="A94" s="101"/>
      <c r="B94" s="101"/>
      <c r="C94" s="101"/>
      <c r="D94" s="101"/>
      <c r="E94" s="101"/>
      <c r="F94" s="101"/>
      <c r="G94" s="101"/>
      <c r="H94" s="101"/>
      <c r="I94" s="83"/>
      <c r="J94" s="83"/>
      <c r="K94" s="83"/>
      <c r="L94" s="83"/>
    </row>
    <row r="95" spans="1:12" ht="14.25" x14ac:dyDescent="0.2">
      <c r="A95" s="101"/>
      <c r="B95" s="101"/>
      <c r="C95" s="101"/>
      <c r="D95" s="101"/>
      <c r="E95" s="101"/>
      <c r="F95" s="101"/>
      <c r="G95" s="101"/>
      <c r="H95" s="101"/>
      <c r="I95" s="83"/>
      <c r="J95" s="83"/>
      <c r="K95" s="83"/>
      <c r="L95" s="83"/>
    </row>
    <row r="96" spans="1:12" ht="14.25" x14ac:dyDescent="0.2">
      <c r="A96" s="101"/>
      <c r="B96" s="101"/>
      <c r="C96" s="101"/>
      <c r="D96" s="101"/>
      <c r="E96" s="101"/>
      <c r="F96" s="101"/>
      <c r="G96" s="101"/>
      <c r="H96" s="101"/>
      <c r="I96" s="83"/>
      <c r="J96" s="83"/>
      <c r="K96" s="83"/>
      <c r="L96" s="83"/>
    </row>
    <row r="97" spans="1:12" ht="14.25" x14ac:dyDescent="0.2">
      <c r="A97" s="101"/>
      <c r="B97" s="101"/>
      <c r="C97" s="101"/>
      <c r="D97" s="101"/>
      <c r="E97" s="101"/>
      <c r="F97" s="101"/>
      <c r="G97" s="101"/>
      <c r="H97" s="101"/>
      <c r="I97" s="83"/>
      <c r="J97" s="83"/>
      <c r="K97" s="83"/>
      <c r="L97" s="83"/>
    </row>
    <row r="98" spans="1:12" ht="14.25" x14ac:dyDescent="0.2">
      <c r="A98" s="101"/>
      <c r="B98" s="101"/>
      <c r="C98" s="101"/>
      <c r="D98" s="101"/>
      <c r="E98" s="101"/>
      <c r="F98" s="101"/>
      <c r="G98" s="101"/>
      <c r="H98" s="101"/>
      <c r="I98" s="83"/>
      <c r="J98" s="83"/>
      <c r="K98" s="83"/>
      <c r="L98" s="83"/>
    </row>
    <row r="99" spans="1:12" ht="14.25" x14ac:dyDescent="0.2">
      <c r="A99" s="101"/>
      <c r="B99" s="101"/>
      <c r="C99" s="101"/>
      <c r="D99" s="101"/>
      <c r="E99" s="101"/>
      <c r="F99" s="101"/>
      <c r="G99" s="101"/>
      <c r="H99" s="101"/>
      <c r="I99" s="83"/>
      <c r="J99" s="83"/>
      <c r="K99" s="83"/>
      <c r="L99" s="83"/>
    </row>
    <row r="100" spans="1:12" ht="14.25" x14ac:dyDescent="0.2">
      <c r="A100" s="101"/>
      <c r="B100" s="101"/>
      <c r="C100" s="101"/>
      <c r="D100" s="101"/>
      <c r="E100" s="101"/>
      <c r="F100" s="101"/>
      <c r="G100" s="101"/>
      <c r="H100" s="101"/>
      <c r="I100" s="83"/>
      <c r="J100" s="83"/>
      <c r="K100" s="83"/>
      <c r="L100" s="83"/>
    </row>
    <row r="101" spans="1:12" ht="14.25" x14ac:dyDescent="0.2">
      <c r="A101" s="101"/>
      <c r="B101" s="101"/>
      <c r="C101" s="101"/>
      <c r="D101" s="101"/>
      <c r="E101" s="101"/>
      <c r="F101" s="101"/>
      <c r="G101" s="101"/>
      <c r="H101" s="101"/>
      <c r="I101" s="83"/>
      <c r="J101" s="83"/>
      <c r="K101" s="83"/>
      <c r="L101" s="83"/>
    </row>
    <row r="102" spans="1:12" ht="14.25" x14ac:dyDescent="0.2">
      <c r="A102" s="101"/>
      <c r="B102" s="101"/>
      <c r="C102" s="101"/>
      <c r="D102" s="101"/>
      <c r="E102" s="101"/>
      <c r="F102" s="101"/>
      <c r="G102" s="101"/>
      <c r="H102" s="101"/>
      <c r="I102" s="83"/>
      <c r="J102" s="83"/>
      <c r="K102" s="83"/>
      <c r="L102" s="83"/>
    </row>
    <row r="103" spans="1:12" ht="14.25" x14ac:dyDescent="0.2">
      <c r="A103" s="101"/>
      <c r="B103" s="101"/>
      <c r="C103" s="101"/>
      <c r="D103" s="101"/>
      <c r="E103" s="101"/>
      <c r="F103" s="101"/>
      <c r="G103" s="101"/>
      <c r="H103" s="101"/>
      <c r="I103" s="83"/>
      <c r="J103" s="83"/>
      <c r="K103" s="83"/>
      <c r="L103" s="83"/>
    </row>
    <row r="104" spans="1:12" ht="14.25" x14ac:dyDescent="0.2">
      <c r="A104" s="101"/>
      <c r="B104" s="101"/>
      <c r="C104" s="101"/>
      <c r="D104" s="101"/>
      <c r="E104" s="101"/>
      <c r="F104" s="101"/>
      <c r="G104" s="101"/>
      <c r="H104" s="101"/>
      <c r="I104" s="83"/>
      <c r="J104" s="83"/>
      <c r="K104" s="83"/>
      <c r="L104" s="83"/>
    </row>
    <row r="105" spans="1:12" ht="14.25" x14ac:dyDescent="0.2">
      <c r="A105" s="101"/>
      <c r="B105" s="101"/>
      <c r="C105" s="101"/>
      <c r="D105" s="101"/>
      <c r="E105" s="101"/>
      <c r="F105" s="101"/>
      <c r="G105" s="101"/>
      <c r="H105" s="101"/>
      <c r="I105" s="83"/>
      <c r="J105" s="83"/>
      <c r="K105" s="83"/>
      <c r="L105" s="83"/>
    </row>
    <row r="106" spans="1:12" ht="14.25" x14ac:dyDescent="0.2">
      <c r="A106" s="101"/>
      <c r="B106" s="101"/>
      <c r="C106" s="101"/>
      <c r="D106" s="101"/>
      <c r="E106" s="101"/>
      <c r="F106" s="101"/>
      <c r="G106" s="101"/>
      <c r="H106" s="101"/>
      <c r="I106" s="83"/>
      <c r="J106" s="83"/>
      <c r="K106" s="83"/>
      <c r="L106" s="83"/>
    </row>
    <row r="107" spans="1:12" ht="14.25" x14ac:dyDescent="0.2">
      <c r="A107" s="101"/>
      <c r="B107" s="101"/>
      <c r="C107" s="101"/>
      <c r="D107" s="101"/>
      <c r="E107" s="101"/>
      <c r="F107" s="101"/>
      <c r="G107" s="101"/>
      <c r="H107" s="101"/>
      <c r="I107" s="83"/>
      <c r="J107" s="83"/>
      <c r="K107" s="83"/>
      <c r="L107" s="83"/>
    </row>
    <row r="108" spans="1:12" ht="14.25" x14ac:dyDescent="0.2">
      <c r="A108" s="101"/>
      <c r="B108" s="101"/>
      <c r="C108" s="101"/>
      <c r="D108" s="101"/>
      <c r="E108" s="101"/>
      <c r="F108" s="101"/>
      <c r="G108" s="101"/>
      <c r="H108" s="101"/>
      <c r="I108" s="83"/>
      <c r="J108" s="83"/>
      <c r="K108" s="83"/>
      <c r="L108" s="83"/>
    </row>
    <row r="109" spans="1:12" ht="14.25" x14ac:dyDescent="0.2">
      <c r="A109" s="101"/>
      <c r="B109" s="101"/>
      <c r="C109" s="101"/>
      <c r="D109" s="101"/>
      <c r="E109" s="101"/>
      <c r="F109" s="101"/>
      <c r="G109" s="101"/>
      <c r="H109" s="101"/>
      <c r="I109" s="83"/>
      <c r="J109" s="83"/>
      <c r="K109" s="83"/>
      <c r="L109" s="83"/>
    </row>
    <row r="110" spans="1:12" ht="14.25" x14ac:dyDescent="0.2">
      <c r="A110" s="101"/>
      <c r="B110" s="101"/>
      <c r="C110" s="101"/>
      <c r="D110" s="101"/>
      <c r="E110" s="101"/>
      <c r="F110" s="101"/>
      <c r="G110" s="101"/>
      <c r="H110" s="101"/>
      <c r="I110" s="83"/>
      <c r="J110" s="83"/>
      <c r="K110" s="83"/>
      <c r="L110" s="83"/>
    </row>
    <row r="111" spans="1:12" ht="14.25" x14ac:dyDescent="0.2">
      <c r="A111" s="104"/>
      <c r="B111" s="104"/>
      <c r="C111" s="104"/>
      <c r="D111" s="104"/>
      <c r="E111" s="104"/>
      <c r="F111" s="104"/>
      <c r="G111" s="104"/>
      <c r="H111" s="104"/>
    </row>
    <row r="112" spans="1:12" ht="14.25" x14ac:dyDescent="0.2">
      <c r="A112" s="104"/>
      <c r="B112" s="104"/>
      <c r="C112" s="104"/>
      <c r="D112" s="104"/>
      <c r="E112" s="104"/>
      <c r="F112" s="104"/>
      <c r="G112" s="104"/>
      <c r="H112" s="104"/>
    </row>
    <row r="113" spans="1:8" ht="14.25" x14ac:dyDescent="0.2">
      <c r="A113" s="104"/>
      <c r="B113" s="104"/>
      <c r="C113" s="104"/>
      <c r="D113" s="104"/>
      <c r="E113" s="104"/>
      <c r="F113" s="104"/>
      <c r="G113" s="104"/>
      <c r="H113" s="104"/>
    </row>
    <row r="114" spans="1:8" ht="14.25" x14ac:dyDescent="0.2">
      <c r="A114" s="104"/>
      <c r="B114" s="104"/>
      <c r="C114" s="104"/>
      <c r="D114" s="104"/>
      <c r="E114" s="104"/>
      <c r="F114" s="104"/>
      <c r="G114" s="104"/>
      <c r="H114" s="104"/>
    </row>
    <row r="115" spans="1:8" ht="14.25" x14ac:dyDescent="0.2">
      <c r="A115" s="104"/>
      <c r="B115" s="104"/>
      <c r="C115" s="104"/>
      <c r="D115" s="104"/>
      <c r="E115" s="104"/>
      <c r="F115" s="104"/>
      <c r="G115" s="104"/>
      <c r="H115" s="104"/>
    </row>
    <row r="116" spans="1:8" ht="14.25" x14ac:dyDescent="0.2">
      <c r="A116" s="104"/>
      <c r="B116" s="104"/>
      <c r="C116" s="104"/>
      <c r="D116" s="104"/>
      <c r="E116" s="104"/>
      <c r="F116" s="104"/>
      <c r="G116" s="104"/>
      <c r="H116" s="104"/>
    </row>
    <row r="117" spans="1:8" ht="14.25" x14ac:dyDescent="0.2">
      <c r="A117" s="104"/>
      <c r="B117" s="104"/>
      <c r="C117" s="104"/>
      <c r="D117" s="104"/>
      <c r="E117" s="104"/>
      <c r="F117" s="104"/>
      <c r="G117" s="104"/>
      <c r="H117" s="104"/>
    </row>
    <row r="118" spans="1:8" ht="14.25" x14ac:dyDescent="0.2">
      <c r="A118" s="104"/>
      <c r="B118" s="104"/>
      <c r="C118" s="104"/>
      <c r="D118" s="104"/>
      <c r="E118" s="104"/>
      <c r="F118" s="104"/>
      <c r="G118" s="104"/>
      <c r="H118" s="104"/>
    </row>
    <row r="119" spans="1:8" ht="14.25" x14ac:dyDescent="0.2">
      <c r="A119" s="104"/>
      <c r="B119" s="104"/>
      <c r="C119" s="104"/>
      <c r="D119" s="104"/>
      <c r="E119" s="104"/>
      <c r="F119" s="104"/>
      <c r="G119" s="104"/>
      <c r="H119" s="104"/>
    </row>
    <row r="120" spans="1:8" ht="14.25" x14ac:dyDescent="0.2">
      <c r="A120" s="104"/>
      <c r="B120" s="104"/>
      <c r="C120" s="104"/>
      <c r="D120" s="104"/>
      <c r="E120" s="104"/>
      <c r="F120" s="104"/>
      <c r="G120" s="104"/>
      <c r="H120" s="104"/>
    </row>
    <row r="121" spans="1:8" ht="14.25" x14ac:dyDescent="0.2">
      <c r="A121" s="104"/>
      <c r="B121" s="104"/>
      <c r="C121" s="104"/>
      <c r="D121" s="104"/>
      <c r="E121" s="104"/>
      <c r="F121" s="104"/>
      <c r="G121" s="104"/>
      <c r="H121" s="104"/>
    </row>
    <row r="122" spans="1:8" ht="14.25" x14ac:dyDescent="0.2">
      <c r="A122" s="104"/>
      <c r="B122" s="104"/>
      <c r="C122" s="104"/>
      <c r="D122" s="104"/>
      <c r="E122" s="104"/>
      <c r="F122" s="104"/>
      <c r="G122" s="104"/>
      <c r="H122" s="104"/>
    </row>
    <row r="123" spans="1:8" ht="14.25" x14ac:dyDescent="0.2">
      <c r="A123" s="104"/>
      <c r="B123" s="104"/>
      <c r="C123" s="104"/>
      <c r="D123" s="104"/>
      <c r="E123" s="104"/>
      <c r="F123" s="104"/>
      <c r="G123" s="104"/>
      <c r="H123" s="104"/>
    </row>
    <row r="124" spans="1:8" ht="14.25" x14ac:dyDescent="0.2">
      <c r="A124" s="104"/>
      <c r="B124" s="104"/>
      <c r="C124" s="104"/>
      <c r="D124" s="104"/>
      <c r="E124" s="104"/>
      <c r="F124" s="104"/>
      <c r="G124" s="104"/>
      <c r="H124" s="104"/>
    </row>
    <row r="125" spans="1:8" ht="14.25" x14ac:dyDescent="0.2">
      <c r="A125" s="104"/>
      <c r="B125" s="104"/>
      <c r="C125" s="104"/>
      <c r="D125" s="104"/>
      <c r="E125" s="104"/>
      <c r="F125" s="104"/>
      <c r="G125" s="104"/>
      <c r="H125" s="104"/>
    </row>
    <row r="126" spans="1:8" ht="14.25" x14ac:dyDescent="0.2">
      <c r="A126" s="104"/>
      <c r="B126" s="104"/>
      <c r="C126" s="104"/>
      <c r="D126" s="104"/>
      <c r="E126" s="104"/>
      <c r="F126" s="104"/>
      <c r="G126" s="104"/>
      <c r="H126" s="104"/>
    </row>
    <row r="127" spans="1:8" ht="14.25" x14ac:dyDescent="0.2">
      <c r="A127" s="104"/>
      <c r="B127" s="104"/>
      <c r="C127" s="104"/>
      <c r="D127" s="104"/>
      <c r="E127" s="104"/>
      <c r="F127" s="104"/>
      <c r="G127" s="104"/>
      <c r="H127" s="104"/>
    </row>
    <row r="128" spans="1:8" ht="14.25" x14ac:dyDescent="0.2">
      <c r="A128" s="104"/>
      <c r="B128" s="104"/>
      <c r="C128" s="104"/>
      <c r="D128" s="104"/>
      <c r="E128" s="104"/>
      <c r="F128" s="104"/>
      <c r="G128" s="104"/>
      <c r="H128" s="104"/>
    </row>
    <row r="129" spans="1:8" ht="14.25" x14ac:dyDescent="0.2">
      <c r="A129" s="104"/>
      <c r="B129" s="104"/>
      <c r="C129" s="104"/>
      <c r="D129" s="104"/>
      <c r="E129" s="104"/>
      <c r="F129" s="104"/>
      <c r="G129" s="104"/>
      <c r="H129" s="104"/>
    </row>
    <row r="130" spans="1:8" ht="14.25" x14ac:dyDescent="0.2">
      <c r="A130" s="104"/>
      <c r="B130" s="104"/>
      <c r="C130" s="104"/>
      <c r="D130" s="104"/>
      <c r="E130" s="104"/>
      <c r="F130" s="104"/>
      <c r="G130" s="104"/>
      <c r="H130" s="104"/>
    </row>
    <row r="131" spans="1:8" ht="14.25" x14ac:dyDescent="0.2">
      <c r="A131" s="104"/>
      <c r="B131" s="104"/>
      <c r="C131" s="104"/>
      <c r="D131" s="104"/>
      <c r="E131" s="104"/>
      <c r="F131" s="104"/>
      <c r="G131" s="104"/>
      <c r="H131" s="104"/>
    </row>
    <row r="132" spans="1:8" ht="14.25" x14ac:dyDescent="0.2">
      <c r="A132" s="104"/>
      <c r="B132" s="104"/>
      <c r="C132" s="104"/>
      <c r="D132" s="104"/>
      <c r="E132" s="104"/>
      <c r="F132" s="104"/>
      <c r="G132" s="104"/>
      <c r="H132" s="104"/>
    </row>
    <row r="133" spans="1:8" ht="14.25" x14ac:dyDescent="0.2">
      <c r="A133" s="104"/>
      <c r="B133" s="104"/>
      <c r="C133" s="104"/>
      <c r="D133" s="104"/>
      <c r="E133" s="104"/>
      <c r="F133" s="104"/>
      <c r="G133" s="104"/>
      <c r="H133" s="104"/>
    </row>
    <row r="134" spans="1:8" ht="14.25" x14ac:dyDescent="0.2">
      <c r="A134" s="104"/>
      <c r="B134" s="104"/>
      <c r="C134" s="104"/>
      <c r="D134" s="104"/>
      <c r="E134" s="104"/>
      <c r="F134" s="104"/>
      <c r="G134" s="104"/>
      <c r="H134" s="104"/>
    </row>
    <row r="135" spans="1:8" ht="14.25" x14ac:dyDescent="0.2">
      <c r="A135" s="104"/>
      <c r="B135" s="104"/>
      <c r="C135" s="104"/>
      <c r="D135" s="104"/>
      <c r="E135" s="104"/>
      <c r="F135" s="104"/>
      <c r="G135" s="104"/>
      <c r="H135" s="104"/>
    </row>
    <row r="136" spans="1:8" ht="14.25" x14ac:dyDescent="0.2">
      <c r="A136" s="104"/>
      <c r="B136" s="104"/>
      <c r="C136" s="104"/>
      <c r="D136" s="104"/>
      <c r="E136" s="104"/>
      <c r="F136" s="104"/>
      <c r="G136" s="104"/>
      <c r="H136" s="104"/>
    </row>
    <row r="137" spans="1:8" ht="14.25" x14ac:dyDescent="0.2">
      <c r="A137" s="104"/>
      <c r="B137" s="104"/>
      <c r="C137" s="104"/>
      <c r="D137" s="104"/>
      <c r="E137" s="104"/>
      <c r="F137" s="104"/>
      <c r="G137" s="104"/>
      <c r="H137" s="104"/>
    </row>
    <row r="138" spans="1:8" ht="14.25" x14ac:dyDescent="0.2">
      <c r="A138" s="104"/>
      <c r="B138" s="104"/>
      <c r="C138" s="104"/>
      <c r="D138" s="104"/>
      <c r="E138" s="104"/>
      <c r="F138" s="104"/>
      <c r="G138" s="104"/>
      <c r="H138" s="104"/>
    </row>
    <row r="139" spans="1:8" ht="14.25" x14ac:dyDescent="0.2">
      <c r="A139" s="104"/>
      <c r="B139" s="104"/>
      <c r="C139" s="104"/>
      <c r="D139" s="104"/>
      <c r="E139" s="104"/>
      <c r="F139" s="104"/>
      <c r="G139" s="104"/>
      <c r="H139" s="104"/>
    </row>
    <row r="140" spans="1:8" ht="14.25" x14ac:dyDescent="0.2">
      <c r="A140" s="104"/>
      <c r="B140" s="104"/>
      <c r="C140" s="104"/>
      <c r="D140" s="104"/>
      <c r="E140" s="104"/>
      <c r="F140" s="104"/>
      <c r="G140" s="104"/>
      <c r="H140" s="104"/>
    </row>
    <row r="141" spans="1:8" ht="14.25" x14ac:dyDescent="0.2">
      <c r="A141" s="104"/>
      <c r="B141" s="104"/>
      <c r="C141" s="104"/>
      <c r="D141" s="104"/>
      <c r="E141" s="104"/>
      <c r="F141" s="104"/>
      <c r="G141" s="104"/>
      <c r="H141" s="104"/>
    </row>
    <row r="142" spans="1:8" ht="14.25" x14ac:dyDescent="0.2">
      <c r="A142" s="104"/>
      <c r="B142" s="104"/>
      <c r="C142" s="104"/>
      <c r="D142" s="104"/>
      <c r="E142" s="104"/>
      <c r="F142" s="104"/>
      <c r="G142" s="104"/>
      <c r="H142" s="104"/>
    </row>
    <row r="143" spans="1:8" ht="14.25" x14ac:dyDescent="0.2">
      <c r="A143" s="104"/>
      <c r="B143" s="104"/>
      <c r="C143" s="104"/>
      <c r="D143" s="104"/>
      <c r="E143" s="104"/>
      <c r="F143" s="104"/>
      <c r="G143" s="104"/>
      <c r="H143" s="104"/>
    </row>
    <row r="144" spans="1:8" ht="14.25" x14ac:dyDescent="0.2">
      <c r="A144" s="104"/>
      <c r="B144" s="104"/>
      <c r="C144" s="104"/>
      <c r="D144" s="104"/>
      <c r="E144" s="104"/>
      <c r="F144" s="104"/>
      <c r="G144" s="104"/>
      <c r="H144" s="104"/>
    </row>
    <row r="145" spans="1:8" ht="14.25" x14ac:dyDescent="0.2">
      <c r="A145" s="104"/>
      <c r="B145" s="104"/>
      <c r="C145" s="104"/>
      <c r="D145" s="104"/>
      <c r="E145" s="104"/>
      <c r="F145" s="104"/>
      <c r="G145" s="104"/>
      <c r="H145" s="104"/>
    </row>
    <row r="146" spans="1:8" ht="14.25" x14ac:dyDescent="0.2">
      <c r="A146" s="104"/>
      <c r="B146" s="104"/>
      <c r="C146" s="104"/>
      <c r="D146" s="104"/>
      <c r="E146" s="104"/>
      <c r="F146" s="104"/>
      <c r="G146" s="104"/>
      <c r="H146" s="104"/>
    </row>
    <row r="147" spans="1:8" ht="14.25" x14ac:dyDescent="0.2">
      <c r="A147" s="104"/>
      <c r="B147" s="104"/>
      <c r="C147" s="104"/>
      <c r="D147" s="104"/>
      <c r="E147" s="104"/>
      <c r="F147" s="104"/>
      <c r="G147" s="104"/>
      <c r="H147" s="104"/>
    </row>
    <row r="148" spans="1:8" ht="14.25" x14ac:dyDescent="0.2">
      <c r="A148" s="104"/>
      <c r="B148" s="104"/>
      <c r="C148" s="104"/>
      <c r="D148" s="104"/>
      <c r="E148" s="104"/>
      <c r="F148" s="104"/>
      <c r="G148" s="104"/>
      <c r="H148" s="104"/>
    </row>
    <row r="149" spans="1:8" ht="14.25" x14ac:dyDescent="0.2">
      <c r="A149" s="104"/>
      <c r="B149" s="104"/>
      <c r="C149" s="104"/>
      <c r="D149" s="104"/>
      <c r="E149" s="104"/>
      <c r="F149" s="104"/>
      <c r="G149" s="104"/>
      <c r="H149" s="104"/>
    </row>
    <row r="150" spans="1:8" ht="14.25" x14ac:dyDescent="0.2">
      <c r="A150" s="104"/>
      <c r="B150" s="104"/>
      <c r="C150" s="104"/>
      <c r="D150" s="104"/>
      <c r="E150" s="104"/>
      <c r="F150" s="104"/>
      <c r="G150" s="104"/>
      <c r="H150" s="104"/>
    </row>
    <row r="151" spans="1:8" ht="14.25" x14ac:dyDescent="0.2">
      <c r="A151" s="104"/>
      <c r="B151" s="104"/>
      <c r="C151" s="104"/>
      <c r="D151" s="104"/>
      <c r="E151" s="104"/>
      <c r="F151" s="104"/>
      <c r="G151" s="104"/>
      <c r="H151" s="104"/>
    </row>
    <row r="152" spans="1:8" ht="14.25" x14ac:dyDescent="0.2">
      <c r="A152" s="104"/>
      <c r="B152" s="104"/>
      <c r="C152" s="104"/>
      <c r="D152" s="104"/>
      <c r="E152" s="104"/>
      <c r="F152" s="104"/>
      <c r="G152" s="104"/>
      <c r="H152" s="104"/>
    </row>
    <row r="153" spans="1:8" ht="14.25" x14ac:dyDescent="0.2">
      <c r="A153" s="104"/>
      <c r="B153" s="104"/>
      <c r="C153" s="104"/>
      <c r="D153" s="104"/>
      <c r="E153" s="104"/>
      <c r="F153" s="104"/>
      <c r="G153" s="104"/>
      <c r="H153" s="104"/>
    </row>
    <row r="154" spans="1:8" ht="14.25" x14ac:dyDescent="0.2">
      <c r="A154" s="104"/>
      <c r="B154" s="104"/>
      <c r="C154" s="104"/>
      <c r="D154" s="104"/>
      <c r="E154" s="104"/>
      <c r="F154" s="104"/>
      <c r="G154" s="104"/>
      <c r="H154" s="104"/>
    </row>
    <row r="155" spans="1:8" ht="14.25" x14ac:dyDescent="0.2">
      <c r="A155" s="104"/>
      <c r="B155" s="104"/>
      <c r="C155" s="104"/>
      <c r="D155" s="104"/>
      <c r="E155" s="104"/>
      <c r="F155" s="104"/>
      <c r="G155" s="104"/>
      <c r="H155" s="104"/>
    </row>
    <row r="156" spans="1:8" ht="14.25" x14ac:dyDescent="0.2">
      <c r="A156" s="104"/>
      <c r="B156" s="104"/>
      <c r="C156" s="104"/>
      <c r="D156" s="104"/>
      <c r="E156" s="104"/>
      <c r="F156" s="104"/>
      <c r="G156" s="104"/>
      <c r="H156" s="104"/>
    </row>
    <row r="157" spans="1:8" ht="14.25" x14ac:dyDescent="0.2">
      <c r="A157" s="104"/>
      <c r="B157" s="104"/>
      <c r="C157" s="104"/>
      <c r="D157" s="104"/>
      <c r="E157" s="104"/>
      <c r="F157" s="104"/>
      <c r="G157" s="104"/>
      <c r="H157" s="104"/>
    </row>
    <row r="158" spans="1:8" ht="14.25" x14ac:dyDescent="0.2">
      <c r="A158" s="104"/>
      <c r="B158" s="104"/>
      <c r="C158" s="104"/>
      <c r="D158" s="104"/>
      <c r="E158" s="104"/>
      <c r="F158" s="104"/>
      <c r="G158" s="104"/>
      <c r="H158" s="104"/>
    </row>
    <row r="159" spans="1:8" ht="14.25" x14ac:dyDescent="0.2">
      <c r="A159" s="104"/>
      <c r="B159" s="104"/>
      <c r="C159" s="104"/>
      <c r="D159" s="104"/>
      <c r="E159" s="104"/>
      <c r="F159" s="104"/>
      <c r="G159" s="104"/>
      <c r="H159" s="104"/>
    </row>
    <row r="160" spans="1:8" ht="14.25" x14ac:dyDescent="0.2">
      <c r="A160" s="104"/>
      <c r="B160" s="104"/>
      <c r="C160" s="104"/>
      <c r="D160" s="104"/>
      <c r="E160" s="104"/>
      <c r="F160" s="104"/>
      <c r="G160" s="104"/>
      <c r="H160" s="104"/>
    </row>
    <row r="161" spans="1:8" ht="14.25" x14ac:dyDescent="0.2">
      <c r="A161" s="104"/>
      <c r="B161" s="104"/>
      <c r="C161" s="104"/>
      <c r="D161" s="104"/>
      <c r="E161" s="104"/>
      <c r="F161" s="104"/>
      <c r="G161" s="104"/>
      <c r="H161" s="104"/>
    </row>
    <row r="162" spans="1:8" ht="14.25" x14ac:dyDescent="0.2">
      <c r="A162" s="104"/>
      <c r="B162" s="104"/>
      <c r="C162" s="104"/>
      <c r="D162" s="104"/>
      <c r="E162" s="104"/>
      <c r="F162" s="104"/>
      <c r="G162" s="104"/>
      <c r="H162" s="104"/>
    </row>
    <row r="163" spans="1:8" ht="14.25" x14ac:dyDescent="0.2">
      <c r="A163" s="104"/>
      <c r="B163" s="104"/>
      <c r="C163" s="104"/>
      <c r="D163" s="104"/>
      <c r="E163" s="104"/>
      <c r="F163" s="104"/>
      <c r="G163" s="104"/>
      <c r="H163" s="104"/>
    </row>
    <row r="164" spans="1:8" ht="14.25" x14ac:dyDescent="0.2">
      <c r="A164" s="104"/>
      <c r="B164" s="104"/>
      <c r="C164" s="104"/>
      <c r="D164" s="104"/>
      <c r="E164" s="104"/>
      <c r="F164" s="104"/>
      <c r="G164" s="104"/>
      <c r="H164" s="104"/>
    </row>
    <row r="165" spans="1:8" ht="14.25" x14ac:dyDescent="0.2">
      <c r="A165" s="104"/>
      <c r="B165" s="104"/>
      <c r="C165" s="104"/>
      <c r="D165" s="104"/>
      <c r="E165" s="104"/>
      <c r="F165" s="104"/>
      <c r="G165" s="104"/>
      <c r="H165" s="104"/>
    </row>
    <row r="166" spans="1:8" ht="14.25" x14ac:dyDescent="0.2">
      <c r="A166" s="104"/>
      <c r="B166" s="104"/>
      <c r="C166" s="104"/>
      <c r="D166" s="104"/>
      <c r="E166" s="104"/>
      <c r="F166" s="104"/>
      <c r="G166" s="104"/>
      <c r="H166" s="104"/>
    </row>
    <row r="167" spans="1:8" ht="14.25" x14ac:dyDescent="0.2">
      <c r="A167" s="104"/>
      <c r="B167" s="104"/>
      <c r="C167" s="104"/>
      <c r="D167" s="104"/>
      <c r="E167" s="104"/>
      <c r="F167" s="104"/>
      <c r="G167" s="104"/>
      <c r="H167" s="104"/>
    </row>
    <row r="168" spans="1:8" ht="14.25" x14ac:dyDescent="0.2">
      <c r="A168" s="104"/>
      <c r="B168" s="104"/>
      <c r="C168" s="104"/>
      <c r="D168" s="104"/>
      <c r="E168" s="104"/>
      <c r="F168" s="104"/>
      <c r="G168" s="104"/>
      <c r="H168" s="104"/>
    </row>
    <row r="169" spans="1:8" ht="14.25" x14ac:dyDescent="0.2">
      <c r="A169" s="104"/>
      <c r="B169" s="104"/>
      <c r="C169" s="104"/>
      <c r="D169" s="104"/>
      <c r="E169" s="104"/>
      <c r="F169" s="104"/>
      <c r="G169" s="104"/>
      <c r="H169" s="104"/>
    </row>
    <row r="170" spans="1:8" ht="14.25" x14ac:dyDescent="0.2">
      <c r="A170" s="104"/>
      <c r="B170" s="104"/>
      <c r="C170" s="104"/>
      <c r="D170" s="104"/>
      <c r="E170" s="104"/>
      <c r="F170" s="104"/>
      <c r="G170" s="104"/>
      <c r="H170" s="104"/>
    </row>
    <row r="171" spans="1:8" ht="14.25" x14ac:dyDescent="0.2">
      <c r="A171" s="104"/>
      <c r="B171" s="104"/>
      <c r="C171" s="104"/>
      <c r="D171" s="104"/>
      <c r="E171" s="104"/>
      <c r="F171" s="104"/>
      <c r="G171" s="104"/>
      <c r="H171" s="104"/>
    </row>
    <row r="172" spans="1:8" ht="14.25" x14ac:dyDescent="0.2">
      <c r="A172" s="104"/>
      <c r="B172" s="104"/>
      <c r="C172" s="104"/>
      <c r="D172" s="104"/>
      <c r="E172" s="104"/>
      <c r="F172" s="104"/>
      <c r="G172" s="104"/>
      <c r="H172" s="104"/>
    </row>
    <row r="173" spans="1:8" ht="14.25" x14ac:dyDescent="0.2">
      <c r="A173" s="104"/>
      <c r="B173" s="104"/>
      <c r="C173" s="104"/>
      <c r="D173" s="104"/>
      <c r="E173" s="104"/>
      <c r="F173" s="104"/>
      <c r="G173" s="104"/>
      <c r="H173" s="104"/>
    </row>
    <row r="174" spans="1:8" ht="14.25" x14ac:dyDescent="0.2">
      <c r="A174" s="104"/>
      <c r="B174" s="104"/>
      <c r="C174" s="104"/>
      <c r="D174" s="104"/>
      <c r="E174" s="104"/>
      <c r="F174" s="104"/>
      <c r="G174" s="104"/>
      <c r="H174" s="104"/>
    </row>
    <row r="175" spans="1:8" ht="14.25" x14ac:dyDescent="0.2">
      <c r="A175" s="104"/>
      <c r="B175" s="104"/>
      <c r="C175" s="104"/>
      <c r="D175" s="104"/>
      <c r="E175" s="104"/>
      <c r="F175" s="104"/>
      <c r="G175" s="104"/>
      <c r="H175" s="104"/>
    </row>
    <row r="176" spans="1:8" ht="14.25" x14ac:dyDescent="0.2">
      <c r="A176" s="104"/>
      <c r="B176" s="104"/>
      <c r="C176" s="104"/>
      <c r="D176" s="104"/>
      <c r="E176" s="104"/>
      <c r="F176" s="104"/>
      <c r="G176" s="104"/>
      <c r="H176" s="104"/>
    </row>
    <row r="177" spans="1:8" ht="14.25" x14ac:dyDescent="0.2">
      <c r="A177" s="104"/>
      <c r="B177" s="104"/>
      <c r="C177" s="104"/>
      <c r="D177" s="104"/>
      <c r="E177" s="104"/>
      <c r="F177" s="104"/>
      <c r="G177" s="104"/>
      <c r="H177" s="104"/>
    </row>
    <row r="178" spans="1:8" ht="14.25" x14ac:dyDescent="0.2">
      <c r="A178" s="104"/>
      <c r="B178" s="104"/>
      <c r="C178" s="104"/>
      <c r="D178" s="104"/>
      <c r="E178" s="104"/>
      <c r="F178" s="104"/>
      <c r="G178" s="104"/>
      <c r="H178" s="104"/>
    </row>
    <row r="179" spans="1:8" ht="14.25" x14ac:dyDescent="0.2">
      <c r="A179" s="104"/>
      <c r="B179" s="104"/>
      <c r="C179" s="104"/>
      <c r="D179" s="104"/>
      <c r="E179" s="104"/>
      <c r="F179" s="104"/>
      <c r="G179" s="104"/>
      <c r="H179" s="104"/>
    </row>
    <row r="180" spans="1:8" ht="14.25" x14ac:dyDescent="0.2">
      <c r="A180" s="104"/>
      <c r="B180" s="104"/>
      <c r="C180" s="104"/>
      <c r="D180" s="104"/>
      <c r="E180" s="104"/>
      <c r="F180" s="104"/>
      <c r="G180" s="104"/>
      <c r="H180" s="104"/>
    </row>
    <row r="181" spans="1:8" ht="14.25" x14ac:dyDescent="0.2">
      <c r="A181" s="104"/>
      <c r="B181" s="104"/>
      <c r="C181" s="104"/>
      <c r="D181" s="104"/>
      <c r="E181" s="104"/>
      <c r="F181" s="104"/>
      <c r="G181" s="104"/>
      <c r="H181" s="104"/>
    </row>
    <row r="182" spans="1:8" ht="14.25" x14ac:dyDescent="0.2">
      <c r="A182" s="104"/>
      <c r="B182" s="104"/>
      <c r="C182" s="104"/>
      <c r="D182" s="104"/>
      <c r="E182" s="104"/>
      <c r="F182" s="104"/>
      <c r="G182" s="104"/>
      <c r="H182" s="104"/>
    </row>
    <row r="183" spans="1:8" ht="14.25" x14ac:dyDescent="0.2">
      <c r="A183" s="104"/>
      <c r="B183" s="104"/>
      <c r="C183" s="104"/>
      <c r="D183" s="104"/>
      <c r="E183" s="104"/>
      <c r="F183" s="104"/>
      <c r="G183" s="104"/>
      <c r="H183" s="104"/>
    </row>
    <row r="184" spans="1:8" ht="14.25" x14ac:dyDescent="0.2">
      <c r="A184" s="104"/>
      <c r="B184" s="104"/>
      <c r="C184" s="104"/>
      <c r="D184" s="104"/>
      <c r="E184" s="104"/>
      <c r="F184" s="104"/>
      <c r="G184" s="104"/>
      <c r="H184" s="104"/>
    </row>
    <row r="185" spans="1:8" ht="14.25" x14ac:dyDescent="0.2">
      <c r="A185" s="104"/>
      <c r="B185" s="104"/>
      <c r="C185" s="104"/>
      <c r="D185" s="104"/>
      <c r="E185" s="104"/>
      <c r="F185" s="104"/>
      <c r="G185" s="104"/>
      <c r="H185" s="104"/>
    </row>
    <row r="186" spans="1:8" ht="14.25" x14ac:dyDescent="0.2">
      <c r="A186" s="104"/>
      <c r="B186" s="104"/>
      <c r="C186" s="104"/>
      <c r="D186" s="104"/>
      <c r="E186" s="104"/>
      <c r="F186" s="104"/>
      <c r="G186" s="104"/>
      <c r="H186" s="104"/>
    </row>
    <row r="187" spans="1:8" ht="14.25" x14ac:dyDescent="0.2">
      <c r="A187" s="104"/>
      <c r="B187" s="104"/>
      <c r="C187" s="104"/>
      <c r="D187" s="104"/>
      <c r="E187" s="104"/>
      <c r="F187" s="104"/>
      <c r="G187" s="104"/>
      <c r="H187" s="104"/>
    </row>
    <row r="188" spans="1:8" ht="14.25" x14ac:dyDescent="0.2">
      <c r="A188" s="104"/>
      <c r="B188" s="104"/>
      <c r="C188" s="104"/>
      <c r="D188" s="104"/>
      <c r="E188" s="104"/>
      <c r="F188" s="104"/>
      <c r="G188" s="104"/>
      <c r="H188" s="104"/>
    </row>
    <row r="189" spans="1:8" ht="14.25" x14ac:dyDescent="0.2">
      <c r="A189" s="104"/>
      <c r="B189" s="104"/>
      <c r="C189" s="104"/>
      <c r="D189" s="104"/>
      <c r="E189" s="104"/>
      <c r="F189" s="104"/>
      <c r="G189" s="104"/>
      <c r="H189" s="104"/>
    </row>
    <row r="190" spans="1:8" ht="14.25" x14ac:dyDescent="0.2">
      <c r="A190" s="104"/>
      <c r="B190" s="104"/>
      <c r="C190" s="104"/>
      <c r="D190" s="104"/>
      <c r="E190" s="104"/>
      <c r="F190" s="104"/>
      <c r="G190" s="104"/>
      <c r="H190" s="104"/>
    </row>
    <row r="191" spans="1:8" ht="14.25" x14ac:dyDescent="0.2">
      <c r="A191" s="104"/>
      <c r="B191" s="104"/>
      <c r="C191" s="104"/>
      <c r="D191" s="104"/>
      <c r="E191" s="104"/>
      <c r="F191" s="104"/>
      <c r="G191" s="104"/>
      <c r="H191" s="104"/>
    </row>
    <row r="192" spans="1:8" ht="14.25" x14ac:dyDescent="0.2">
      <c r="A192" s="104"/>
      <c r="B192" s="104"/>
      <c r="C192" s="104"/>
      <c r="D192" s="104"/>
      <c r="E192" s="104"/>
      <c r="F192" s="104"/>
      <c r="G192" s="104"/>
      <c r="H192" s="104"/>
    </row>
    <row r="193" spans="1:8" ht="14.25" x14ac:dyDescent="0.2">
      <c r="A193" s="104"/>
      <c r="B193" s="104"/>
      <c r="C193" s="104"/>
      <c r="D193" s="104"/>
      <c r="E193" s="104"/>
      <c r="F193" s="104"/>
      <c r="G193" s="104"/>
      <c r="H193" s="104"/>
    </row>
    <row r="194" spans="1:8" ht="14.25" x14ac:dyDescent="0.2">
      <c r="A194" s="104"/>
      <c r="B194" s="104"/>
      <c r="C194" s="104"/>
      <c r="D194" s="104"/>
      <c r="E194" s="104"/>
      <c r="F194" s="104"/>
      <c r="G194" s="104"/>
      <c r="H194" s="104"/>
    </row>
    <row r="195" spans="1:8" ht="14.25" x14ac:dyDescent="0.2">
      <c r="A195" s="104"/>
      <c r="B195" s="104"/>
      <c r="C195" s="104"/>
      <c r="D195" s="104"/>
      <c r="E195" s="104"/>
      <c r="F195" s="104"/>
      <c r="G195" s="104"/>
      <c r="H195" s="104"/>
    </row>
    <row r="196" spans="1:8" ht="14.25" x14ac:dyDescent="0.2">
      <c r="A196" s="104"/>
      <c r="B196" s="104"/>
      <c r="C196" s="104"/>
      <c r="D196" s="104"/>
      <c r="E196" s="104"/>
      <c r="F196" s="104"/>
      <c r="G196" s="104"/>
      <c r="H196" s="104"/>
    </row>
    <row r="197" spans="1:8" ht="14.25" x14ac:dyDescent="0.2">
      <c r="A197" s="104"/>
      <c r="B197" s="104"/>
      <c r="C197" s="104"/>
      <c r="D197" s="104"/>
      <c r="E197" s="104"/>
      <c r="F197" s="104"/>
      <c r="G197" s="104"/>
      <c r="H197" s="104"/>
    </row>
    <row r="198" spans="1:8" ht="14.25" x14ac:dyDescent="0.2">
      <c r="A198" s="104"/>
      <c r="B198" s="104"/>
      <c r="C198" s="104"/>
      <c r="D198" s="104"/>
      <c r="E198" s="104"/>
      <c r="F198" s="104"/>
      <c r="G198" s="104"/>
      <c r="H198" s="104"/>
    </row>
    <row r="199" spans="1:8" ht="14.25" x14ac:dyDescent="0.2">
      <c r="A199" s="104"/>
      <c r="B199" s="104"/>
      <c r="C199" s="104"/>
      <c r="D199" s="104"/>
      <c r="E199" s="104"/>
      <c r="F199" s="104"/>
      <c r="G199" s="104"/>
      <c r="H199" s="104"/>
    </row>
    <row r="200" spans="1:8" ht="14.25" x14ac:dyDescent="0.2">
      <c r="A200" s="104"/>
      <c r="B200" s="104"/>
      <c r="C200" s="104"/>
      <c r="D200" s="104"/>
      <c r="E200" s="104"/>
      <c r="F200" s="104"/>
      <c r="G200" s="104"/>
      <c r="H200" s="104"/>
    </row>
    <row r="201" spans="1:8" ht="14.25" x14ac:dyDescent="0.2">
      <c r="A201" s="104"/>
      <c r="B201" s="104"/>
      <c r="C201" s="104"/>
      <c r="D201" s="104"/>
      <c r="E201" s="104"/>
      <c r="F201" s="104"/>
      <c r="G201" s="104"/>
      <c r="H201" s="104"/>
    </row>
    <row r="202" spans="1:8" ht="14.25" x14ac:dyDescent="0.2">
      <c r="A202" s="104"/>
      <c r="B202" s="104"/>
      <c r="C202" s="104"/>
      <c r="D202" s="104"/>
      <c r="E202" s="104"/>
      <c r="F202" s="104"/>
      <c r="G202" s="104"/>
      <c r="H202" s="104"/>
    </row>
    <row r="203" spans="1:8" ht="14.25" x14ac:dyDescent="0.2">
      <c r="A203" s="104"/>
      <c r="B203" s="104"/>
      <c r="C203" s="104"/>
      <c r="D203" s="104"/>
      <c r="E203" s="104"/>
      <c r="F203" s="104"/>
      <c r="G203" s="104"/>
      <c r="H203" s="104"/>
    </row>
    <row r="204" spans="1:8" ht="14.25" x14ac:dyDescent="0.2">
      <c r="A204" s="104"/>
      <c r="B204" s="104"/>
      <c r="C204" s="104"/>
      <c r="D204" s="104"/>
      <c r="E204" s="104"/>
      <c r="F204" s="104"/>
      <c r="G204" s="104"/>
      <c r="H204" s="104"/>
    </row>
    <row r="205" spans="1:8" ht="14.25" x14ac:dyDescent="0.2">
      <c r="A205" s="104"/>
      <c r="B205" s="104"/>
      <c r="C205" s="104"/>
      <c r="D205" s="104"/>
      <c r="E205" s="104"/>
      <c r="F205" s="104"/>
      <c r="G205" s="104"/>
      <c r="H205" s="104"/>
    </row>
    <row r="206" spans="1:8" ht="14.25" x14ac:dyDescent="0.2">
      <c r="A206" s="104"/>
      <c r="B206" s="104"/>
      <c r="C206" s="104"/>
      <c r="D206" s="104"/>
      <c r="E206" s="104"/>
      <c r="F206" s="104"/>
      <c r="G206" s="104"/>
      <c r="H206" s="104"/>
    </row>
    <row r="207" spans="1:8" ht="14.25" x14ac:dyDescent="0.2">
      <c r="A207" s="104"/>
      <c r="B207" s="104"/>
      <c r="C207" s="104"/>
      <c r="D207" s="104"/>
      <c r="E207" s="104"/>
      <c r="F207" s="104"/>
      <c r="G207" s="104"/>
      <c r="H207" s="104"/>
    </row>
    <row r="208" spans="1:8" ht="14.25" x14ac:dyDescent="0.2">
      <c r="A208" s="104"/>
      <c r="B208" s="104"/>
      <c r="C208" s="104"/>
      <c r="D208" s="104"/>
      <c r="E208" s="104"/>
      <c r="F208" s="104"/>
      <c r="G208" s="104"/>
      <c r="H208" s="104"/>
    </row>
    <row r="209" spans="1:8" ht="14.25" x14ac:dyDescent="0.2">
      <c r="A209" s="104"/>
      <c r="B209" s="104"/>
      <c r="C209" s="104"/>
      <c r="D209" s="104"/>
      <c r="E209" s="104"/>
      <c r="F209" s="104"/>
      <c r="G209" s="104"/>
      <c r="H209" s="104"/>
    </row>
    <row r="210" spans="1:8" ht="14.25" x14ac:dyDescent="0.2">
      <c r="A210" s="104"/>
      <c r="B210" s="104"/>
      <c r="C210" s="104"/>
      <c r="D210" s="104"/>
      <c r="E210" s="104"/>
      <c r="F210" s="104"/>
      <c r="G210" s="104"/>
      <c r="H210" s="104"/>
    </row>
    <row r="211" spans="1:8" ht="14.25" x14ac:dyDescent="0.2">
      <c r="A211" s="104"/>
      <c r="B211" s="104"/>
      <c r="C211" s="104"/>
      <c r="D211" s="104"/>
      <c r="E211" s="104"/>
      <c r="F211" s="104"/>
      <c r="G211" s="104"/>
      <c r="H211" s="104"/>
    </row>
    <row r="212" spans="1:8" ht="14.25" x14ac:dyDescent="0.2">
      <c r="A212" s="104"/>
      <c r="B212" s="104"/>
      <c r="C212" s="104"/>
      <c r="D212" s="104"/>
      <c r="E212" s="104"/>
      <c r="F212" s="104"/>
      <c r="G212" s="104"/>
      <c r="H212" s="104"/>
    </row>
    <row r="213" spans="1:8" ht="14.25" x14ac:dyDescent="0.2">
      <c r="A213" s="104"/>
      <c r="B213" s="104"/>
      <c r="C213" s="104"/>
      <c r="D213" s="104"/>
      <c r="E213" s="104"/>
      <c r="F213" s="104"/>
      <c r="G213" s="104"/>
      <c r="H213" s="104"/>
    </row>
    <row r="214" spans="1:8" ht="14.25" x14ac:dyDescent="0.2">
      <c r="A214" s="104"/>
      <c r="B214" s="104"/>
      <c r="C214" s="104"/>
      <c r="D214" s="104"/>
      <c r="E214" s="104"/>
      <c r="F214" s="104"/>
      <c r="G214" s="104"/>
      <c r="H214" s="104"/>
    </row>
    <row r="215" spans="1:8" ht="14.25" x14ac:dyDescent="0.2">
      <c r="A215" s="104"/>
      <c r="B215" s="104"/>
      <c r="C215" s="104"/>
      <c r="D215" s="104"/>
      <c r="E215" s="104"/>
      <c r="F215" s="104"/>
      <c r="G215" s="104"/>
      <c r="H215" s="104"/>
    </row>
    <row r="216" spans="1:8" ht="14.25" x14ac:dyDescent="0.2">
      <c r="A216" s="104"/>
      <c r="B216" s="104"/>
      <c r="C216" s="104"/>
      <c r="D216" s="104"/>
      <c r="E216" s="104"/>
      <c r="F216" s="104"/>
      <c r="G216" s="104"/>
      <c r="H216" s="104"/>
    </row>
    <row r="217" spans="1:8" ht="14.25" x14ac:dyDescent="0.2">
      <c r="A217" s="104"/>
      <c r="B217" s="104"/>
      <c r="C217" s="104"/>
      <c r="D217" s="104"/>
      <c r="E217" s="104"/>
      <c r="F217" s="104"/>
      <c r="G217" s="104"/>
      <c r="H217" s="104"/>
    </row>
    <row r="218" spans="1:8" ht="14.25" x14ac:dyDescent="0.2">
      <c r="A218" s="104"/>
      <c r="B218" s="104"/>
      <c r="C218" s="104"/>
      <c r="D218" s="104"/>
      <c r="E218" s="104"/>
      <c r="F218" s="104"/>
      <c r="G218" s="104"/>
      <c r="H218" s="104"/>
    </row>
    <row r="219" spans="1:8" ht="14.25" x14ac:dyDescent="0.2">
      <c r="A219" s="104"/>
      <c r="B219" s="104"/>
      <c r="C219" s="104"/>
      <c r="D219" s="104"/>
      <c r="E219" s="104"/>
      <c r="F219" s="104"/>
      <c r="G219" s="104"/>
      <c r="H219" s="104"/>
    </row>
    <row r="220" spans="1:8" ht="14.25" x14ac:dyDescent="0.2">
      <c r="A220" s="104"/>
      <c r="B220" s="104"/>
      <c r="C220" s="104"/>
      <c r="D220" s="104"/>
      <c r="E220" s="104"/>
      <c r="F220" s="104"/>
      <c r="G220" s="104"/>
      <c r="H220" s="104"/>
    </row>
    <row r="221" spans="1:8" ht="14.25" x14ac:dyDescent="0.2">
      <c r="A221" s="104"/>
      <c r="B221" s="104"/>
      <c r="C221" s="104"/>
      <c r="D221" s="104"/>
      <c r="E221" s="104"/>
      <c r="F221" s="104"/>
      <c r="G221" s="104"/>
      <c r="H221" s="104"/>
    </row>
    <row r="222" spans="1:8" ht="14.25" x14ac:dyDescent="0.2">
      <c r="A222" s="104"/>
      <c r="B222" s="104"/>
      <c r="C222" s="104"/>
      <c r="D222" s="104"/>
      <c r="E222" s="104"/>
      <c r="F222" s="104"/>
      <c r="G222" s="104"/>
      <c r="H222" s="104"/>
    </row>
    <row r="223" spans="1:8" ht="14.25" x14ac:dyDescent="0.2">
      <c r="A223" s="104"/>
      <c r="B223" s="104"/>
      <c r="C223" s="104"/>
      <c r="D223" s="104"/>
      <c r="E223" s="104"/>
      <c r="F223" s="104"/>
      <c r="G223" s="104"/>
      <c r="H223" s="104"/>
    </row>
    <row r="224" spans="1:8" ht="14.25" x14ac:dyDescent="0.2">
      <c r="A224" s="104"/>
      <c r="B224" s="104"/>
      <c r="C224" s="104"/>
      <c r="D224" s="104"/>
      <c r="E224" s="104"/>
      <c r="F224" s="104"/>
      <c r="G224" s="104"/>
      <c r="H224" s="104"/>
    </row>
    <row r="225" spans="1:8" ht="14.25" x14ac:dyDescent="0.2">
      <c r="A225" s="104"/>
      <c r="B225" s="104"/>
      <c r="C225" s="104"/>
      <c r="D225" s="104"/>
      <c r="E225" s="104"/>
      <c r="F225" s="104"/>
      <c r="G225" s="104"/>
      <c r="H225" s="104"/>
    </row>
    <row r="226" spans="1:8" ht="14.25" x14ac:dyDescent="0.2">
      <c r="A226" s="104"/>
      <c r="B226" s="104"/>
      <c r="C226" s="104"/>
      <c r="D226" s="104"/>
      <c r="E226" s="104"/>
      <c r="F226" s="104"/>
      <c r="G226" s="104"/>
      <c r="H226" s="104"/>
    </row>
    <row r="227" spans="1:8" ht="14.25" x14ac:dyDescent="0.2">
      <c r="A227" s="104"/>
      <c r="B227" s="104"/>
      <c r="C227" s="104"/>
      <c r="D227" s="104"/>
      <c r="E227" s="104"/>
      <c r="F227" s="104"/>
      <c r="G227" s="104"/>
      <c r="H227" s="104"/>
    </row>
    <row r="228" spans="1:8" ht="14.25" x14ac:dyDescent="0.2">
      <c r="A228" s="104"/>
      <c r="B228" s="104"/>
      <c r="C228" s="104"/>
      <c r="D228" s="104"/>
      <c r="E228" s="104"/>
      <c r="F228" s="104"/>
      <c r="G228" s="104"/>
      <c r="H228" s="104"/>
    </row>
    <row r="229" spans="1:8" ht="14.25" x14ac:dyDescent="0.2">
      <c r="A229" s="104"/>
      <c r="B229" s="104"/>
      <c r="C229" s="104"/>
      <c r="D229" s="104"/>
      <c r="E229" s="104"/>
      <c r="F229" s="104"/>
      <c r="G229" s="104"/>
      <c r="H229" s="104"/>
    </row>
    <row r="230" spans="1:8" ht="14.25" x14ac:dyDescent="0.2">
      <c r="A230" s="104"/>
      <c r="B230" s="104"/>
      <c r="C230" s="104"/>
      <c r="D230" s="104"/>
      <c r="E230" s="104"/>
      <c r="F230" s="104"/>
      <c r="G230" s="104"/>
      <c r="H230" s="104"/>
    </row>
    <row r="231" spans="1:8" ht="14.25" x14ac:dyDescent="0.2">
      <c r="A231" s="104"/>
      <c r="B231" s="104"/>
      <c r="C231" s="104"/>
      <c r="D231" s="104"/>
      <c r="E231" s="104"/>
      <c r="F231" s="104"/>
      <c r="G231" s="104"/>
      <c r="H231" s="104"/>
    </row>
    <row r="232" spans="1:8" ht="14.25" x14ac:dyDescent="0.2">
      <c r="A232" s="104"/>
      <c r="B232" s="104"/>
      <c r="C232" s="104"/>
      <c r="D232" s="104"/>
      <c r="E232" s="104"/>
      <c r="F232" s="104"/>
      <c r="G232" s="104"/>
      <c r="H232" s="104"/>
    </row>
    <row r="233" spans="1:8" ht="14.25" x14ac:dyDescent="0.2">
      <c r="A233" s="104"/>
      <c r="B233" s="104"/>
      <c r="C233" s="104"/>
      <c r="D233" s="104"/>
      <c r="E233" s="104"/>
      <c r="F233" s="104"/>
      <c r="G233" s="104"/>
      <c r="H233" s="104"/>
    </row>
    <row r="234" spans="1:8" ht="14.25" x14ac:dyDescent="0.2">
      <c r="A234" s="104"/>
      <c r="B234" s="104"/>
      <c r="C234" s="104"/>
      <c r="D234" s="104"/>
      <c r="E234" s="104"/>
      <c r="F234" s="104"/>
      <c r="G234" s="104"/>
      <c r="H234" s="104"/>
    </row>
    <row r="235" spans="1:8" ht="14.25" x14ac:dyDescent="0.2">
      <c r="A235" s="104"/>
      <c r="B235" s="104"/>
      <c r="C235" s="104"/>
      <c r="D235" s="104"/>
      <c r="E235" s="104"/>
      <c r="F235" s="104"/>
      <c r="G235" s="104"/>
      <c r="H235" s="104"/>
    </row>
    <row r="236" spans="1:8" ht="14.25" x14ac:dyDescent="0.2">
      <c r="A236" s="104"/>
      <c r="B236" s="104"/>
      <c r="C236" s="104"/>
      <c r="D236" s="104"/>
      <c r="E236" s="104"/>
      <c r="F236" s="104"/>
      <c r="G236" s="104"/>
      <c r="H236" s="104"/>
    </row>
    <row r="237" spans="1:8" ht="14.25" x14ac:dyDescent="0.2">
      <c r="A237" s="104"/>
      <c r="B237" s="104"/>
      <c r="C237" s="104"/>
      <c r="D237" s="104"/>
      <c r="E237" s="104"/>
      <c r="F237" s="104"/>
      <c r="G237" s="104"/>
      <c r="H237" s="104"/>
    </row>
    <row r="238" spans="1:8" ht="14.25" x14ac:dyDescent="0.2">
      <c r="A238" s="104"/>
      <c r="B238" s="104"/>
      <c r="C238" s="104"/>
      <c r="D238" s="104"/>
      <c r="E238" s="104"/>
      <c r="F238" s="104"/>
      <c r="G238" s="104"/>
      <c r="H238" s="104"/>
    </row>
    <row r="239" spans="1:8" ht="14.25" x14ac:dyDescent="0.2">
      <c r="A239" s="104"/>
      <c r="B239" s="104"/>
      <c r="C239" s="104"/>
      <c r="D239" s="104"/>
      <c r="E239" s="104"/>
      <c r="F239" s="104"/>
      <c r="G239" s="104"/>
      <c r="H239" s="104"/>
    </row>
    <row r="240" spans="1:8" ht="14.25" x14ac:dyDescent="0.2">
      <c r="A240" s="104"/>
      <c r="B240" s="104"/>
      <c r="C240" s="104"/>
      <c r="D240" s="104"/>
      <c r="E240" s="104"/>
      <c r="F240" s="104"/>
      <c r="G240" s="104"/>
      <c r="H240" s="104"/>
    </row>
    <row r="241" spans="1:8" ht="14.25" x14ac:dyDescent="0.2">
      <c r="A241" s="104"/>
      <c r="B241" s="104"/>
      <c r="C241" s="104"/>
      <c r="D241" s="104"/>
      <c r="E241" s="104"/>
      <c r="F241" s="104"/>
      <c r="G241" s="104"/>
      <c r="H241" s="104"/>
    </row>
    <row r="242" spans="1:8" ht="14.25" x14ac:dyDescent="0.2">
      <c r="A242" s="104"/>
      <c r="B242" s="104"/>
      <c r="C242" s="104"/>
      <c r="D242" s="104"/>
      <c r="E242" s="104"/>
      <c r="F242" s="104"/>
      <c r="G242" s="104"/>
      <c r="H242" s="104"/>
    </row>
    <row r="243" spans="1:8" ht="14.25" x14ac:dyDescent="0.2">
      <c r="A243" s="104"/>
      <c r="B243" s="104"/>
      <c r="C243" s="104"/>
      <c r="D243" s="104"/>
      <c r="E243" s="104"/>
      <c r="F243" s="104"/>
      <c r="G243" s="104"/>
      <c r="H243" s="104"/>
    </row>
    <row r="244" spans="1:8" ht="14.25" x14ac:dyDescent="0.2">
      <c r="A244" s="104"/>
      <c r="B244" s="104"/>
      <c r="C244" s="104"/>
      <c r="D244" s="104"/>
      <c r="E244" s="104"/>
      <c r="F244" s="104"/>
      <c r="G244" s="104"/>
      <c r="H244" s="104"/>
    </row>
    <row r="245" spans="1:8" ht="14.25" x14ac:dyDescent="0.2">
      <c r="A245" s="104"/>
      <c r="B245" s="104"/>
      <c r="C245" s="104"/>
      <c r="D245" s="104"/>
      <c r="E245" s="104"/>
      <c r="F245" s="104"/>
      <c r="G245" s="104"/>
      <c r="H245" s="104"/>
    </row>
    <row r="246" spans="1:8" ht="14.25" x14ac:dyDescent="0.2">
      <c r="A246" s="104"/>
      <c r="B246" s="104"/>
      <c r="C246" s="104"/>
      <c r="D246" s="104"/>
      <c r="E246" s="104"/>
      <c r="F246" s="104"/>
      <c r="G246" s="104"/>
      <c r="H246" s="104"/>
    </row>
    <row r="247" spans="1:8" ht="14.25" x14ac:dyDescent="0.2">
      <c r="A247" s="104"/>
      <c r="B247" s="104"/>
      <c r="C247" s="104"/>
      <c r="D247" s="104"/>
      <c r="E247" s="104"/>
      <c r="F247" s="104"/>
      <c r="G247" s="104"/>
      <c r="H247" s="104"/>
    </row>
    <row r="248" spans="1:8" ht="14.25" x14ac:dyDescent="0.2">
      <c r="A248" s="104"/>
      <c r="B248" s="104"/>
      <c r="C248" s="104"/>
      <c r="D248" s="104"/>
      <c r="E248" s="104"/>
      <c r="F248" s="104"/>
      <c r="G248" s="104"/>
      <c r="H248" s="104"/>
    </row>
    <row r="249" spans="1:8" ht="14.25" x14ac:dyDescent="0.2">
      <c r="A249" s="104"/>
      <c r="B249" s="104"/>
      <c r="C249" s="104"/>
      <c r="D249" s="104"/>
      <c r="E249" s="104"/>
      <c r="F249" s="104"/>
      <c r="G249" s="104"/>
      <c r="H249" s="104"/>
    </row>
    <row r="250" spans="1:8" ht="14.25" x14ac:dyDescent="0.2">
      <c r="A250" s="104"/>
      <c r="B250" s="104"/>
      <c r="C250" s="104"/>
      <c r="D250" s="104"/>
      <c r="E250" s="104"/>
      <c r="F250" s="104"/>
      <c r="G250" s="104"/>
      <c r="H250" s="104"/>
    </row>
    <row r="251" spans="1:8" ht="14.25" x14ac:dyDescent="0.2">
      <c r="A251" s="104"/>
      <c r="B251" s="104"/>
      <c r="C251" s="104"/>
      <c r="D251" s="104"/>
      <c r="E251" s="104"/>
      <c r="F251" s="104"/>
      <c r="G251" s="104"/>
      <c r="H251" s="104"/>
    </row>
    <row r="252" spans="1:8" ht="14.25" x14ac:dyDescent="0.2">
      <c r="A252" s="104"/>
      <c r="B252" s="104"/>
      <c r="C252" s="104"/>
      <c r="D252" s="104"/>
      <c r="E252" s="104"/>
      <c r="F252" s="104"/>
      <c r="G252" s="104"/>
      <c r="H252" s="104"/>
    </row>
    <row r="253" spans="1:8" ht="14.25" x14ac:dyDescent="0.2">
      <c r="A253" s="104"/>
      <c r="B253" s="104"/>
      <c r="C253" s="104"/>
      <c r="D253" s="104"/>
      <c r="E253" s="104"/>
      <c r="F253" s="104"/>
      <c r="G253" s="104"/>
      <c r="H253" s="104"/>
    </row>
    <row r="254" spans="1:8" ht="14.25" x14ac:dyDescent="0.2">
      <c r="A254" s="104"/>
      <c r="B254" s="104"/>
      <c r="C254" s="104"/>
      <c r="D254" s="104"/>
      <c r="E254" s="104"/>
      <c r="F254" s="104"/>
      <c r="G254" s="104"/>
      <c r="H254" s="104"/>
    </row>
    <row r="255" spans="1:8" ht="14.25" x14ac:dyDescent="0.2">
      <c r="A255" s="104"/>
      <c r="B255" s="104"/>
      <c r="C255" s="104"/>
      <c r="D255" s="104"/>
      <c r="E255" s="104"/>
      <c r="F255" s="104"/>
      <c r="G255" s="104"/>
      <c r="H255" s="104"/>
    </row>
    <row r="256" spans="1:8" ht="14.25" x14ac:dyDescent="0.2">
      <c r="A256" s="104"/>
      <c r="B256" s="104"/>
      <c r="C256" s="104"/>
      <c r="D256" s="104"/>
      <c r="E256" s="104"/>
      <c r="F256" s="104"/>
      <c r="G256" s="104"/>
      <c r="H256" s="104"/>
    </row>
    <row r="257" spans="1:8" ht="14.25" x14ac:dyDescent="0.2">
      <c r="A257" s="104"/>
      <c r="B257" s="104"/>
      <c r="C257" s="104"/>
      <c r="D257" s="104"/>
      <c r="E257" s="104"/>
      <c r="F257" s="104"/>
      <c r="G257" s="104"/>
      <c r="H257" s="104"/>
    </row>
    <row r="258" spans="1:8" ht="14.25" x14ac:dyDescent="0.2">
      <c r="A258" s="104"/>
      <c r="B258" s="104"/>
      <c r="C258" s="104"/>
      <c r="D258" s="104"/>
      <c r="E258" s="104"/>
      <c r="F258" s="104"/>
      <c r="G258" s="104"/>
      <c r="H258" s="104"/>
    </row>
    <row r="259" spans="1:8" ht="14.25" x14ac:dyDescent="0.2">
      <c r="A259" s="104"/>
      <c r="B259" s="104"/>
      <c r="C259" s="104"/>
      <c r="D259" s="104"/>
      <c r="E259" s="104"/>
      <c r="F259" s="104"/>
      <c r="G259" s="104"/>
      <c r="H259" s="104"/>
    </row>
    <row r="260" spans="1:8" ht="14.25" x14ac:dyDescent="0.2">
      <c r="A260" s="104"/>
      <c r="B260" s="104"/>
      <c r="C260" s="104"/>
      <c r="D260" s="104"/>
      <c r="E260" s="104"/>
      <c r="F260" s="104"/>
      <c r="G260" s="104"/>
      <c r="H260" s="104"/>
    </row>
    <row r="261" spans="1:8" ht="14.25" x14ac:dyDescent="0.2">
      <c r="A261" s="104"/>
      <c r="B261" s="104"/>
      <c r="C261" s="104"/>
      <c r="D261" s="104"/>
      <c r="E261" s="104"/>
      <c r="F261" s="104"/>
      <c r="G261" s="104"/>
      <c r="H261" s="104"/>
    </row>
    <row r="262" spans="1:8" ht="14.25" x14ac:dyDescent="0.2">
      <c r="A262" s="104"/>
      <c r="B262" s="104"/>
      <c r="C262" s="104"/>
      <c r="D262" s="104"/>
      <c r="E262" s="104"/>
      <c r="F262" s="104"/>
      <c r="G262" s="104"/>
      <c r="H262" s="104"/>
    </row>
    <row r="263" spans="1:8" ht="14.25" x14ac:dyDescent="0.2">
      <c r="A263" s="104"/>
      <c r="B263" s="104"/>
      <c r="C263" s="104"/>
      <c r="D263" s="104"/>
      <c r="E263" s="104"/>
      <c r="F263" s="104"/>
      <c r="G263" s="104"/>
      <c r="H263" s="104"/>
    </row>
    <row r="264" spans="1:8" ht="14.25" x14ac:dyDescent="0.2">
      <c r="A264" s="104"/>
      <c r="B264" s="104"/>
      <c r="C264" s="104"/>
      <c r="D264" s="104"/>
      <c r="E264" s="104"/>
      <c r="F264" s="104"/>
      <c r="G264" s="104"/>
      <c r="H264" s="104"/>
    </row>
    <row r="265" spans="1:8" ht="14.25" x14ac:dyDescent="0.2">
      <c r="A265" s="104"/>
      <c r="B265" s="104"/>
      <c r="C265" s="104"/>
      <c r="D265" s="104"/>
      <c r="E265" s="104"/>
      <c r="F265" s="104"/>
      <c r="G265" s="104"/>
      <c r="H265" s="104"/>
    </row>
    <row r="266" spans="1:8" ht="14.25" x14ac:dyDescent="0.2">
      <c r="A266" s="104"/>
      <c r="B266" s="104"/>
      <c r="C266" s="104"/>
      <c r="D266" s="104"/>
      <c r="E266" s="104"/>
      <c r="F266" s="104"/>
      <c r="G266" s="104"/>
      <c r="H266" s="104"/>
    </row>
    <row r="267" spans="1:8" ht="14.25" x14ac:dyDescent="0.2">
      <c r="A267" s="104"/>
      <c r="B267" s="104"/>
      <c r="C267" s="104"/>
      <c r="D267" s="104"/>
      <c r="E267" s="104"/>
      <c r="F267" s="104"/>
      <c r="G267" s="104"/>
      <c r="H267" s="104"/>
    </row>
    <row r="268" spans="1:8" ht="14.25" x14ac:dyDescent="0.2">
      <c r="A268" s="104"/>
      <c r="B268" s="104"/>
      <c r="C268" s="104"/>
      <c r="D268" s="104"/>
      <c r="E268" s="104"/>
      <c r="F268" s="104"/>
      <c r="G268" s="104"/>
      <c r="H268" s="104"/>
    </row>
    <row r="269" spans="1:8" ht="14.25" x14ac:dyDescent="0.2">
      <c r="A269" s="104"/>
      <c r="B269" s="104"/>
      <c r="C269" s="104"/>
      <c r="D269" s="104"/>
      <c r="E269" s="104"/>
      <c r="F269" s="104"/>
      <c r="G269" s="104"/>
      <c r="H269" s="104"/>
    </row>
    <row r="270" spans="1:8" ht="14.25" x14ac:dyDescent="0.2">
      <c r="A270" s="104"/>
      <c r="B270" s="104"/>
      <c r="C270" s="104"/>
      <c r="D270" s="104"/>
      <c r="E270" s="104"/>
      <c r="F270" s="104"/>
      <c r="G270" s="104"/>
      <c r="H270" s="104"/>
    </row>
    <row r="271" spans="1:8" ht="14.25" x14ac:dyDescent="0.2">
      <c r="A271" s="104"/>
      <c r="B271" s="104"/>
      <c r="C271" s="104"/>
      <c r="D271" s="104"/>
      <c r="E271" s="104"/>
      <c r="F271" s="104"/>
      <c r="G271" s="104"/>
      <c r="H271" s="104"/>
    </row>
    <row r="272" spans="1:8" ht="14.25" x14ac:dyDescent="0.2">
      <c r="A272" s="104"/>
      <c r="B272" s="104"/>
      <c r="C272" s="104"/>
      <c r="D272" s="104"/>
      <c r="E272" s="104"/>
      <c r="F272" s="104"/>
      <c r="G272" s="104"/>
      <c r="H272" s="104"/>
    </row>
    <row r="273" spans="1:8" ht="14.25" x14ac:dyDescent="0.2">
      <c r="A273" s="104"/>
      <c r="B273" s="104"/>
      <c r="C273" s="104"/>
      <c r="D273" s="104"/>
      <c r="E273" s="104"/>
      <c r="F273" s="104"/>
      <c r="G273" s="104"/>
      <c r="H273" s="104"/>
    </row>
    <row r="274" spans="1:8" ht="14.25" x14ac:dyDescent="0.2">
      <c r="A274" s="104"/>
      <c r="B274" s="104"/>
      <c r="C274" s="104"/>
      <c r="D274" s="104"/>
      <c r="E274" s="104"/>
      <c r="F274" s="104"/>
      <c r="G274" s="104"/>
      <c r="H274" s="104"/>
    </row>
    <row r="275" spans="1:8" ht="14.25" x14ac:dyDescent="0.2">
      <c r="A275" s="104"/>
      <c r="B275" s="104"/>
      <c r="C275" s="104"/>
      <c r="D275" s="104"/>
      <c r="E275" s="104"/>
      <c r="F275" s="104"/>
      <c r="G275" s="104"/>
      <c r="H275" s="104"/>
    </row>
    <row r="276" spans="1:8" ht="14.25" x14ac:dyDescent="0.2">
      <c r="A276" s="104"/>
      <c r="B276" s="104"/>
      <c r="C276" s="104"/>
      <c r="D276" s="104"/>
      <c r="E276" s="104"/>
      <c r="F276" s="104"/>
      <c r="G276" s="104"/>
      <c r="H276" s="104"/>
    </row>
    <row r="277" spans="1:8" ht="14.25" x14ac:dyDescent="0.2">
      <c r="A277" s="104"/>
      <c r="B277" s="104"/>
      <c r="C277" s="104"/>
      <c r="D277" s="104"/>
      <c r="E277" s="104"/>
      <c r="F277" s="104"/>
      <c r="G277" s="104"/>
      <c r="H277" s="104"/>
    </row>
    <row r="278" spans="1:8" ht="14.25" x14ac:dyDescent="0.2">
      <c r="A278" s="104"/>
      <c r="B278" s="104"/>
      <c r="C278" s="104"/>
      <c r="D278" s="104"/>
      <c r="E278" s="104"/>
      <c r="F278" s="104"/>
      <c r="G278" s="104"/>
      <c r="H278" s="104"/>
    </row>
    <row r="279" spans="1:8" ht="14.25" x14ac:dyDescent="0.2">
      <c r="A279" s="104"/>
      <c r="B279" s="104"/>
      <c r="C279" s="104"/>
      <c r="D279" s="104"/>
      <c r="E279" s="104"/>
      <c r="F279" s="104"/>
      <c r="G279" s="104"/>
      <c r="H279" s="104"/>
    </row>
    <row r="280" spans="1:8" ht="14.25" x14ac:dyDescent="0.2">
      <c r="A280" s="104"/>
      <c r="B280" s="104"/>
      <c r="C280" s="104"/>
      <c r="D280" s="104"/>
      <c r="E280" s="104"/>
      <c r="F280" s="104"/>
      <c r="G280" s="104"/>
      <c r="H280" s="104"/>
    </row>
    <row r="281" spans="1:8" ht="14.25" x14ac:dyDescent="0.2">
      <c r="A281" s="104"/>
      <c r="B281" s="104"/>
      <c r="C281" s="104"/>
      <c r="D281" s="104"/>
      <c r="E281" s="104"/>
      <c r="F281" s="104"/>
      <c r="G281" s="104"/>
      <c r="H281" s="104"/>
    </row>
    <row r="282" spans="1:8" ht="14.25" x14ac:dyDescent="0.2">
      <c r="A282" s="104"/>
      <c r="B282" s="104"/>
      <c r="C282" s="104"/>
      <c r="D282" s="104"/>
      <c r="E282" s="104"/>
      <c r="F282" s="104"/>
      <c r="G282" s="104"/>
      <c r="H282" s="104"/>
    </row>
    <row r="283" spans="1:8" ht="14.25" x14ac:dyDescent="0.2">
      <c r="A283" s="104"/>
      <c r="B283" s="104"/>
      <c r="C283" s="104"/>
      <c r="D283" s="104"/>
      <c r="E283" s="104"/>
      <c r="F283" s="104"/>
      <c r="G283" s="104"/>
      <c r="H283" s="104"/>
    </row>
    <row r="284" spans="1:8" ht="14.25" x14ac:dyDescent="0.2">
      <c r="A284" s="104"/>
      <c r="B284" s="104"/>
      <c r="C284" s="104"/>
      <c r="D284" s="104"/>
      <c r="E284" s="104"/>
      <c r="F284" s="104"/>
      <c r="G284" s="104"/>
      <c r="H284" s="104"/>
    </row>
    <row r="285" spans="1:8" ht="14.25" x14ac:dyDescent="0.2">
      <c r="A285" s="104"/>
      <c r="B285" s="104"/>
      <c r="C285" s="104"/>
      <c r="D285" s="104"/>
      <c r="E285" s="104"/>
      <c r="F285" s="104"/>
      <c r="G285" s="104"/>
      <c r="H285" s="104"/>
    </row>
    <row r="286" spans="1:8" ht="14.25" x14ac:dyDescent="0.2">
      <c r="A286" s="104"/>
      <c r="B286" s="104"/>
      <c r="C286" s="104"/>
      <c r="D286" s="104"/>
      <c r="E286" s="104"/>
      <c r="F286" s="104"/>
      <c r="G286" s="104"/>
      <c r="H286" s="104"/>
    </row>
    <row r="287" spans="1:8" ht="14.25" x14ac:dyDescent="0.2">
      <c r="A287" s="104"/>
      <c r="B287" s="104"/>
      <c r="C287" s="104"/>
      <c r="D287" s="104"/>
      <c r="E287" s="104"/>
      <c r="F287" s="104"/>
      <c r="G287" s="104"/>
      <c r="H287" s="104"/>
    </row>
    <row r="288" spans="1:8" ht="14.25" x14ac:dyDescent="0.2">
      <c r="A288" s="104"/>
      <c r="B288" s="104"/>
      <c r="C288" s="104"/>
      <c r="D288" s="104"/>
      <c r="E288" s="104"/>
      <c r="F288" s="104"/>
      <c r="G288" s="104"/>
      <c r="H288" s="104"/>
    </row>
    <row r="289" spans="1:8" ht="14.25" x14ac:dyDescent="0.2">
      <c r="A289" s="104"/>
      <c r="B289" s="104"/>
      <c r="C289" s="104"/>
      <c r="D289" s="104"/>
      <c r="E289" s="104"/>
      <c r="F289" s="104"/>
      <c r="G289" s="104"/>
      <c r="H289" s="104"/>
    </row>
    <row r="290" spans="1:8" ht="14.25" x14ac:dyDescent="0.2">
      <c r="A290" s="104"/>
      <c r="B290" s="104"/>
      <c r="C290" s="104"/>
      <c r="D290" s="104"/>
      <c r="E290" s="104"/>
      <c r="F290" s="104"/>
      <c r="G290" s="104"/>
      <c r="H290" s="104"/>
    </row>
    <row r="291" spans="1:8" ht="14.25" x14ac:dyDescent="0.2">
      <c r="A291" s="104"/>
      <c r="B291" s="104"/>
      <c r="C291" s="104"/>
      <c r="D291" s="104"/>
      <c r="E291" s="104"/>
      <c r="F291" s="104"/>
      <c r="G291" s="104"/>
      <c r="H291" s="104"/>
    </row>
    <row r="292" spans="1:8" ht="14.25" x14ac:dyDescent="0.2">
      <c r="A292" s="104"/>
      <c r="B292" s="104"/>
      <c r="C292" s="104"/>
      <c r="D292" s="104"/>
      <c r="E292" s="104"/>
      <c r="F292" s="104"/>
      <c r="G292" s="104"/>
      <c r="H292" s="104"/>
    </row>
    <row r="293" spans="1:8" ht="14.25" x14ac:dyDescent="0.2">
      <c r="A293" s="104"/>
      <c r="B293" s="104"/>
      <c r="C293" s="104"/>
      <c r="D293" s="104"/>
      <c r="E293" s="104"/>
      <c r="F293" s="104"/>
      <c r="G293" s="104"/>
      <c r="H293" s="104"/>
    </row>
    <row r="294" spans="1:8" ht="14.25" x14ac:dyDescent="0.2">
      <c r="A294" s="104"/>
      <c r="B294" s="104"/>
      <c r="C294" s="104"/>
      <c r="D294" s="104"/>
      <c r="E294" s="104"/>
      <c r="F294" s="104"/>
      <c r="G294" s="104"/>
      <c r="H294" s="104"/>
    </row>
    <row r="295" spans="1:8" ht="14.25" x14ac:dyDescent="0.2">
      <c r="A295" s="104"/>
      <c r="B295" s="104"/>
      <c r="C295" s="104"/>
      <c r="D295" s="104"/>
      <c r="E295" s="104"/>
      <c r="F295" s="104"/>
      <c r="G295" s="104"/>
      <c r="H295" s="104"/>
    </row>
    <row r="296" spans="1:8" ht="14.25" x14ac:dyDescent="0.2">
      <c r="A296" s="104"/>
      <c r="B296" s="104"/>
      <c r="C296" s="104"/>
      <c r="D296" s="104"/>
      <c r="E296" s="104"/>
      <c r="F296" s="104"/>
      <c r="G296" s="104"/>
      <c r="H296" s="104"/>
    </row>
    <row r="297" spans="1:8" ht="14.25" x14ac:dyDescent="0.2">
      <c r="A297" s="104"/>
      <c r="B297" s="104"/>
      <c r="C297" s="104"/>
      <c r="D297" s="104"/>
      <c r="E297" s="104"/>
      <c r="F297" s="104"/>
      <c r="G297" s="104"/>
      <c r="H297" s="104"/>
    </row>
    <row r="298" spans="1:8" ht="14.25" x14ac:dyDescent="0.2">
      <c r="A298" s="104"/>
      <c r="B298" s="104"/>
      <c r="C298" s="104"/>
      <c r="D298" s="104"/>
      <c r="E298" s="104"/>
      <c r="F298" s="104"/>
      <c r="G298" s="104"/>
      <c r="H298" s="104"/>
    </row>
    <row r="299" spans="1:8" ht="14.25" x14ac:dyDescent="0.2">
      <c r="A299" s="104"/>
      <c r="B299" s="104"/>
      <c r="C299" s="104"/>
      <c r="D299" s="104"/>
      <c r="E299" s="104"/>
      <c r="F299" s="104"/>
      <c r="G299" s="104"/>
      <c r="H299" s="104"/>
    </row>
    <row r="300" spans="1:8" ht="14.25" x14ac:dyDescent="0.2">
      <c r="A300" s="104"/>
      <c r="B300" s="104"/>
      <c r="C300" s="104"/>
      <c r="D300" s="104"/>
      <c r="E300" s="104"/>
      <c r="F300" s="104"/>
      <c r="G300" s="104"/>
      <c r="H300" s="104"/>
    </row>
    <row r="301" spans="1:8" ht="14.25" x14ac:dyDescent="0.2">
      <c r="A301" s="104"/>
      <c r="B301" s="104"/>
      <c r="C301" s="104"/>
      <c r="D301" s="104"/>
      <c r="E301" s="104"/>
      <c r="F301" s="104"/>
      <c r="G301" s="104"/>
      <c r="H301" s="104"/>
    </row>
    <row r="302" spans="1:8" ht="14.25" x14ac:dyDescent="0.2">
      <c r="A302" s="104"/>
      <c r="B302" s="104"/>
      <c r="C302" s="104"/>
      <c r="D302" s="104"/>
      <c r="E302" s="104"/>
      <c r="F302" s="104"/>
      <c r="G302" s="104"/>
      <c r="H302" s="104"/>
    </row>
    <row r="303" spans="1:8" ht="14.25" x14ac:dyDescent="0.2">
      <c r="A303" s="104"/>
      <c r="B303" s="104"/>
      <c r="C303" s="104"/>
      <c r="D303" s="104"/>
      <c r="E303" s="104"/>
      <c r="F303" s="104"/>
      <c r="G303" s="104"/>
      <c r="H303" s="104"/>
    </row>
    <row r="304" spans="1:8" ht="14.25" x14ac:dyDescent="0.2">
      <c r="A304" s="104"/>
      <c r="B304" s="104"/>
      <c r="C304" s="104"/>
      <c r="D304" s="104"/>
      <c r="E304" s="104"/>
      <c r="F304" s="104"/>
      <c r="G304" s="104"/>
      <c r="H304" s="104"/>
    </row>
    <row r="305" spans="1:8" ht="14.25" x14ac:dyDescent="0.2">
      <c r="A305" s="104"/>
      <c r="B305" s="104"/>
      <c r="C305" s="104"/>
      <c r="D305" s="104"/>
      <c r="E305" s="104"/>
      <c r="F305" s="104"/>
      <c r="G305" s="104"/>
      <c r="H305" s="104"/>
    </row>
    <row r="306" spans="1:8" ht="14.25" x14ac:dyDescent="0.2">
      <c r="A306" s="104"/>
      <c r="B306" s="104"/>
      <c r="C306" s="104"/>
      <c r="D306" s="104"/>
      <c r="E306" s="104"/>
      <c r="F306" s="104"/>
      <c r="G306" s="104"/>
      <c r="H306" s="104"/>
    </row>
    <row r="307" spans="1:8" ht="14.25" x14ac:dyDescent="0.2">
      <c r="A307" s="104"/>
      <c r="B307" s="104"/>
      <c r="C307" s="104"/>
      <c r="D307" s="104"/>
      <c r="E307" s="104"/>
      <c r="F307" s="104"/>
      <c r="G307" s="104"/>
      <c r="H307" s="104"/>
    </row>
    <row r="308" spans="1:8" ht="14.25" x14ac:dyDescent="0.2">
      <c r="A308" s="104"/>
      <c r="B308" s="104"/>
      <c r="C308" s="104"/>
      <c r="D308" s="104"/>
      <c r="E308" s="104"/>
      <c r="F308" s="104"/>
      <c r="G308" s="104"/>
      <c r="H308" s="104"/>
    </row>
    <row r="309" spans="1:8" ht="14.25" x14ac:dyDescent="0.2">
      <c r="A309" s="104"/>
      <c r="B309" s="104"/>
      <c r="C309" s="104"/>
      <c r="D309" s="104"/>
      <c r="E309" s="104"/>
      <c r="F309" s="104"/>
      <c r="G309" s="104"/>
      <c r="H309" s="104"/>
    </row>
    <row r="310" spans="1:8" ht="14.25" x14ac:dyDescent="0.2">
      <c r="A310" s="104"/>
      <c r="B310" s="104"/>
      <c r="C310" s="104"/>
      <c r="D310" s="104"/>
      <c r="E310" s="104"/>
      <c r="F310" s="104"/>
      <c r="G310" s="104"/>
      <c r="H310" s="104"/>
    </row>
    <row r="311" spans="1:8" ht="14.25" x14ac:dyDescent="0.2">
      <c r="A311" s="104"/>
      <c r="B311" s="104"/>
      <c r="C311" s="104"/>
      <c r="D311" s="104"/>
      <c r="E311" s="104"/>
      <c r="F311" s="104"/>
      <c r="G311" s="104"/>
      <c r="H311" s="104"/>
    </row>
    <row r="312" spans="1:8" ht="14.25" x14ac:dyDescent="0.2">
      <c r="A312" s="104"/>
      <c r="B312" s="104"/>
      <c r="C312" s="104"/>
      <c r="D312" s="104"/>
      <c r="E312" s="104"/>
      <c r="F312" s="104"/>
      <c r="G312" s="104"/>
      <c r="H312" s="104"/>
    </row>
    <row r="313" spans="1:8" ht="14.25" x14ac:dyDescent="0.2">
      <c r="A313" s="104"/>
      <c r="B313" s="104"/>
      <c r="C313" s="104"/>
      <c r="D313" s="104"/>
      <c r="E313" s="104"/>
      <c r="F313" s="104"/>
      <c r="G313" s="104"/>
      <c r="H313" s="104"/>
    </row>
    <row r="314" spans="1:8" ht="14.25" x14ac:dyDescent="0.2">
      <c r="A314" s="104"/>
      <c r="B314" s="104"/>
      <c r="C314" s="104"/>
      <c r="D314" s="104"/>
      <c r="E314" s="104"/>
      <c r="F314" s="104"/>
      <c r="G314" s="104"/>
      <c r="H314" s="104"/>
    </row>
    <row r="315" spans="1:8" ht="14.25" x14ac:dyDescent="0.2">
      <c r="A315" s="104"/>
      <c r="B315" s="104"/>
      <c r="C315" s="104"/>
      <c r="D315" s="104"/>
      <c r="E315" s="104"/>
      <c r="F315" s="104"/>
      <c r="G315" s="104"/>
      <c r="H315" s="104"/>
    </row>
    <row r="316" spans="1:8" ht="14.25" x14ac:dyDescent="0.2">
      <c r="A316" s="104"/>
      <c r="B316" s="104"/>
      <c r="C316" s="104"/>
      <c r="D316" s="104"/>
      <c r="E316" s="104"/>
      <c r="F316" s="104"/>
      <c r="G316" s="104"/>
      <c r="H316" s="104"/>
    </row>
    <row r="317" spans="1:8" ht="14.25" x14ac:dyDescent="0.2">
      <c r="A317" s="104"/>
      <c r="B317" s="104"/>
      <c r="C317" s="104"/>
      <c r="D317" s="104"/>
      <c r="E317" s="104"/>
      <c r="F317" s="104"/>
      <c r="G317" s="104"/>
      <c r="H317" s="104"/>
    </row>
    <row r="318" spans="1:8" ht="14.25" x14ac:dyDescent="0.2">
      <c r="A318" s="104"/>
      <c r="B318" s="104"/>
      <c r="C318" s="104"/>
      <c r="D318" s="104"/>
      <c r="E318" s="104"/>
      <c r="F318" s="104"/>
      <c r="G318" s="104"/>
      <c r="H318" s="104"/>
    </row>
    <row r="319" spans="1:8" ht="14.25" x14ac:dyDescent="0.2">
      <c r="A319" s="104"/>
      <c r="B319" s="104"/>
      <c r="C319" s="104"/>
      <c r="D319" s="104"/>
      <c r="E319" s="104"/>
      <c r="F319" s="104"/>
      <c r="G319" s="104"/>
      <c r="H319" s="104"/>
    </row>
    <row r="320" spans="1:8" ht="14.25" x14ac:dyDescent="0.2">
      <c r="A320" s="104"/>
      <c r="B320" s="104"/>
      <c r="C320" s="104"/>
      <c r="D320" s="104"/>
      <c r="E320" s="104"/>
      <c r="F320" s="104"/>
      <c r="G320" s="104"/>
      <c r="H320" s="104"/>
    </row>
    <row r="321" spans="1:8" ht="14.25" x14ac:dyDescent="0.2">
      <c r="A321" s="104"/>
      <c r="B321" s="104"/>
      <c r="C321" s="104"/>
      <c r="D321" s="104"/>
      <c r="E321" s="104"/>
      <c r="F321" s="104"/>
      <c r="G321" s="104"/>
      <c r="H321" s="104"/>
    </row>
    <row r="322" spans="1:8" ht="14.25" x14ac:dyDescent="0.2">
      <c r="A322" s="104"/>
      <c r="B322" s="104"/>
      <c r="C322" s="104"/>
      <c r="D322" s="104"/>
      <c r="E322" s="104"/>
      <c r="F322" s="104"/>
      <c r="G322" s="104"/>
      <c r="H322" s="104"/>
    </row>
    <row r="323" spans="1:8" ht="14.25" x14ac:dyDescent="0.2">
      <c r="A323" s="104"/>
      <c r="B323" s="104"/>
      <c r="C323" s="104"/>
      <c r="D323" s="104"/>
      <c r="E323" s="104"/>
      <c r="F323" s="104"/>
      <c r="G323" s="104"/>
      <c r="H323" s="104"/>
    </row>
    <row r="324" spans="1:8" ht="14.25" x14ac:dyDescent="0.2">
      <c r="A324" s="104"/>
      <c r="B324" s="104"/>
      <c r="C324" s="104"/>
      <c r="D324" s="104"/>
      <c r="E324" s="104"/>
      <c r="F324" s="104"/>
      <c r="G324" s="104"/>
      <c r="H324" s="104"/>
    </row>
    <row r="325" spans="1:8" ht="14.25" x14ac:dyDescent="0.2">
      <c r="A325" s="104"/>
      <c r="B325" s="104"/>
      <c r="C325" s="104"/>
      <c r="D325" s="104"/>
      <c r="E325" s="104"/>
      <c r="F325" s="104"/>
      <c r="G325" s="104"/>
      <c r="H325" s="104"/>
    </row>
    <row r="326" spans="1:8" ht="14.25" x14ac:dyDescent="0.2">
      <c r="A326" s="104"/>
      <c r="B326" s="104"/>
      <c r="C326" s="104"/>
      <c r="D326" s="104"/>
      <c r="E326" s="104"/>
      <c r="F326" s="104"/>
      <c r="G326" s="104"/>
      <c r="H326" s="104"/>
    </row>
    <row r="327" spans="1:8" ht="14.25" x14ac:dyDescent="0.2">
      <c r="A327" s="104"/>
      <c r="B327" s="104"/>
      <c r="C327" s="104"/>
      <c r="D327" s="104"/>
      <c r="E327" s="104"/>
      <c r="F327" s="104"/>
      <c r="G327" s="104"/>
      <c r="H327" s="104"/>
    </row>
    <row r="328" spans="1:8" ht="14.25" x14ac:dyDescent="0.2">
      <c r="A328" s="104"/>
      <c r="B328" s="104"/>
      <c r="C328" s="104"/>
      <c r="D328" s="104"/>
      <c r="E328" s="104"/>
      <c r="F328" s="104"/>
      <c r="G328" s="104"/>
      <c r="H328" s="104"/>
    </row>
    <row r="329" spans="1:8" ht="14.25" x14ac:dyDescent="0.2">
      <c r="A329" s="104"/>
      <c r="B329" s="104"/>
      <c r="C329" s="104"/>
      <c r="D329" s="104"/>
      <c r="E329" s="104"/>
      <c r="F329" s="104"/>
      <c r="G329" s="104"/>
      <c r="H329" s="104"/>
    </row>
    <row r="330" spans="1:8" ht="14.25" x14ac:dyDescent="0.2">
      <c r="A330" s="104"/>
      <c r="B330" s="104"/>
      <c r="C330" s="104"/>
      <c r="D330" s="104"/>
      <c r="E330" s="104"/>
      <c r="F330" s="104"/>
      <c r="G330" s="104"/>
      <c r="H330" s="104"/>
    </row>
    <row r="331" spans="1:8" ht="14.25" x14ac:dyDescent="0.2">
      <c r="A331" s="104"/>
      <c r="B331" s="104"/>
      <c r="C331" s="104"/>
      <c r="D331" s="104"/>
      <c r="E331" s="104"/>
      <c r="F331" s="104"/>
      <c r="G331" s="104"/>
      <c r="H331" s="104"/>
    </row>
    <row r="332" spans="1:8" ht="14.25" x14ac:dyDescent="0.2">
      <c r="A332" s="104"/>
      <c r="B332" s="104"/>
      <c r="C332" s="104"/>
      <c r="D332" s="104"/>
      <c r="E332" s="104"/>
      <c r="F332" s="104"/>
      <c r="G332" s="104"/>
      <c r="H332" s="104"/>
    </row>
    <row r="333" spans="1:8" ht="14.25" x14ac:dyDescent="0.2">
      <c r="A333" s="104"/>
      <c r="B333" s="104"/>
      <c r="C333" s="104"/>
      <c r="D333" s="104"/>
      <c r="E333" s="104"/>
      <c r="F333" s="104"/>
      <c r="G333" s="104"/>
      <c r="H333" s="104"/>
    </row>
    <row r="334" spans="1:8" ht="14.25" x14ac:dyDescent="0.2">
      <c r="A334" s="104"/>
      <c r="B334" s="104"/>
      <c r="C334" s="104"/>
      <c r="D334" s="104"/>
      <c r="E334" s="104"/>
      <c r="F334" s="104"/>
      <c r="G334" s="104"/>
      <c r="H334" s="104"/>
    </row>
    <row r="335" spans="1:8" ht="14.25" x14ac:dyDescent="0.2">
      <c r="A335" s="104"/>
      <c r="B335" s="104"/>
      <c r="C335" s="104"/>
      <c r="D335" s="104"/>
      <c r="E335" s="104"/>
      <c r="F335" s="104"/>
      <c r="G335" s="104"/>
      <c r="H335" s="104"/>
    </row>
    <row r="336" spans="1:8" ht="14.25" x14ac:dyDescent="0.2">
      <c r="A336" s="104"/>
      <c r="B336" s="104"/>
      <c r="C336" s="104"/>
      <c r="D336" s="104"/>
      <c r="E336" s="104"/>
      <c r="F336" s="104"/>
      <c r="G336" s="104"/>
      <c r="H336" s="104"/>
    </row>
    <row r="337" spans="1:8" ht="14.25" x14ac:dyDescent="0.2">
      <c r="A337" s="104"/>
      <c r="B337" s="104"/>
      <c r="C337" s="104"/>
      <c r="D337" s="104"/>
      <c r="E337" s="104"/>
      <c r="F337" s="104"/>
      <c r="G337" s="104"/>
      <c r="H337" s="104"/>
    </row>
    <row r="338" spans="1:8" ht="14.25" x14ac:dyDescent="0.2">
      <c r="A338" s="104"/>
      <c r="B338" s="104"/>
      <c r="C338" s="104"/>
      <c r="D338" s="104"/>
      <c r="E338" s="104"/>
      <c r="F338" s="104"/>
      <c r="G338" s="104"/>
      <c r="H338" s="104"/>
    </row>
    <row r="339" spans="1:8" ht="14.25" x14ac:dyDescent="0.2">
      <c r="A339" s="104"/>
      <c r="B339" s="104"/>
      <c r="C339" s="104"/>
      <c r="D339" s="104"/>
      <c r="E339" s="104"/>
      <c r="F339" s="104"/>
      <c r="G339" s="104"/>
      <c r="H339" s="104"/>
    </row>
  </sheetData>
  <mergeCells count="21">
    <mergeCell ref="A38:F38"/>
    <mergeCell ref="A39:F39"/>
    <mergeCell ref="I3:J3"/>
    <mergeCell ref="A5:D5"/>
    <mergeCell ref="A3:D3"/>
    <mergeCell ref="E1:E33"/>
    <mergeCell ref="A7:D10"/>
    <mergeCell ref="A12:D12"/>
    <mergeCell ref="A25:D25"/>
    <mergeCell ref="A27:D27"/>
    <mergeCell ref="A11:D11"/>
    <mergeCell ref="A1:D1"/>
    <mergeCell ref="A2:D2"/>
    <mergeCell ref="G8:G9"/>
    <mergeCell ref="G11:G14"/>
    <mergeCell ref="G23:G25"/>
    <mergeCell ref="G16:G18"/>
    <mergeCell ref="G31:G32"/>
    <mergeCell ref="G34:G36"/>
    <mergeCell ref="I4:J4"/>
    <mergeCell ref="I5:J5"/>
  </mergeCells>
  <phoneticPr fontId="0" type="noConversion"/>
  <printOptions horizontalCentered="1"/>
  <pageMargins left="0" right="0" top="0.35" bottom="0.35" header="0.5" footer="0.35"/>
  <pageSetup orientation="landscape" r:id="rId1"/>
  <headerFooter alignWithMargins="0"/>
  <rowBreaks count="1" manualBreakCount="1">
    <brk id="36" max="65535" man="1"/>
  </rowBreaks>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A5662-CB6E-4D73-A906-205EF5E87505}">
  <sheetPr>
    <pageSetUpPr fitToPage="1"/>
  </sheetPr>
  <dimension ref="A1:U44"/>
  <sheetViews>
    <sheetView workbookViewId="0">
      <selection activeCell="A3" sqref="A3:I3"/>
    </sheetView>
  </sheetViews>
  <sheetFormatPr defaultColWidth="8.7109375" defaultRowHeight="15" x14ac:dyDescent="0.25"/>
  <cols>
    <col min="1" max="1" width="4.140625" style="380" customWidth="1"/>
    <col min="2" max="2" width="15.85546875" style="380" customWidth="1"/>
    <col min="3" max="3" width="8.7109375" style="380"/>
    <col min="4" max="4" width="15.5703125" style="380" customWidth="1"/>
    <col min="5" max="7" width="8.7109375" style="380"/>
    <col min="8" max="8" width="17.7109375" style="380" customWidth="1"/>
    <col min="9" max="12" width="8.7109375" style="380"/>
    <col min="13" max="13" width="0" style="380" hidden="1" customWidth="1"/>
    <col min="14" max="16384" width="8.7109375" style="380"/>
  </cols>
  <sheetData>
    <row r="1" spans="1:21" x14ac:dyDescent="0.25">
      <c r="A1" s="553" t="s">
        <v>575</v>
      </c>
      <c r="B1" s="553"/>
      <c r="C1" s="553"/>
      <c r="D1" s="553"/>
      <c r="E1" s="553"/>
      <c r="F1" s="553"/>
      <c r="G1" s="553"/>
      <c r="H1" s="553"/>
      <c r="I1" s="553"/>
    </row>
    <row r="2" spans="1:21" ht="6.6" customHeight="1" x14ac:dyDescent="0.25"/>
    <row r="3" spans="1:21" x14ac:dyDescent="0.25">
      <c r="A3" s="554" t="s">
        <v>576</v>
      </c>
      <c r="B3" s="554"/>
      <c r="C3" s="554"/>
      <c r="D3" s="554"/>
      <c r="E3" s="554"/>
      <c r="F3" s="554"/>
      <c r="G3" s="554"/>
      <c r="H3" s="554"/>
      <c r="I3" s="554"/>
      <c r="K3" s="381" t="s">
        <v>577</v>
      </c>
    </row>
    <row r="4" spans="1:21" x14ac:dyDescent="0.25">
      <c r="K4" s="381" t="s">
        <v>578</v>
      </c>
    </row>
    <row r="5" spans="1:21" ht="44.1" customHeight="1" x14ac:dyDescent="0.25">
      <c r="A5" s="555" t="str">
        <f>CONCATENATE("WHEREAS, Nebraska Revised Statute 77-1632 provides that the Governing Body of ",'Cover- Page 1'!E1," passes by a majority vote a resolution or ordinance setting the tax request; and")</f>
        <v>WHEREAS, Nebraska Revised Statute 77-1632 provides that the Governing Body of _____________________________ NRD passes by a majority vote a resolution or ordinance setting the tax request; and</v>
      </c>
      <c r="B5" s="555"/>
      <c r="C5" s="555"/>
      <c r="D5" s="555"/>
      <c r="E5" s="555"/>
      <c r="F5" s="555"/>
      <c r="G5" s="555"/>
      <c r="H5" s="555"/>
      <c r="I5" s="555"/>
      <c r="L5" s="382"/>
      <c r="M5" s="382"/>
      <c r="N5" s="382"/>
      <c r="O5" s="382"/>
      <c r="P5" s="382"/>
      <c r="Q5" s="382"/>
      <c r="R5" s="382"/>
      <c r="S5" s="382"/>
      <c r="T5" s="382"/>
      <c r="U5" s="382"/>
    </row>
    <row r="6" spans="1:21" ht="6.95" customHeight="1" x14ac:dyDescent="0.25"/>
    <row r="7" spans="1:21" ht="31.5" customHeight="1" x14ac:dyDescent="0.25">
      <c r="A7" s="555" t="s">
        <v>579</v>
      </c>
      <c r="B7" s="555"/>
      <c r="C7" s="555"/>
      <c r="D7" s="555"/>
      <c r="E7" s="555"/>
      <c r="F7" s="555"/>
      <c r="G7" s="555"/>
      <c r="H7" s="555"/>
      <c r="I7" s="555"/>
      <c r="L7" s="382"/>
      <c r="M7" s="382"/>
      <c r="N7" s="382"/>
      <c r="O7" s="382"/>
      <c r="P7" s="382"/>
      <c r="Q7" s="382"/>
      <c r="R7" s="382"/>
      <c r="S7" s="382"/>
      <c r="T7" s="382"/>
      <c r="U7" s="382"/>
    </row>
    <row r="8" spans="1:21" ht="6.6" customHeight="1" x14ac:dyDescent="0.25"/>
    <row r="9" spans="1:21" x14ac:dyDescent="0.25">
      <c r="A9" s="380" t="str">
        <f>CONCATENATE("NOW, THEREFORE, the Governing Body of ",'Cover- Page 1'!E1, " resolves that:")</f>
        <v>NOW, THEREFORE, the Governing Body of _____________________________ NRD resolves that:</v>
      </c>
    </row>
    <row r="10" spans="1:21" ht="6.95" customHeight="1" x14ac:dyDescent="0.25"/>
    <row r="11" spans="1:21" x14ac:dyDescent="0.25">
      <c r="A11" s="383" t="s">
        <v>580</v>
      </c>
      <c r="B11" s="380" t="s">
        <v>635</v>
      </c>
      <c r="L11" s="383"/>
    </row>
    <row r="12" spans="1:21" ht="9" customHeight="1" x14ac:dyDescent="0.25">
      <c r="A12" s="383"/>
      <c r="L12" s="383"/>
    </row>
    <row r="13" spans="1:21" x14ac:dyDescent="0.25">
      <c r="A13" s="383"/>
      <c r="B13" s="384"/>
      <c r="C13" s="385" t="s">
        <v>581</v>
      </c>
      <c r="D13" s="386">
        <f>'Page 2-A'!C14</f>
        <v>0</v>
      </c>
      <c r="L13" s="383"/>
    </row>
    <row r="14" spans="1:21" x14ac:dyDescent="0.25">
      <c r="A14" s="383"/>
      <c r="B14" s="384"/>
      <c r="C14" s="385" t="s">
        <v>582</v>
      </c>
      <c r="D14" s="386">
        <f>'Page 2-A'!C15</f>
        <v>0</v>
      </c>
      <c r="L14" s="383"/>
    </row>
    <row r="15" spans="1:21" x14ac:dyDescent="0.25">
      <c r="A15" s="383"/>
      <c r="B15" s="387"/>
      <c r="C15" s="387"/>
      <c r="D15" s="386"/>
      <c r="L15" s="383"/>
    </row>
    <row r="16" spans="1:21" x14ac:dyDescent="0.25">
      <c r="A16" s="383"/>
      <c r="B16" s="387"/>
      <c r="C16" s="387"/>
      <c r="D16" s="386"/>
      <c r="L16" s="383"/>
    </row>
    <row r="17" spans="1:21" x14ac:dyDescent="0.25">
      <c r="A17" s="388"/>
      <c r="L17" s="388"/>
    </row>
    <row r="18" spans="1:21" x14ac:dyDescent="0.25">
      <c r="A18" s="383" t="s">
        <v>583</v>
      </c>
      <c r="B18" s="380" t="str">
        <f>(CONCATENATE("The total assessed value of property differs from last year’s total assessed value by ",ROUND('Budget Hearing'!D31*100,2)," percent."))</f>
        <v>The total assessed value of property differs from last year’s total assessed value by 0 percent.</v>
      </c>
      <c r="L18" s="383"/>
      <c r="M18" s="389" t="s">
        <v>584</v>
      </c>
    </row>
    <row r="19" spans="1:21" x14ac:dyDescent="0.25">
      <c r="A19" s="388"/>
      <c r="L19" s="388"/>
    </row>
    <row r="20" spans="1:21" ht="30.6" customHeight="1" x14ac:dyDescent="0.25">
      <c r="A20" s="390" t="s">
        <v>585</v>
      </c>
      <c r="B20" s="555" t="str">
        <f>CONCATENATE("The tax rate which would levy the same amount of property taxes as last year, when multiplied by the new total assessed value of property would be ",'Budget Hearing'!B33," per $100 of assessed value.")</f>
        <v>The tax rate which would levy the same amount of property taxes as last year, when multiplied by the new total assessed value of property would be 0 per $100 of assessed value.</v>
      </c>
      <c r="C20" s="555"/>
      <c r="D20" s="555"/>
      <c r="E20" s="555"/>
      <c r="F20" s="555"/>
      <c r="G20" s="555"/>
      <c r="H20" s="555"/>
      <c r="I20" s="555"/>
      <c r="L20" s="390"/>
      <c r="M20" s="382"/>
      <c r="N20" s="382"/>
      <c r="O20" s="382"/>
      <c r="P20" s="382"/>
      <c r="Q20" s="382"/>
      <c r="R20" s="382"/>
      <c r="S20" s="382"/>
      <c r="T20" s="382"/>
      <c r="U20" s="382"/>
    </row>
    <row r="21" spans="1:21" x14ac:dyDescent="0.25">
      <c r="A21" s="388"/>
      <c r="L21" s="388"/>
    </row>
    <row r="22" spans="1:21" ht="30.95" customHeight="1" x14ac:dyDescent="0.25">
      <c r="A22" s="390" t="s">
        <v>586</v>
      </c>
      <c r="B22" s="555" t="str">
        <f>CONCATENATE('Cover- Page 1'!E1," proposes to adopt a property tax request that will cause its tax rate to be ",'Budget Hearing'!C32," per $100 of assessed value.")</f>
        <v>_____________________________ NRD proposes to adopt a property tax request that will cause its tax rate to be 0 per $100 of assessed value.</v>
      </c>
      <c r="C22" s="555"/>
      <c r="D22" s="555"/>
      <c r="E22" s="555"/>
      <c r="F22" s="555"/>
      <c r="G22" s="555"/>
      <c r="H22" s="555"/>
      <c r="I22" s="555"/>
      <c r="L22" s="390"/>
      <c r="M22" s="382"/>
      <c r="N22" s="382"/>
      <c r="O22" s="382"/>
      <c r="P22" s="382"/>
      <c r="Q22" s="382"/>
      <c r="R22" s="382"/>
      <c r="S22" s="382"/>
      <c r="T22" s="382"/>
      <c r="U22" s="382"/>
    </row>
    <row r="23" spans="1:21" x14ac:dyDescent="0.25">
      <c r="A23" s="388"/>
      <c r="L23" s="388"/>
    </row>
    <row r="24" spans="1:21" ht="38.1" customHeight="1" x14ac:dyDescent="0.25">
      <c r="A24" s="390" t="s">
        <v>587</v>
      </c>
      <c r="B24" s="555" t="str">
        <f>CONCATENATE("Based on the proposed property tax request and changes in other revenue, the total operating budget of ",'Cover- Page 1'!E1," will increase (or decrease) last year’s budget by ",ROUND(('Budget Hearing'!D29*100),2)," percent.")</f>
        <v>Based on the proposed property tax request and changes in other revenue, the total operating budget of _____________________________ NRD will increase (or decrease) last year’s budget by 0 percent.</v>
      </c>
      <c r="C24" s="555"/>
      <c r="D24" s="555"/>
      <c r="E24" s="555"/>
      <c r="F24" s="555"/>
      <c r="G24" s="555"/>
      <c r="H24" s="555"/>
      <c r="I24" s="555"/>
      <c r="L24" s="390"/>
      <c r="M24" s="382"/>
      <c r="N24" s="382"/>
      <c r="O24" s="382"/>
      <c r="P24" s="382"/>
      <c r="Q24" s="382"/>
      <c r="R24" s="382"/>
      <c r="S24" s="382"/>
      <c r="T24" s="382"/>
      <c r="U24" s="382"/>
    </row>
    <row r="25" spans="1:21" ht="11.1" customHeight="1" x14ac:dyDescent="0.25">
      <c r="A25" s="388"/>
      <c r="L25" s="388"/>
    </row>
    <row r="26" spans="1:21" x14ac:dyDescent="0.25">
      <c r="A26" s="383" t="s">
        <v>588</v>
      </c>
      <c r="B26" s="380" t="s">
        <v>636</v>
      </c>
      <c r="L26" s="383"/>
    </row>
    <row r="27" spans="1:21" x14ac:dyDescent="0.25">
      <c r="A27" s="388"/>
    </row>
    <row r="28" spans="1:21" x14ac:dyDescent="0.25">
      <c r="A28" s="391" t="s">
        <v>637</v>
      </c>
      <c r="B28" s="392"/>
      <c r="C28" s="392"/>
      <c r="D28" s="392"/>
      <c r="E28" s="392"/>
      <c r="F28" s="392"/>
      <c r="G28" s="392"/>
      <c r="H28" s="392"/>
    </row>
    <row r="29" spans="1:21" x14ac:dyDescent="0.25">
      <c r="A29" s="393"/>
      <c r="B29" s="392"/>
      <c r="C29" s="392"/>
      <c r="D29" s="392"/>
      <c r="E29" s="392"/>
      <c r="F29" s="392"/>
      <c r="G29" s="392"/>
      <c r="H29" s="392"/>
    </row>
    <row r="30" spans="1:21" x14ac:dyDescent="0.25">
      <c r="A30" s="556" t="s">
        <v>589</v>
      </c>
      <c r="B30" s="556"/>
      <c r="C30" s="556"/>
      <c r="D30" s="392"/>
      <c r="E30" s="557" t="s">
        <v>590</v>
      </c>
      <c r="F30" s="557"/>
      <c r="G30" s="557"/>
      <c r="H30" s="392"/>
    </row>
    <row r="31" spans="1:21" x14ac:dyDescent="0.25">
      <c r="A31" s="552"/>
      <c r="B31" s="552"/>
      <c r="C31" s="552"/>
      <c r="D31" s="392"/>
      <c r="E31" s="552"/>
      <c r="F31" s="552"/>
      <c r="G31" s="552"/>
      <c r="H31" s="392"/>
    </row>
    <row r="32" spans="1:21" x14ac:dyDescent="0.25">
      <c r="A32" s="552"/>
      <c r="B32" s="552"/>
      <c r="C32" s="552"/>
      <c r="D32" s="392"/>
      <c r="E32" s="552"/>
      <c r="F32" s="552"/>
      <c r="G32" s="552"/>
      <c r="H32" s="392"/>
    </row>
    <row r="33" spans="1:9" x14ac:dyDescent="0.25">
      <c r="A33" s="552"/>
      <c r="B33" s="552"/>
      <c r="C33" s="552"/>
      <c r="D33" s="392"/>
      <c r="E33" s="552"/>
      <c r="F33" s="552"/>
      <c r="G33" s="552"/>
      <c r="H33" s="392"/>
    </row>
    <row r="34" spans="1:9" x14ac:dyDescent="0.25">
      <c r="A34" s="552"/>
      <c r="B34" s="552"/>
      <c r="C34" s="552"/>
      <c r="D34" s="392"/>
      <c r="E34" s="552"/>
      <c r="F34" s="552"/>
      <c r="G34" s="552"/>
      <c r="H34" s="392"/>
    </row>
    <row r="35" spans="1:9" x14ac:dyDescent="0.25">
      <c r="A35" s="552"/>
      <c r="B35" s="552"/>
      <c r="C35" s="552"/>
      <c r="D35" s="392"/>
      <c r="E35" s="552"/>
      <c r="F35" s="552"/>
      <c r="G35" s="552"/>
      <c r="H35" s="392"/>
    </row>
    <row r="36" spans="1:9" x14ac:dyDescent="0.25">
      <c r="A36" s="552"/>
      <c r="B36" s="552"/>
      <c r="C36" s="552"/>
      <c r="D36" s="392"/>
      <c r="E36" s="552"/>
      <c r="F36" s="552"/>
      <c r="G36" s="552"/>
      <c r="H36" s="392"/>
    </row>
    <row r="37" spans="1:9" x14ac:dyDescent="0.25">
      <c r="A37" s="552"/>
      <c r="B37" s="552"/>
      <c r="C37" s="552"/>
      <c r="D37" s="392"/>
      <c r="E37" s="552"/>
      <c r="F37" s="552"/>
      <c r="G37" s="552"/>
      <c r="H37" s="392"/>
    </row>
    <row r="38" spans="1:9" x14ac:dyDescent="0.25">
      <c r="A38" s="392"/>
      <c r="B38" s="392"/>
      <c r="C38" s="392"/>
      <c r="D38" s="392"/>
      <c r="E38" s="392"/>
      <c r="F38" s="392"/>
      <c r="G38" s="392"/>
      <c r="H38" s="392"/>
    </row>
    <row r="39" spans="1:9" x14ac:dyDescent="0.25">
      <c r="B39" s="392"/>
      <c r="C39" s="392"/>
      <c r="D39" s="392"/>
      <c r="E39" s="392"/>
      <c r="F39" s="392"/>
      <c r="G39" s="392"/>
      <c r="H39" s="392"/>
    </row>
    <row r="41" spans="1:9" x14ac:dyDescent="0.25">
      <c r="A41" s="392" t="s">
        <v>638</v>
      </c>
    </row>
    <row r="43" spans="1:9" ht="39.950000000000003" customHeight="1" x14ac:dyDescent="0.25">
      <c r="A43" s="559" t="s">
        <v>591</v>
      </c>
      <c r="B43" s="559"/>
      <c r="C43" s="559"/>
      <c r="D43" s="559"/>
      <c r="E43" s="559"/>
      <c r="F43" s="559"/>
      <c r="G43" s="559"/>
      <c r="H43" s="559"/>
      <c r="I43" s="559"/>
    </row>
    <row r="44" spans="1:9" ht="47.45" customHeight="1" x14ac:dyDescent="0.25">
      <c r="A44" s="558" t="s">
        <v>601</v>
      </c>
      <c r="B44" s="558"/>
      <c r="C44" s="558"/>
      <c r="D44" s="558"/>
      <c r="E44" s="558"/>
      <c r="F44" s="558"/>
      <c r="G44" s="558"/>
      <c r="H44" s="558"/>
      <c r="I44" s="558"/>
    </row>
  </sheetData>
  <sheetProtection sheet="1" formatCells="0" formatColumns="0" formatRows="0" insertColumns="0" insertRows="0"/>
  <mergeCells count="25">
    <mergeCell ref="A44:I44"/>
    <mergeCell ref="A33:C33"/>
    <mergeCell ref="E33:G33"/>
    <mergeCell ref="A34:C34"/>
    <mergeCell ref="E34:G34"/>
    <mergeCell ref="A35:C35"/>
    <mergeCell ref="E35:G35"/>
    <mergeCell ref="A36:C36"/>
    <mergeCell ref="E36:G36"/>
    <mergeCell ref="A37:C37"/>
    <mergeCell ref="E37:G37"/>
    <mergeCell ref="A43:I43"/>
    <mergeCell ref="A32:C32"/>
    <mergeCell ref="E32:G32"/>
    <mergeCell ref="A1:I1"/>
    <mergeCell ref="A3:I3"/>
    <mergeCell ref="A5:I5"/>
    <mergeCell ref="A7:I7"/>
    <mergeCell ref="B20:I20"/>
    <mergeCell ref="B22:I22"/>
    <mergeCell ref="B24:I24"/>
    <mergeCell ref="A30:C30"/>
    <mergeCell ref="E30:G30"/>
    <mergeCell ref="A31:C31"/>
    <mergeCell ref="E31:G31"/>
  </mergeCells>
  <pageMargins left="0.7" right="0.7" top="0.75" bottom="0.75" header="0.3" footer="0.3"/>
  <pageSetup scale="95"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4"/>
  <sheetViews>
    <sheetView zoomScaleNormal="100" workbookViewId="0">
      <selection activeCell="A3" sqref="A3:D3"/>
    </sheetView>
  </sheetViews>
  <sheetFormatPr defaultColWidth="9.140625" defaultRowHeight="12" x14ac:dyDescent="0.2"/>
  <cols>
    <col min="1" max="1" width="29.85546875" style="272" customWidth="1"/>
    <col min="2" max="2" width="17.5703125" style="272" customWidth="1"/>
    <col min="3" max="3" width="38.42578125" style="272" customWidth="1"/>
    <col min="4" max="4" width="15.85546875" style="272" customWidth="1"/>
    <col min="5" max="9" width="9.140625" style="272"/>
    <col min="10" max="10" width="30.85546875" style="272" customWidth="1"/>
    <col min="11" max="12" width="22.42578125" style="272" customWidth="1"/>
    <col min="13" max="13" width="13.42578125" style="272" customWidth="1"/>
    <col min="14" max="14" width="25.42578125" style="272" customWidth="1"/>
    <col min="15" max="16384" width="9.140625" style="272"/>
  </cols>
  <sheetData>
    <row r="1" spans="1:14" ht="16.5" customHeight="1" x14ac:dyDescent="0.25">
      <c r="A1" s="562" t="s">
        <v>493</v>
      </c>
      <c r="B1" s="562"/>
      <c r="C1" s="562"/>
      <c r="D1" s="562"/>
      <c r="E1" s="271"/>
    </row>
    <row r="2" spans="1:14" ht="16.5" x14ac:dyDescent="0.25">
      <c r="A2" s="563" t="s">
        <v>639</v>
      </c>
      <c r="B2" s="563"/>
      <c r="C2" s="563"/>
      <c r="D2" s="563"/>
    </row>
    <row r="3" spans="1:14" ht="22.5" customHeight="1" x14ac:dyDescent="0.25">
      <c r="A3" s="565" t="str">
        <f>CONCATENATE('Basic Data Input'!B6,"  NRD")</f>
        <v>_____________________________  NRD</v>
      </c>
      <c r="B3" s="565"/>
      <c r="C3" s="565"/>
      <c r="D3" s="565"/>
      <c r="J3" s="564" t="s">
        <v>516</v>
      </c>
      <c r="K3" s="564"/>
      <c r="L3" s="564"/>
      <c r="M3" s="564"/>
      <c r="N3" s="564"/>
    </row>
    <row r="4" spans="1:14" ht="24" customHeight="1" x14ac:dyDescent="0.2">
      <c r="A4" s="566" t="s">
        <v>494</v>
      </c>
      <c r="B4" s="566"/>
      <c r="C4" s="566"/>
      <c r="D4" s="566"/>
      <c r="E4" s="273"/>
      <c r="K4" s="304"/>
      <c r="L4" s="304"/>
      <c r="M4" s="304"/>
    </row>
    <row r="5" spans="1:14" ht="40.5" customHeight="1" thickBot="1" x14ac:dyDescent="0.25">
      <c r="A5" s="282" t="s">
        <v>496</v>
      </c>
      <c r="B5" s="282" t="s">
        <v>497</v>
      </c>
      <c r="C5" s="282" t="s">
        <v>498</v>
      </c>
      <c r="D5" s="282" t="s">
        <v>499</v>
      </c>
      <c r="I5" s="290">
        <v>1</v>
      </c>
      <c r="J5" s="560" t="s">
        <v>517</v>
      </c>
      <c r="K5" s="560"/>
      <c r="L5" s="560"/>
      <c r="M5" s="560"/>
      <c r="N5" s="560"/>
    </row>
    <row r="6" spans="1:14" ht="35.1" customHeight="1" x14ac:dyDescent="0.2">
      <c r="A6" s="275"/>
      <c r="B6" s="275"/>
      <c r="C6" s="275"/>
      <c r="D6" s="274"/>
      <c r="I6" s="290">
        <v>2</v>
      </c>
      <c r="J6" s="560" t="s">
        <v>518</v>
      </c>
      <c r="K6" s="560"/>
      <c r="L6" s="560"/>
      <c r="M6" s="560"/>
      <c r="N6" s="560"/>
    </row>
    <row r="7" spans="1:14" ht="35.1" customHeight="1" x14ac:dyDescent="0.2">
      <c r="A7" s="275"/>
      <c r="B7" s="275"/>
      <c r="C7" s="275"/>
      <c r="D7" s="276"/>
      <c r="I7" s="290">
        <v>3</v>
      </c>
      <c r="J7" s="560" t="s">
        <v>519</v>
      </c>
      <c r="K7" s="560"/>
      <c r="L7" s="560"/>
      <c r="M7" s="560"/>
      <c r="N7" s="560"/>
    </row>
    <row r="8" spans="1:14" ht="35.1" customHeight="1" x14ac:dyDescent="0.2">
      <c r="A8" s="275"/>
      <c r="B8" s="275"/>
      <c r="C8" s="275"/>
      <c r="D8" s="276"/>
      <c r="I8" s="290">
        <v>4</v>
      </c>
      <c r="J8" s="560" t="s">
        <v>520</v>
      </c>
      <c r="K8" s="560"/>
      <c r="L8" s="560"/>
      <c r="M8" s="560"/>
      <c r="N8" s="560"/>
    </row>
    <row r="9" spans="1:14" ht="35.1" customHeight="1" x14ac:dyDescent="0.2">
      <c r="A9" s="275"/>
      <c r="B9" s="275"/>
      <c r="C9" s="275"/>
      <c r="D9" s="276"/>
      <c r="I9" s="290">
        <v>5</v>
      </c>
      <c r="J9" s="290" t="s">
        <v>534</v>
      </c>
    </row>
    <row r="10" spans="1:14" ht="35.1" customHeight="1" x14ac:dyDescent="0.2">
      <c r="A10" s="275"/>
      <c r="B10" s="275"/>
      <c r="C10" s="275"/>
      <c r="D10" s="276"/>
      <c r="J10" s="560" t="s">
        <v>521</v>
      </c>
      <c r="K10" s="560"/>
      <c r="L10" s="560"/>
      <c r="M10" s="560"/>
      <c r="N10" s="560"/>
    </row>
    <row r="11" spans="1:14" ht="35.1" customHeight="1" x14ac:dyDescent="0.2">
      <c r="A11" s="275"/>
      <c r="B11" s="275"/>
      <c r="C11" s="275"/>
      <c r="D11" s="276"/>
      <c r="J11" s="561" t="s">
        <v>522</v>
      </c>
      <c r="K11" s="561"/>
      <c r="L11" s="561"/>
      <c r="M11" s="561"/>
      <c r="N11" s="561"/>
    </row>
    <row r="12" spans="1:14" ht="35.1" customHeight="1" x14ac:dyDescent="0.2">
      <c r="A12" s="275"/>
      <c r="B12" s="275"/>
      <c r="C12" s="275"/>
      <c r="D12" s="276"/>
      <c r="J12" s="561"/>
      <c r="K12" s="561"/>
      <c r="L12" s="561"/>
      <c r="M12" s="561"/>
      <c r="N12" s="561"/>
    </row>
    <row r="13" spans="1:14" ht="35.1" customHeight="1" x14ac:dyDescent="0.25">
      <c r="A13" s="275"/>
      <c r="B13" s="275"/>
      <c r="C13" s="275"/>
      <c r="D13" s="276"/>
      <c r="J13" s="277" t="s">
        <v>500</v>
      </c>
    </row>
    <row r="14" spans="1:14" ht="35.1" customHeight="1" x14ac:dyDescent="0.2">
      <c r="A14" s="275"/>
      <c r="B14" s="275"/>
      <c r="C14" s="275"/>
      <c r="D14" s="276"/>
      <c r="J14" s="278" t="s">
        <v>496</v>
      </c>
      <c r="K14" s="278" t="s">
        <v>497</v>
      </c>
      <c r="L14" s="278" t="s">
        <v>498</v>
      </c>
      <c r="M14" s="278" t="s">
        <v>499</v>
      </c>
    </row>
    <row r="15" spans="1:14" ht="35.1" customHeight="1" x14ac:dyDescent="0.2">
      <c r="A15" s="275"/>
      <c r="B15" s="275"/>
      <c r="C15" s="275"/>
      <c r="D15" s="276"/>
      <c r="J15" s="279" t="s">
        <v>501</v>
      </c>
      <c r="K15" s="279" t="s">
        <v>502</v>
      </c>
      <c r="L15" s="279" t="s">
        <v>503</v>
      </c>
      <c r="M15" s="280">
        <v>25000</v>
      </c>
    </row>
    <row r="16" spans="1:14" ht="35.1" customHeight="1" x14ac:dyDescent="0.2">
      <c r="A16" s="275"/>
      <c r="B16" s="275"/>
      <c r="C16" s="275"/>
      <c r="D16" s="276"/>
    </row>
    <row r="17" spans="1:6" ht="35.1" customHeight="1" x14ac:dyDescent="0.2">
      <c r="A17" s="275"/>
      <c r="B17" s="275"/>
      <c r="C17" s="275"/>
      <c r="D17" s="276"/>
    </row>
    <row r="18" spans="1:6" ht="35.1" customHeight="1" x14ac:dyDescent="0.2">
      <c r="A18" s="275"/>
      <c r="B18" s="275"/>
      <c r="C18" s="275"/>
      <c r="D18" s="276"/>
    </row>
    <row r="19" spans="1:6" ht="35.1" customHeight="1" x14ac:dyDescent="0.2">
      <c r="A19" s="275"/>
      <c r="B19" s="275"/>
      <c r="C19" s="275"/>
      <c r="D19" s="276"/>
    </row>
    <row r="20" spans="1:6" ht="35.1" customHeight="1" x14ac:dyDescent="0.2">
      <c r="A20" s="275"/>
      <c r="B20" s="275"/>
      <c r="C20" s="275"/>
      <c r="D20" s="276"/>
    </row>
    <row r="21" spans="1:6" ht="35.1" customHeight="1" x14ac:dyDescent="0.2">
      <c r="A21" s="275"/>
      <c r="B21" s="275"/>
      <c r="C21" s="275"/>
      <c r="D21" s="276"/>
    </row>
    <row r="22" spans="1:6" ht="35.1" customHeight="1" x14ac:dyDescent="0.2">
      <c r="A22" s="275"/>
      <c r="B22" s="275"/>
      <c r="C22" s="275"/>
      <c r="D22" s="276"/>
    </row>
    <row r="23" spans="1:6" ht="24.75" customHeight="1" thickBot="1" x14ac:dyDescent="0.25">
      <c r="C23" s="306" t="s">
        <v>504</v>
      </c>
      <c r="D23" s="307">
        <f>SUM(D6:D22)</f>
        <v>0</v>
      </c>
      <c r="F23" s="272" t="s">
        <v>507</v>
      </c>
    </row>
    <row r="24" spans="1:6" ht="12.75" thickTop="1" x14ac:dyDescent="0.2"/>
  </sheetData>
  <sheetProtection sheet="1" objects="1" scenarios="1"/>
  <mergeCells count="11">
    <mergeCell ref="J8:N8"/>
    <mergeCell ref="J10:N10"/>
    <mergeCell ref="J11:N12"/>
    <mergeCell ref="A1:D1"/>
    <mergeCell ref="A2:D2"/>
    <mergeCell ref="J3:N3"/>
    <mergeCell ref="J5:N5"/>
    <mergeCell ref="J6:N6"/>
    <mergeCell ref="J7:N7"/>
    <mergeCell ref="A3:D3"/>
    <mergeCell ref="A4:D4"/>
  </mergeCells>
  <pageMargins left="0.28999999999999998" right="0.24" top="0.36" bottom="0.39" header="0.23" footer="0.25"/>
  <pageSetup orientation="portrait" r:id="rId1"/>
  <headerFooter alignWithMargins="0"/>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3"/>
  <sheetViews>
    <sheetView zoomScaleNormal="100" workbookViewId="0">
      <selection activeCell="A3" sqref="A3:D3"/>
    </sheetView>
  </sheetViews>
  <sheetFormatPr defaultColWidth="9.140625" defaultRowHeight="12" x14ac:dyDescent="0.2"/>
  <cols>
    <col min="1" max="1" width="34.85546875" style="284" customWidth="1"/>
    <col min="2" max="2" width="17.42578125" style="284" customWidth="1"/>
    <col min="3" max="3" width="43.140625" style="284" customWidth="1"/>
    <col min="4" max="16384" width="9.140625" style="284"/>
  </cols>
  <sheetData>
    <row r="1" spans="1:5" ht="16.5" x14ac:dyDescent="0.25">
      <c r="A1" s="569" t="s">
        <v>505</v>
      </c>
      <c r="B1" s="569"/>
      <c r="C1" s="569"/>
      <c r="D1" s="283"/>
      <c r="E1" s="283"/>
    </row>
    <row r="2" spans="1:5" ht="16.5" x14ac:dyDescent="0.25">
      <c r="A2" s="570" t="s">
        <v>639</v>
      </c>
      <c r="B2" s="570"/>
      <c r="C2" s="570"/>
    </row>
    <row r="3" spans="1:5" ht="9" customHeight="1" x14ac:dyDescent="0.25">
      <c r="A3" s="285"/>
      <c r="B3" s="285"/>
      <c r="C3" s="285"/>
    </row>
    <row r="4" spans="1:5" ht="36.75" customHeight="1" thickBot="1" x14ac:dyDescent="0.3">
      <c r="A4" s="572" t="str">
        <f>CONCATENATE('Basic Data Input'!B6," NRD")</f>
        <v>_____________________________ NRD</v>
      </c>
      <c r="B4" s="572"/>
      <c r="C4" s="572"/>
    </row>
    <row r="5" spans="1:5" ht="14.25" x14ac:dyDescent="0.2">
      <c r="A5" s="573" t="s">
        <v>494</v>
      </c>
      <c r="B5" s="573"/>
      <c r="C5" s="573"/>
      <c r="D5" s="286"/>
      <c r="E5" s="286"/>
    </row>
    <row r="7" spans="1:5" ht="36.75" customHeight="1" x14ac:dyDescent="0.2">
      <c r="A7" s="571" t="s">
        <v>506</v>
      </c>
      <c r="B7" s="571"/>
      <c r="C7" s="571"/>
    </row>
    <row r="8" spans="1:5" ht="24.75" customHeight="1" x14ac:dyDescent="0.2">
      <c r="A8" s="567"/>
      <c r="B8" s="567"/>
      <c r="C8" s="567"/>
    </row>
    <row r="9" spans="1:5" ht="24.75" customHeight="1" x14ac:dyDescent="0.2">
      <c r="A9" s="567"/>
      <c r="B9" s="567"/>
      <c r="C9" s="567"/>
    </row>
    <row r="10" spans="1:5" ht="24.75" customHeight="1" x14ac:dyDescent="0.2">
      <c r="A10" s="567"/>
      <c r="B10" s="567"/>
      <c r="C10" s="567"/>
    </row>
    <row r="11" spans="1:5" ht="24.75" customHeight="1" x14ac:dyDescent="0.2">
      <c r="A11" s="567"/>
      <c r="B11" s="567"/>
      <c r="C11" s="567"/>
    </row>
    <row r="12" spans="1:5" ht="24.75" customHeight="1" x14ac:dyDescent="0.2">
      <c r="A12" s="567"/>
      <c r="B12" s="567"/>
      <c r="C12" s="567"/>
    </row>
    <row r="13" spans="1:5" ht="24.75" customHeight="1" x14ac:dyDescent="0.2">
      <c r="A13" s="567"/>
      <c r="B13" s="567"/>
      <c r="C13" s="567"/>
    </row>
    <row r="14" spans="1:5" ht="24.75" customHeight="1" x14ac:dyDescent="0.2">
      <c r="A14" s="567"/>
      <c r="B14" s="567"/>
      <c r="C14" s="567"/>
    </row>
    <row r="15" spans="1:5" ht="24.75" customHeight="1" x14ac:dyDescent="0.2">
      <c r="A15" s="567"/>
      <c r="B15" s="567"/>
      <c r="C15" s="567"/>
    </row>
    <row r="16" spans="1:5" ht="24.75" customHeight="1" x14ac:dyDescent="0.2">
      <c r="A16" s="567"/>
      <c r="B16" s="567"/>
      <c r="C16" s="567"/>
    </row>
    <row r="17" spans="1:4" ht="24.75" customHeight="1" x14ac:dyDescent="0.2">
      <c r="A17" s="567"/>
      <c r="B17" s="567"/>
      <c r="C17" s="567"/>
    </row>
    <row r="18" spans="1:4" ht="24.75" customHeight="1" x14ac:dyDescent="0.2">
      <c r="A18" s="567"/>
      <c r="B18" s="567"/>
      <c r="C18" s="567"/>
    </row>
    <row r="19" spans="1:4" ht="24.75" customHeight="1" x14ac:dyDescent="0.2">
      <c r="A19" s="567"/>
      <c r="B19" s="567"/>
      <c r="C19" s="567"/>
    </row>
    <row r="20" spans="1:4" ht="24.75" customHeight="1" x14ac:dyDescent="0.2">
      <c r="A20" s="567"/>
      <c r="B20" s="567"/>
      <c r="C20" s="567"/>
    </row>
    <row r="21" spans="1:4" ht="24.75" customHeight="1" x14ac:dyDescent="0.2">
      <c r="A21" s="567"/>
      <c r="B21" s="567"/>
      <c r="C21" s="567"/>
    </row>
    <row r="23" spans="1:4" ht="15" x14ac:dyDescent="0.25">
      <c r="A23" s="568"/>
      <c r="B23" s="568"/>
      <c r="C23" s="568"/>
      <c r="D23" s="287"/>
    </row>
  </sheetData>
  <sheetProtection sheet="1" objects="1" scenarios="1"/>
  <mergeCells count="20">
    <mergeCell ref="A14:C14"/>
    <mergeCell ref="A1:C1"/>
    <mergeCell ref="A2:C2"/>
    <mergeCell ref="A7:C7"/>
    <mergeCell ref="A8:C8"/>
    <mergeCell ref="A9:C9"/>
    <mergeCell ref="A10:C10"/>
    <mergeCell ref="A11:C11"/>
    <mergeCell ref="A12:C12"/>
    <mergeCell ref="A13:C13"/>
    <mergeCell ref="A4:C4"/>
    <mergeCell ref="A5:C5"/>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8"/>
  <sheetViews>
    <sheetView workbookViewId="0">
      <selection activeCell="A3" sqref="A3:D3"/>
    </sheetView>
  </sheetViews>
  <sheetFormatPr defaultColWidth="9.140625" defaultRowHeight="12.75" x14ac:dyDescent="0.2"/>
  <cols>
    <col min="1" max="1" width="3.5703125" style="75" customWidth="1"/>
    <col min="2" max="2" width="58.5703125" style="75" customWidth="1"/>
    <col min="3" max="7" width="22.5703125" style="75" customWidth="1"/>
    <col min="8" max="9" width="14.5703125" style="75" customWidth="1"/>
    <col min="10" max="16384" width="9.140625" style="75"/>
  </cols>
  <sheetData>
    <row r="1" spans="1:14" s="73" customFormat="1" x14ac:dyDescent="0.2">
      <c r="A1" s="578" t="s">
        <v>376</v>
      </c>
      <c r="B1" s="578"/>
      <c r="C1" s="578"/>
      <c r="D1" s="578"/>
      <c r="E1" s="578"/>
      <c r="F1" s="578"/>
      <c r="G1" s="578"/>
      <c r="H1" s="75"/>
      <c r="I1" s="75"/>
      <c r="J1" s="75"/>
      <c r="K1" s="75"/>
      <c r="L1" s="75"/>
      <c r="M1" s="75"/>
      <c r="N1" s="75"/>
    </row>
    <row r="2" spans="1:14" s="73" customFormat="1" ht="35.1" customHeight="1" thickBot="1" x14ac:dyDescent="0.25">
      <c r="A2" s="574" t="s">
        <v>471</v>
      </c>
      <c r="B2" s="574"/>
      <c r="C2" s="574"/>
      <c r="D2" s="574"/>
      <c r="E2" s="574"/>
      <c r="F2" s="574"/>
      <c r="G2" s="574"/>
      <c r="H2" s="75"/>
      <c r="I2" s="75"/>
      <c r="J2" s="75"/>
      <c r="K2" s="75"/>
      <c r="L2" s="75"/>
      <c r="M2" s="75"/>
      <c r="N2" s="75"/>
    </row>
    <row r="3" spans="1:14" ht="42.95" customHeight="1" x14ac:dyDescent="0.2">
      <c r="A3" s="248" t="s">
        <v>4</v>
      </c>
      <c r="B3" s="219" t="s">
        <v>640</v>
      </c>
      <c r="C3" s="70" t="s">
        <v>57</v>
      </c>
      <c r="D3" s="70" t="s">
        <v>58</v>
      </c>
      <c r="E3" s="70" t="s">
        <v>58</v>
      </c>
      <c r="F3" s="70" t="s">
        <v>58</v>
      </c>
      <c r="G3" s="254" t="s">
        <v>59</v>
      </c>
    </row>
    <row r="4" spans="1:14" ht="17.45" customHeight="1" x14ac:dyDescent="0.2">
      <c r="A4" s="249">
        <f>ROWS(A$4:A4)</f>
        <v>1</v>
      </c>
      <c r="B4" s="216" t="s">
        <v>95</v>
      </c>
      <c r="C4" s="245"/>
      <c r="D4" s="245"/>
      <c r="E4" s="245"/>
      <c r="F4" s="245"/>
      <c r="G4" s="255"/>
    </row>
    <row r="5" spans="1:14" ht="17.45" customHeight="1" x14ac:dyDescent="0.2">
      <c r="A5" s="249">
        <f>ROWS(A$4:A5)</f>
        <v>2</v>
      </c>
      <c r="B5" s="217" t="s">
        <v>6</v>
      </c>
      <c r="C5" s="1"/>
      <c r="D5" s="1"/>
      <c r="E5" s="1"/>
      <c r="F5" s="1"/>
      <c r="G5" s="206">
        <f>SUM(C5:F5)</f>
        <v>0</v>
      </c>
    </row>
    <row r="6" spans="1:14" ht="17.45" customHeight="1" x14ac:dyDescent="0.2">
      <c r="A6" s="249">
        <f>ROWS(A$4:A6)</f>
        <v>3</v>
      </c>
      <c r="B6" s="87" t="s">
        <v>7</v>
      </c>
      <c r="C6" s="1"/>
      <c r="D6" s="1"/>
      <c r="E6" s="1"/>
      <c r="F6" s="1"/>
      <c r="G6" s="206">
        <f>SUM(C6:F6)</f>
        <v>0</v>
      </c>
    </row>
    <row r="7" spans="1:14" ht="17.45" customHeight="1" x14ac:dyDescent="0.2">
      <c r="A7" s="249">
        <f>ROWS(A$4:A7)</f>
        <v>4</v>
      </c>
      <c r="B7" s="220" t="s">
        <v>8</v>
      </c>
      <c r="C7" s="1"/>
      <c r="D7" s="1"/>
      <c r="E7" s="1"/>
      <c r="F7" s="1"/>
      <c r="G7" s="206">
        <f>SUM(C7:F7)</f>
        <v>0</v>
      </c>
    </row>
    <row r="8" spans="1:14" ht="17.45" customHeight="1" x14ac:dyDescent="0.2">
      <c r="A8" s="249">
        <f>ROWS(A$4:A8)</f>
        <v>5</v>
      </c>
      <c r="B8" s="221" t="s">
        <v>123</v>
      </c>
      <c r="C8" s="252">
        <f>SUM(C5:C7)</f>
        <v>0</v>
      </c>
      <c r="D8" s="252">
        <f>SUM(D5:D7)</f>
        <v>0</v>
      </c>
      <c r="E8" s="252">
        <f>SUM(E5:E7)</f>
        <v>0</v>
      </c>
      <c r="F8" s="252">
        <f>SUM(F5:F7)</f>
        <v>0</v>
      </c>
      <c r="G8" s="206">
        <f>IF(SUM(G5:G7)&lt;&gt;'2024-2025 Worksheet'!G33,"Must = Prior Year Line 30",SUM(G5:G7))</f>
        <v>0</v>
      </c>
    </row>
    <row r="9" spans="1:14" ht="17.45" customHeight="1" x14ac:dyDescent="0.2">
      <c r="A9" s="249">
        <f>ROWS(A$4:A9)</f>
        <v>6</v>
      </c>
      <c r="B9" s="220" t="s">
        <v>9</v>
      </c>
      <c r="C9" s="1"/>
      <c r="D9" s="1"/>
      <c r="E9" s="1"/>
      <c r="F9" s="1"/>
      <c r="G9" s="206">
        <f t="shared" ref="G9:G19" si="0">SUM(C9:F9)</f>
        <v>0</v>
      </c>
    </row>
    <row r="10" spans="1:14" ht="17.45" customHeight="1" x14ac:dyDescent="0.2">
      <c r="A10" s="250">
        <f>ROWS(A$4:A10)</f>
        <v>7</v>
      </c>
      <c r="B10" s="220" t="s">
        <v>10</v>
      </c>
      <c r="C10" s="1"/>
      <c r="D10" s="1"/>
      <c r="E10" s="1"/>
      <c r="F10" s="1"/>
      <c r="G10" s="206">
        <f t="shared" si="0"/>
        <v>0</v>
      </c>
    </row>
    <row r="11" spans="1:14" ht="17.45" customHeight="1" x14ac:dyDescent="0.2">
      <c r="A11" s="249">
        <f>ROWS(A$4:A11)</f>
        <v>8</v>
      </c>
      <c r="B11" s="222" t="s">
        <v>535</v>
      </c>
      <c r="C11" s="1"/>
      <c r="D11" s="1"/>
      <c r="E11" s="1"/>
      <c r="F11" s="1"/>
      <c r="G11" s="206">
        <f t="shared" si="0"/>
        <v>0</v>
      </c>
    </row>
    <row r="12" spans="1:14" ht="17.45" customHeight="1" x14ac:dyDescent="0.2">
      <c r="A12" s="249">
        <f>ROWS(A$4:A12)</f>
        <v>9</v>
      </c>
      <c r="B12" s="222" t="s">
        <v>61</v>
      </c>
      <c r="C12" s="268"/>
      <c r="D12" s="268"/>
      <c r="E12" s="268"/>
      <c r="F12" s="268"/>
      <c r="G12" s="255"/>
    </row>
    <row r="13" spans="1:14" ht="17.45" customHeight="1" x14ac:dyDescent="0.2">
      <c r="A13" s="249">
        <f>ROWS(A$4:A13)</f>
        <v>10</v>
      </c>
      <c r="B13" s="220" t="s">
        <v>62</v>
      </c>
      <c r="C13" s="1"/>
      <c r="D13" s="1"/>
      <c r="E13" s="1"/>
      <c r="F13" s="1"/>
      <c r="G13" s="206">
        <f t="shared" si="0"/>
        <v>0</v>
      </c>
    </row>
    <row r="14" spans="1:14" ht="17.45" customHeight="1" x14ac:dyDescent="0.2">
      <c r="A14" s="249">
        <f>ROWS(A$4:A14)</f>
        <v>11</v>
      </c>
      <c r="B14" s="222" t="s">
        <v>322</v>
      </c>
      <c r="C14" s="268"/>
      <c r="D14" s="268"/>
      <c r="E14" s="268"/>
      <c r="F14" s="268"/>
      <c r="G14" s="255"/>
    </row>
    <row r="15" spans="1:14" ht="17.45" customHeight="1" x14ac:dyDescent="0.2">
      <c r="A15" s="249">
        <f>ROWS(A$4:A15)</f>
        <v>12</v>
      </c>
      <c r="B15" s="222" t="s">
        <v>323</v>
      </c>
      <c r="C15" s="1"/>
      <c r="D15" s="1"/>
      <c r="E15" s="1"/>
      <c r="F15" s="1"/>
      <c r="G15" s="206">
        <f t="shared" si="0"/>
        <v>0</v>
      </c>
    </row>
    <row r="16" spans="1:14" ht="17.45" customHeight="1" x14ac:dyDescent="0.2">
      <c r="A16" s="249">
        <f>ROWS(A$4:A16)</f>
        <v>13</v>
      </c>
      <c r="B16" s="222" t="s">
        <v>536</v>
      </c>
      <c r="C16" s="1"/>
      <c r="D16" s="1"/>
      <c r="E16" s="1"/>
      <c r="F16" s="1"/>
      <c r="G16" s="206">
        <f t="shared" si="0"/>
        <v>0</v>
      </c>
    </row>
    <row r="17" spans="1:7" ht="17.45" customHeight="1" x14ac:dyDescent="0.2">
      <c r="A17" s="249">
        <f>ROWS(A$4:A17)</f>
        <v>14</v>
      </c>
      <c r="B17" s="220" t="s">
        <v>64</v>
      </c>
      <c r="C17" s="1"/>
      <c r="D17" s="1"/>
      <c r="E17" s="1"/>
      <c r="F17" s="1"/>
      <c r="G17" s="206">
        <f t="shared" si="0"/>
        <v>0</v>
      </c>
    </row>
    <row r="18" spans="1:7" ht="17.45" customHeight="1" x14ac:dyDescent="0.2">
      <c r="A18" s="249">
        <f>ROWS(A$4:A18)</f>
        <v>15</v>
      </c>
      <c r="B18" s="222" t="s">
        <v>537</v>
      </c>
      <c r="C18" s="1"/>
      <c r="D18" s="1"/>
      <c r="E18" s="1"/>
      <c r="F18" s="1"/>
      <c r="G18" s="206">
        <f t="shared" si="0"/>
        <v>0</v>
      </c>
    </row>
    <row r="19" spans="1:7" ht="17.45" customHeight="1" x14ac:dyDescent="0.2">
      <c r="A19" s="249">
        <f>ROWS(A$4:A19)</f>
        <v>16</v>
      </c>
      <c r="B19" s="220" t="s">
        <v>96</v>
      </c>
      <c r="C19" s="1"/>
      <c r="D19" s="1"/>
      <c r="E19" s="1"/>
      <c r="F19" s="1"/>
      <c r="G19" s="206">
        <f t="shared" si="0"/>
        <v>0</v>
      </c>
    </row>
    <row r="20" spans="1:7" ht="17.45" customHeight="1" x14ac:dyDescent="0.2">
      <c r="A20" s="249">
        <f>ROWS(A$4:A20)</f>
        <v>17</v>
      </c>
      <c r="B20" s="221" t="s">
        <v>321</v>
      </c>
      <c r="C20" s="252">
        <f>SUM(C8:C19)</f>
        <v>0</v>
      </c>
      <c r="D20" s="252">
        <f>SUM(D8:D19)</f>
        <v>0</v>
      </c>
      <c r="E20" s="252">
        <f>SUM(E8:E19)</f>
        <v>0</v>
      </c>
      <c r="F20" s="252">
        <f>SUM(F8:F19)</f>
        <v>0</v>
      </c>
      <c r="G20" s="206">
        <f>ROUND(SUM(G8:G19),2)</f>
        <v>0</v>
      </c>
    </row>
    <row r="21" spans="1:7" ht="17.45" customHeight="1" x14ac:dyDescent="0.2">
      <c r="A21" s="249">
        <f>ROWS(A$4:A21)</f>
        <v>18</v>
      </c>
      <c r="B21" s="221" t="s">
        <v>14</v>
      </c>
      <c r="C21" s="268"/>
      <c r="D21" s="268"/>
      <c r="E21" s="268"/>
      <c r="F21" s="268"/>
      <c r="G21" s="255"/>
    </row>
    <row r="22" spans="1:7" ht="17.45" customHeight="1" x14ac:dyDescent="0.2">
      <c r="A22" s="249">
        <f>ROWS(A$4:A22)</f>
        <v>19</v>
      </c>
      <c r="B22" s="220" t="s">
        <v>15</v>
      </c>
      <c r="C22" s="1"/>
      <c r="D22" s="1"/>
      <c r="E22" s="1"/>
      <c r="F22" s="1"/>
      <c r="G22" s="206">
        <f t="shared" ref="G22:G31" si="1">SUM(C22:F22)</f>
        <v>0</v>
      </c>
    </row>
    <row r="23" spans="1:7" ht="17.45" customHeight="1" x14ac:dyDescent="0.2">
      <c r="A23" s="249">
        <f>ROWS(A$4:A23)</f>
        <v>20</v>
      </c>
      <c r="B23" s="220" t="s">
        <v>16</v>
      </c>
      <c r="C23" s="1"/>
      <c r="D23" s="1"/>
      <c r="E23" s="1"/>
      <c r="F23" s="1"/>
      <c r="G23" s="206">
        <f t="shared" si="1"/>
        <v>0</v>
      </c>
    </row>
    <row r="24" spans="1:7" ht="17.45" customHeight="1" x14ac:dyDescent="0.2">
      <c r="A24" s="249">
        <f>ROWS(A$4:A24)</f>
        <v>21</v>
      </c>
      <c r="B24" s="220" t="s">
        <v>115</v>
      </c>
      <c r="C24" s="1"/>
      <c r="D24" s="1"/>
      <c r="E24" s="1"/>
      <c r="F24" s="1"/>
      <c r="G24" s="206">
        <f t="shared" si="1"/>
        <v>0</v>
      </c>
    </row>
    <row r="25" spans="1:7" ht="17.45" customHeight="1" x14ac:dyDescent="0.2">
      <c r="A25" s="249">
        <f>ROWS(A$4:A25)</f>
        <v>22</v>
      </c>
      <c r="B25" s="220" t="s">
        <v>65</v>
      </c>
      <c r="C25" s="1"/>
      <c r="D25" s="1"/>
      <c r="E25" s="1"/>
      <c r="F25" s="1"/>
      <c r="G25" s="206">
        <f t="shared" si="1"/>
        <v>0</v>
      </c>
    </row>
    <row r="26" spans="1:7" ht="17.45" customHeight="1" x14ac:dyDescent="0.2">
      <c r="A26" s="249">
        <f>ROWS(A$4:A26)</f>
        <v>23</v>
      </c>
      <c r="B26" s="220" t="s">
        <v>67</v>
      </c>
      <c r="C26" s="268"/>
      <c r="D26" s="268"/>
      <c r="E26" s="268"/>
      <c r="F26" s="268"/>
      <c r="G26" s="255"/>
    </row>
    <row r="27" spans="1:7" ht="17.45" customHeight="1" x14ac:dyDescent="0.2">
      <c r="A27" s="249">
        <f>ROWS(A$4:A27)</f>
        <v>24</v>
      </c>
      <c r="B27" s="220" t="s">
        <v>68</v>
      </c>
      <c r="C27" s="268"/>
      <c r="D27" s="268"/>
      <c r="E27" s="268"/>
      <c r="F27" s="268"/>
      <c r="G27" s="255"/>
    </row>
    <row r="28" spans="1:7" ht="17.45" customHeight="1" x14ac:dyDescent="0.2">
      <c r="A28" s="249">
        <f>ROWS(A$4:A28)</f>
        <v>25</v>
      </c>
      <c r="B28" s="220" t="s">
        <v>66</v>
      </c>
      <c r="C28" s="1"/>
      <c r="D28" s="1"/>
      <c r="E28" s="1"/>
      <c r="F28" s="1"/>
      <c r="G28" s="206">
        <f t="shared" si="1"/>
        <v>0</v>
      </c>
    </row>
    <row r="29" spans="1:7" ht="17.45" customHeight="1" x14ac:dyDescent="0.2">
      <c r="A29" s="249">
        <f>ROWS(A$4:A29)</f>
        <v>26</v>
      </c>
      <c r="B29" s="223" t="s">
        <v>19</v>
      </c>
      <c r="C29" s="1"/>
      <c r="D29" s="1"/>
      <c r="E29" s="1"/>
      <c r="F29" s="1"/>
      <c r="G29" s="206">
        <f t="shared" si="1"/>
        <v>0</v>
      </c>
    </row>
    <row r="30" spans="1:7" ht="17.45" customHeight="1" x14ac:dyDescent="0.2">
      <c r="A30" s="249">
        <f>ROWS(A$4:A30)</f>
        <v>27</v>
      </c>
      <c r="B30" s="223" t="s">
        <v>140</v>
      </c>
      <c r="C30" s="1"/>
      <c r="D30" s="1"/>
      <c r="E30" s="1"/>
      <c r="F30" s="1"/>
      <c r="G30" s="206">
        <f t="shared" si="1"/>
        <v>0</v>
      </c>
    </row>
    <row r="31" spans="1:7" ht="17.45" customHeight="1" x14ac:dyDescent="0.2">
      <c r="A31" s="249">
        <f>ROWS(A$4:A31)</f>
        <v>28</v>
      </c>
      <c r="B31" s="223" t="s">
        <v>150</v>
      </c>
      <c r="C31" s="1"/>
      <c r="D31" s="1"/>
      <c r="E31" s="1"/>
      <c r="F31" s="1"/>
      <c r="G31" s="206">
        <f t="shared" si="1"/>
        <v>0</v>
      </c>
    </row>
    <row r="32" spans="1:7" ht="17.45" customHeight="1" x14ac:dyDescent="0.2">
      <c r="A32" s="249">
        <f>ROWS(A$4:A32)</f>
        <v>29</v>
      </c>
      <c r="B32" s="218" t="s">
        <v>320</v>
      </c>
      <c r="C32" s="252">
        <f>SUM(C22:C31)</f>
        <v>0</v>
      </c>
      <c r="D32" s="252">
        <f>SUM(D22:D31)</f>
        <v>0</v>
      </c>
      <c r="E32" s="252">
        <f>SUM(E22:E31)</f>
        <v>0</v>
      </c>
      <c r="F32" s="252">
        <f>SUM(F22:F31)</f>
        <v>0</v>
      </c>
      <c r="G32" s="206">
        <f>ROUND(SUM(G22:G31),2)</f>
        <v>0</v>
      </c>
    </row>
    <row r="33" spans="1:14" ht="17.45" customHeight="1" thickBot="1" x14ac:dyDescent="0.25">
      <c r="A33" s="251">
        <f>ROWS(A$4:A33)</f>
        <v>30</v>
      </c>
      <c r="B33" s="224" t="s">
        <v>325</v>
      </c>
      <c r="C33" s="253">
        <f>C20-C32</f>
        <v>0</v>
      </c>
      <c r="D33" s="253">
        <f>D20-D32</f>
        <v>0</v>
      </c>
      <c r="E33" s="253">
        <f>E20-E32</f>
        <v>0</v>
      </c>
      <c r="F33" s="253">
        <f>F20-F32</f>
        <v>0</v>
      </c>
      <c r="G33" s="256">
        <f>ROUND(G20-G32,2)</f>
        <v>0</v>
      </c>
    </row>
    <row r="34" spans="1:14" ht="9.9499999999999993" customHeight="1" thickBot="1" x14ac:dyDescent="0.25">
      <c r="A34" s="247"/>
      <c r="B34" s="247"/>
      <c r="C34" s="246"/>
      <c r="D34" s="246"/>
      <c r="E34" s="246"/>
      <c r="F34" s="246"/>
      <c r="G34" s="246"/>
    </row>
    <row r="35" spans="1:14" ht="24.95" customHeight="1" thickBot="1" x14ac:dyDescent="0.25">
      <c r="A35" s="575" t="s">
        <v>21</v>
      </c>
      <c r="B35" s="576"/>
      <c r="C35" s="576"/>
      <c r="D35" s="576"/>
      <c r="E35" s="576"/>
      <c r="F35" s="576"/>
      <c r="G35" s="577"/>
    </row>
    <row r="36" spans="1:14" s="73" customFormat="1" ht="17.45" customHeight="1" x14ac:dyDescent="0.2">
      <c r="A36" s="257" t="s">
        <v>22</v>
      </c>
      <c r="B36" s="258"/>
      <c r="C36" s="259">
        <f>C9</f>
        <v>0</v>
      </c>
      <c r="D36" s="260">
        <f>D9</f>
        <v>0</v>
      </c>
      <c r="E36" s="260">
        <f>E9</f>
        <v>0</v>
      </c>
      <c r="F36" s="260">
        <f>F9</f>
        <v>0</v>
      </c>
      <c r="G36" s="261">
        <f>ROUND(SUM(C36:F36),2)</f>
        <v>0</v>
      </c>
      <c r="H36" s="75"/>
      <c r="I36" s="75"/>
      <c r="J36" s="75"/>
      <c r="K36" s="75"/>
      <c r="L36" s="75"/>
      <c r="M36" s="75"/>
      <c r="N36" s="75"/>
    </row>
    <row r="37" spans="1:14" s="73" customFormat="1" ht="17.45" customHeight="1" x14ac:dyDescent="0.2">
      <c r="A37" s="262" t="str">
        <f>CONCATENATE("     County Treasurer's Commission at ",'Basic Data Input'!B14," % of Line 6")</f>
        <v xml:space="preserve">     County Treasurer's Commission at 1 % of Line 6</v>
      </c>
      <c r="B37" s="263"/>
      <c r="C37" s="264">
        <f>ROUND(C36*('Basic Data Input'!$B$14/100),2)</f>
        <v>0</v>
      </c>
      <c r="D37" s="252">
        <f>ROUND(D36*('Basic Data Input'!$B$14/100),2)</f>
        <v>0</v>
      </c>
      <c r="E37" s="252">
        <f>ROUND(E36*('Basic Data Input'!$B$14/100),2)</f>
        <v>0</v>
      </c>
      <c r="F37" s="252">
        <f>ROUND(F36*('Basic Data Input'!$B$14/100),2)</f>
        <v>0</v>
      </c>
      <c r="G37" s="206">
        <f>ROUND(SUM(C37:F37),2)</f>
        <v>0</v>
      </c>
      <c r="H37" s="75"/>
      <c r="I37" s="75"/>
      <c r="J37" s="75"/>
      <c r="K37" s="75"/>
      <c r="L37" s="75"/>
      <c r="M37" s="75"/>
      <c r="N37" s="75"/>
    </row>
    <row r="38" spans="1:14" s="73" customFormat="1" ht="17.45" customHeight="1" thickBot="1" x14ac:dyDescent="0.25">
      <c r="A38" s="265" t="s">
        <v>97</v>
      </c>
      <c r="B38" s="266"/>
      <c r="C38" s="267">
        <f>SUM(C36:C37)</f>
        <v>0</v>
      </c>
      <c r="D38" s="253">
        <f>SUM(D36:D37)</f>
        <v>0</v>
      </c>
      <c r="E38" s="253">
        <f>SUM(E36:E37)</f>
        <v>0</v>
      </c>
      <c r="F38" s="253">
        <f>SUM(F36:F37)</f>
        <v>0</v>
      </c>
      <c r="G38" s="256">
        <f>ROUND(SUM(G36:G37),2)</f>
        <v>0</v>
      </c>
      <c r="H38" s="75"/>
      <c r="I38" s="75"/>
      <c r="J38" s="75"/>
      <c r="K38" s="75"/>
      <c r="L38" s="75"/>
      <c r="M38" s="75"/>
      <c r="N38" s="75"/>
    </row>
  </sheetData>
  <sheetProtection sheet="1" objects="1" scenarios="1"/>
  <mergeCells count="3">
    <mergeCell ref="A2:G2"/>
    <mergeCell ref="A35:G35"/>
    <mergeCell ref="A1:G1"/>
  </mergeCells>
  <phoneticPr fontId="0" type="noConversion"/>
  <printOptions horizontalCentered="1"/>
  <pageMargins left="0" right="0" top="0.35" bottom="0.45" header="0.35" footer="0.3"/>
  <pageSetup scale="78" orientation="landscape"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4"/>
  <sheetViews>
    <sheetView workbookViewId="0">
      <selection activeCell="A3" sqref="A3:D3"/>
    </sheetView>
  </sheetViews>
  <sheetFormatPr defaultColWidth="9.140625" defaultRowHeight="12.75" x14ac:dyDescent="0.2"/>
  <cols>
    <col min="1" max="1" width="3.5703125" style="6" customWidth="1"/>
    <col min="2" max="2" width="58.5703125" style="6" customWidth="1"/>
    <col min="3" max="7" width="18.5703125" style="6" customWidth="1"/>
    <col min="8" max="9" width="14.5703125" style="75" customWidth="1"/>
    <col min="10" max="17" width="9.140625" style="75"/>
    <col min="18" max="16384" width="9.140625" style="6"/>
  </cols>
  <sheetData>
    <row r="1" spans="1:7" x14ac:dyDescent="0.2">
      <c r="A1" s="578" t="s">
        <v>376</v>
      </c>
      <c r="B1" s="578"/>
      <c r="C1" s="578"/>
      <c r="D1" s="578"/>
      <c r="E1" s="578"/>
      <c r="F1" s="578"/>
      <c r="G1" s="578"/>
    </row>
    <row r="2" spans="1:7" ht="35.1" customHeight="1" thickBot="1" x14ac:dyDescent="0.25">
      <c r="A2" s="574" t="s">
        <v>471</v>
      </c>
      <c r="B2" s="574"/>
      <c r="C2" s="574"/>
      <c r="D2" s="574"/>
      <c r="E2" s="574"/>
      <c r="F2" s="574"/>
      <c r="G2" s="574"/>
    </row>
    <row r="3" spans="1:7" ht="42.95" customHeight="1" x14ac:dyDescent="0.2">
      <c r="A3" s="248" t="s">
        <v>4</v>
      </c>
      <c r="B3" s="219" t="s">
        <v>641</v>
      </c>
      <c r="C3" s="62" t="s">
        <v>57</v>
      </c>
      <c r="D3" s="70" t="s">
        <v>58</v>
      </c>
      <c r="E3" s="70" t="s">
        <v>58</v>
      </c>
      <c r="F3" s="70" t="s">
        <v>58</v>
      </c>
      <c r="G3" s="254" t="s">
        <v>59</v>
      </c>
    </row>
    <row r="4" spans="1:7" ht="17.45" customHeight="1" x14ac:dyDescent="0.2">
      <c r="A4" s="249">
        <f>ROWS(A$4:A4)</f>
        <v>1</v>
      </c>
      <c r="B4" s="216" t="s">
        <v>95</v>
      </c>
      <c r="C4" s="268"/>
      <c r="D4" s="268"/>
      <c r="E4" s="268"/>
      <c r="F4" s="268"/>
      <c r="G4" s="255"/>
    </row>
    <row r="5" spans="1:7" ht="17.45" customHeight="1" x14ac:dyDescent="0.2">
      <c r="A5" s="249">
        <f>ROWS(A$4:A5)</f>
        <v>2</v>
      </c>
      <c r="B5" s="217" t="s">
        <v>6</v>
      </c>
      <c r="C5" s="1"/>
      <c r="D5" s="1"/>
      <c r="E5" s="1"/>
      <c r="F5" s="1"/>
      <c r="G5" s="206">
        <f>SUM(C5:F5)</f>
        <v>0</v>
      </c>
    </row>
    <row r="6" spans="1:7" ht="17.45" customHeight="1" x14ac:dyDescent="0.2">
      <c r="A6" s="249">
        <f>ROWS(A$4:A6)</f>
        <v>3</v>
      </c>
      <c r="B6" s="87" t="s">
        <v>7</v>
      </c>
      <c r="C6" s="1"/>
      <c r="D6" s="1"/>
      <c r="E6" s="1"/>
      <c r="F6" s="1"/>
      <c r="G6" s="206">
        <f>SUM(C6:F6)</f>
        <v>0</v>
      </c>
    </row>
    <row r="7" spans="1:7" ht="17.45" customHeight="1" x14ac:dyDescent="0.2">
      <c r="A7" s="249">
        <f>ROWS(A$4:A7)</f>
        <v>4</v>
      </c>
      <c r="B7" s="220" t="s">
        <v>8</v>
      </c>
      <c r="C7" s="1"/>
      <c r="D7" s="1"/>
      <c r="E7" s="1"/>
      <c r="F7" s="1"/>
      <c r="G7" s="206">
        <f>SUM(C7:F7)</f>
        <v>0</v>
      </c>
    </row>
    <row r="8" spans="1:7" ht="17.45" customHeight="1" x14ac:dyDescent="0.2">
      <c r="A8" s="249">
        <f>ROWS(A$4:A8)</f>
        <v>5</v>
      </c>
      <c r="B8" s="221" t="s">
        <v>123</v>
      </c>
      <c r="C8" s="252">
        <f>SUM(C5:C7)</f>
        <v>0</v>
      </c>
      <c r="D8" s="252">
        <f>SUM(D5:D7)</f>
        <v>0</v>
      </c>
      <c r="E8" s="252">
        <f>SUM(E5:E7)</f>
        <v>0</v>
      </c>
      <c r="F8" s="252">
        <f>SUM(F5:F7)</f>
        <v>0</v>
      </c>
      <c r="G8" s="206">
        <f>IF(SUM(G5:G7)&lt;&gt;'2023-2024 Worksheet'!G33,"Must = Prior Year Line 30",SUM(G5:G7))</f>
        <v>0</v>
      </c>
    </row>
    <row r="9" spans="1:7" ht="17.45" customHeight="1" x14ac:dyDescent="0.2">
      <c r="A9" s="249">
        <f>ROWS(A$4:A9)</f>
        <v>6</v>
      </c>
      <c r="B9" s="222" t="s">
        <v>151</v>
      </c>
      <c r="C9" s="1"/>
      <c r="D9" s="1"/>
      <c r="E9" s="1"/>
      <c r="F9" s="1"/>
      <c r="G9" s="206">
        <f t="shared" ref="G9:G19" si="0">SUM(C9:F9)</f>
        <v>0</v>
      </c>
    </row>
    <row r="10" spans="1:7" ht="17.45" customHeight="1" x14ac:dyDescent="0.2">
      <c r="A10" s="250">
        <f>ROWS(A$4:A10)</f>
        <v>7</v>
      </c>
      <c r="B10" s="220" t="s">
        <v>10</v>
      </c>
      <c r="C10" s="1"/>
      <c r="D10" s="1"/>
      <c r="E10" s="1"/>
      <c r="F10" s="1"/>
      <c r="G10" s="206">
        <f t="shared" si="0"/>
        <v>0</v>
      </c>
    </row>
    <row r="11" spans="1:7" ht="17.45" customHeight="1" x14ac:dyDescent="0.2">
      <c r="A11" s="249">
        <f>ROWS(A$4:A11)</f>
        <v>8</v>
      </c>
      <c r="B11" s="220" t="s">
        <v>60</v>
      </c>
      <c r="C11" s="1"/>
      <c r="D11" s="1"/>
      <c r="E11" s="1"/>
      <c r="F11" s="1"/>
      <c r="G11" s="206">
        <f t="shared" si="0"/>
        <v>0</v>
      </c>
    </row>
    <row r="12" spans="1:7" ht="17.45" customHeight="1" x14ac:dyDescent="0.2">
      <c r="A12" s="249">
        <f>ROWS(A$4:A12)</f>
        <v>9</v>
      </c>
      <c r="B12" s="220" t="s">
        <v>61</v>
      </c>
      <c r="C12" s="1"/>
      <c r="D12" s="1"/>
      <c r="E12" s="1"/>
      <c r="F12" s="1"/>
      <c r="G12" s="206">
        <f t="shared" si="0"/>
        <v>0</v>
      </c>
    </row>
    <row r="13" spans="1:7" ht="17.45" customHeight="1" x14ac:dyDescent="0.2">
      <c r="A13" s="249">
        <f>ROWS(A$4:A13)</f>
        <v>10</v>
      </c>
      <c r="B13" s="220" t="s">
        <v>62</v>
      </c>
      <c r="C13" s="1"/>
      <c r="D13" s="1"/>
      <c r="E13" s="1"/>
      <c r="F13" s="1"/>
      <c r="G13" s="206">
        <f t="shared" si="0"/>
        <v>0</v>
      </c>
    </row>
    <row r="14" spans="1:7" ht="17.45" customHeight="1" x14ac:dyDescent="0.2">
      <c r="A14" s="249">
        <f>ROWS(A$4:A14)</f>
        <v>11</v>
      </c>
      <c r="B14" s="222" t="s">
        <v>322</v>
      </c>
      <c r="C14" s="1"/>
      <c r="D14" s="1"/>
      <c r="E14" s="1"/>
      <c r="F14" s="1"/>
      <c r="G14" s="206">
        <f t="shared" si="0"/>
        <v>0</v>
      </c>
    </row>
    <row r="15" spans="1:7" ht="17.45" customHeight="1" x14ac:dyDescent="0.2">
      <c r="A15" s="249">
        <f>ROWS(A$4:A15)</f>
        <v>12</v>
      </c>
      <c r="B15" s="222" t="s">
        <v>323</v>
      </c>
      <c r="C15" s="1"/>
      <c r="D15" s="1"/>
      <c r="E15" s="1"/>
      <c r="F15" s="1"/>
      <c r="G15" s="206">
        <f t="shared" si="0"/>
        <v>0</v>
      </c>
    </row>
    <row r="16" spans="1:7" ht="17.45" customHeight="1" x14ac:dyDescent="0.2">
      <c r="A16" s="249">
        <f>ROWS(A$4:A16)</f>
        <v>13</v>
      </c>
      <c r="B16" s="220" t="s">
        <v>63</v>
      </c>
      <c r="C16" s="1"/>
      <c r="D16" s="1"/>
      <c r="E16" s="1"/>
      <c r="F16" s="1"/>
      <c r="G16" s="206">
        <f t="shared" si="0"/>
        <v>0</v>
      </c>
    </row>
    <row r="17" spans="1:7" ht="17.45" customHeight="1" x14ac:dyDescent="0.2">
      <c r="A17" s="249">
        <f>ROWS(A$4:A17)</f>
        <v>14</v>
      </c>
      <c r="B17" s="220" t="s">
        <v>64</v>
      </c>
      <c r="C17" s="1"/>
      <c r="D17" s="1"/>
      <c r="E17" s="1"/>
      <c r="F17" s="1"/>
      <c r="G17" s="206">
        <f t="shared" si="0"/>
        <v>0</v>
      </c>
    </row>
    <row r="18" spans="1:7" ht="17.45" customHeight="1" x14ac:dyDescent="0.2">
      <c r="A18" s="249">
        <f>ROWS(A$4:A18)</f>
        <v>15</v>
      </c>
      <c r="B18" s="220" t="s">
        <v>13</v>
      </c>
      <c r="C18" s="1"/>
      <c r="D18" s="1"/>
      <c r="E18" s="1"/>
      <c r="F18" s="1"/>
      <c r="G18" s="206">
        <f t="shared" si="0"/>
        <v>0</v>
      </c>
    </row>
    <row r="19" spans="1:7" ht="17.45" customHeight="1" x14ac:dyDescent="0.2">
      <c r="A19" s="249">
        <f>ROWS(A$4:A19)</f>
        <v>16</v>
      </c>
      <c r="B19" s="220" t="s">
        <v>96</v>
      </c>
      <c r="C19" s="1"/>
      <c r="D19" s="1"/>
      <c r="E19" s="1"/>
      <c r="F19" s="1"/>
      <c r="G19" s="206">
        <f t="shared" si="0"/>
        <v>0</v>
      </c>
    </row>
    <row r="20" spans="1:7" ht="17.45" customHeight="1" x14ac:dyDescent="0.2">
      <c r="A20" s="249">
        <f>ROWS(A$4:A20)</f>
        <v>17</v>
      </c>
      <c r="B20" s="221" t="s">
        <v>321</v>
      </c>
      <c r="C20" s="252">
        <f>SUM(C8:C19)</f>
        <v>0</v>
      </c>
      <c r="D20" s="252">
        <f>SUM(D8:D19)</f>
        <v>0</v>
      </c>
      <c r="E20" s="252">
        <f>SUM(E8:E19)</f>
        <v>0</v>
      </c>
      <c r="F20" s="252">
        <f>SUM(F8:F19)</f>
        <v>0</v>
      </c>
      <c r="G20" s="206">
        <f>ROUND(SUM(C20:F20),2)</f>
        <v>0</v>
      </c>
    </row>
    <row r="21" spans="1:7" ht="17.45" customHeight="1" x14ac:dyDescent="0.2">
      <c r="A21" s="249">
        <f>ROWS(A$4:A21)</f>
        <v>18</v>
      </c>
      <c r="B21" s="221" t="s">
        <v>14</v>
      </c>
      <c r="C21" s="269"/>
      <c r="D21" s="269"/>
      <c r="E21" s="269"/>
      <c r="F21" s="269"/>
      <c r="G21" s="270"/>
    </row>
    <row r="22" spans="1:7" ht="17.45" customHeight="1" x14ac:dyDescent="0.2">
      <c r="A22" s="249">
        <f>ROWS(A$4:A22)</f>
        <v>19</v>
      </c>
      <c r="B22" s="220" t="s">
        <v>15</v>
      </c>
      <c r="C22" s="1"/>
      <c r="D22" s="1"/>
      <c r="E22" s="1"/>
      <c r="F22" s="1"/>
      <c r="G22" s="206">
        <f t="shared" ref="G22:G31" si="1">SUM(C22:F22)</f>
        <v>0</v>
      </c>
    </row>
    <row r="23" spans="1:7" ht="17.45" customHeight="1" x14ac:dyDescent="0.2">
      <c r="A23" s="249">
        <f>ROWS(A$4:A23)</f>
        <v>20</v>
      </c>
      <c r="B23" s="220" t="s">
        <v>16</v>
      </c>
      <c r="C23" s="1"/>
      <c r="D23" s="1"/>
      <c r="E23" s="1"/>
      <c r="F23" s="1"/>
      <c r="G23" s="206">
        <f t="shared" si="1"/>
        <v>0</v>
      </c>
    </row>
    <row r="24" spans="1:7" ht="17.45" customHeight="1" x14ac:dyDescent="0.2">
      <c r="A24" s="249">
        <f>ROWS(A$4:A24)</f>
        <v>21</v>
      </c>
      <c r="B24" s="220" t="s">
        <v>115</v>
      </c>
      <c r="C24" s="1"/>
      <c r="D24" s="1"/>
      <c r="E24" s="1"/>
      <c r="F24" s="1"/>
      <c r="G24" s="206">
        <f t="shared" si="1"/>
        <v>0</v>
      </c>
    </row>
    <row r="25" spans="1:7" ht="17.45" customHeight="1" x14ac:dyDescent="0.2">
      <c r="A25" s="249">
        <f>ROWS(A$4:A25)</f>
        <v>22</v>
      </c>
      <c r="B25" s="220" t="s">
        <v>65</v>
      </c>
      <c r="C25" s="1"/>
      <c r="D25" s="1"/>
      <c r="E25" s="1"/>
      <c r="F25" s="1"/>
      <c r="G25" s="206">
        <f t="shared" si="1"/>
        <v>0</v>
      </c>
    </row>
    <row r="26" spans="1:7" ht="17.45" customHeight="1" x14ac:dyDescent="0.2">
      <c r="A26" s="249">
        <f>ROWS(A$4:A26)</f>
        <v>23</v>
      </c>
      <c r="B26" s="220" t="s">
        <v>67</v>
      </c>
      <c r="C26" s="269"/>
      <c r="D26" s="269"/>
      <c r="E26" s="269"/>
      <c r="F26" s="269"/>
      <c r="G26" s="270"/>
    </row>
    <row r="27" spans="1:7" ht="17.45" customHeight="1" x14ac:dyDescent="0.2">
      <c r="A27" s="249">
        <f>ROWS(A$4:A27)</f>
        <v>24</v>
      </c>
      <c r="B27" s="220" t="s">
        <v>68</v>
      </c>
      <c r="C27" s="269"/>
      <c r="D27" s="269"/>
      <c r="E27" s="269"/>
      <c r="F27" s="269"/>
      <c r="G27" s="270"/>
    </row>
    <row r="28" spans="1:7" ht="17.45" customHeight="1" x14ac:dyDescent="0.2">
      <c r="A28" s="249">
        <f>ROWS(A$4:A28)</f>
        <v>25</v>
      </c>
      <c r="B28" s="220" t="s">
        <v>66</v>
      </c>
      <c r="C28" s="1"/>
      <c r="D28" s="1"/>
      <c r="E28" s="1"/>
      <c r="F28" s="1"/>
      <c r="G28" s="206">
        <f t="shared" si="1"/>
        <v>0</v>
      </c>
    </row>
    <row r="29" spans="1:7" ht="17.45" customHeight="1" x14ac:dyDescent="0.2">
      <c r="A29" s="249">
        <f>ROWS(A$4:A29)</f>
        <v>26</v>
      </c>
      <c r="B29" s="223" t="s">
        <v>19</v>
      </c>
      <c r="C29" s="1"/>
      <c r="D29" s="1"/>
      <c r="E29" s="1"/>
      <c r="F29" s="1"/>
      <c r="G29" s="206">
        <f t="shared" si="1"/>
        <v>0</v>
      </c>
    </row>
    <row r="30" spans="1:7" ht="17.45" customHeight="1" x14ac:dyDescent="0.2">
      <c r="A30" s="249">
        <f>ROWS(A$4:A30)</f>
        <v>27</v>
      </c>
      <c r="B30" s="223" t="s">
        <v>140</v>
      </c>
      <c r="C30" s="1"/>
      <c r="D30" s="1"/>
      <c r="E30" s="1"/>
      <c r="F30" s="1"/>
      <c r="G30" s="206">
        <f t="shared" si="1"/>
        <v>0</v>
      </c>
    </row>
    <row r="31" spans="1:7" ht="17.45" customHeight="1" x14ac:dyDescent="0.2">
      <c r="A31" s="249">
        <f>ROWS(A$4:A31)</f>
        <v>28</v>
      </c>
      <c r="B31" s="223" t="s">
        <v>150</v>
      </c>
      <c r="C31" s="1"/>
      <c r="D31" s="1"/>
      <c r="E31" s="1"/>
      <c r="F31" s="1"/>
      <c r="G31" s="206">
        <f t="shared" si="1"/>
        <v>0</v>
      </c>
    </row>
    <row r="32" spans="1:7" ht="17.45" customHeight="1" x14ac:dyDescent="0.2">
      <c r="A32" s="249">
        <f>ROWS(A$4:A32)</f>
        <v>29</v>
      </c>
      <c r="B32" s="218" t="s">
        <v>320</v>
      </c>
      <c r="C32" s="252">
        <f>SUM(C22:C31)</f>
        <v>0</v>
      </c>
      <c r="D32" s="252">
        <f>SUM(D22:D31)</f>
        <v>0</v>
      </c>
      <c r="E32" s="252">
        <f>SUM(E22:E31)</f>
        <v>0</v>
      </c>
      <c r="F32" s="252">
        <f>SUM(F22:F31)</f>
        <v>0</v>
      </c>
      <c r="G32" s="206">
        <f>ROUND(SUM(C32:F32),2)</f>
        <v>0</v>
      </c>
    </row>
    <row r="33" spans="1:7" ht="17.45" customHeight="1" thickBot="1" x14ac:dyDescent="0.25">
      <c r="A33" s="251">
        <f>ROWS(A$4:A33)</f>
        <v>30</v>
      </c>
      <c r="B33" s="224" t="s">
        <v>326</v>
      </c>
      <c r="C33" s="253">
        <f>C20-C32</f>
        <v>0</v>
      </c>
      <c r="D33" s="253">
        <f>D20-D32</f>
        <v>0</v>
      </c>
      <c r="E33" s="253">
        <f>E20-E32</f>
        <v>0</v>
      </c>
      <c r="F33" s="253">
        <f>F20-F32</f>
        <v>0</v>
      </c>
      <c r="G33" s="256">
        <f>ROUND(SUM(C33:F33),2)</f>
        <v>0</v>
      </c>
    </row>
    <row r="34" spans="1:7" ht="9.9499999999999993" customHeight="1" x14ac:dyDescent="0.2">
      <c r="A34" s="16"/>
      <c r="B34" s="16"/>
      <c r="C34" s="14"/>
      <c r="D34" s="14"/>
      <c r="E34" s="14"/>
      <c r="F34" s="14"/>
      <c r="G34" s="14"/>
    </row>
  </sheetData>
  <sheetProtection sheet="1" objects="1" scenarios="1"/>
  <mergeCells count="2">
    <mergeCell ref="A2:G2"/>
    <mergeCell ref="A1:G1"/>
  </mergeCells>
  <phoneticPr fontId="0" type="noConversion"/>
  <printOptions horizontalCentered="1"/>
  <pageMargins left="0" right="0" top="0.35" bottom="0.45" header="0.35" footer="0.3"/>
  <pageSetup scale="88" orientation="landscape" r:id="rId1"/>
  <headerFooter alignWithMargins="0"/>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34"/>
  <sheetViews>
    <sheetView workbookViewId="0">
      <selection activeCell="A3" sqref="A3:D3"/>
    </sheetView>
  </sheetViews>
  <sheetFormatPr defaultColWidth="9.140625" defaultRowHeight="12.75" x14ac:dyDescent="0.2"/>
  <cols>
    <col min="1" max="1" width="3.5703125" style="6" customWidth="1"/>
    <col min="2" max="2" width="58.5703125" style="6" customWidth="1"/>
    <col min="3" max="7" width="18.5703125" style="6" customWidth="1"/>
    <col min="8" max="9" width="14.5703125" style="75" customWidth="1"/>
    <col min="10" max="18" width="9.140625" style="75"/>
    <col min="19" max="16384" width="9.140625" style="6"/>
  </cols>
  <sheetData>
    <row r="1" spans="1:7" x14ac:dyDescent="0.2">
      <c r="A1" s="578" t="s">
        <v>376</v>
      </c>
      <c r="B1" s="578"/>
      <c r="C1" s="578"/>
      <c r="D1" s="578"/>
      <c r="E1" s="578"/>
      <c r="F1" s="578"/>
      <c r="G1" s="578"/>
    </row>
    <row r="2" spans="1:7" ht="35.1" customHeight="1" thickBot="1" x14ac:dyDescent="0.25">
      <c r="A2" s="574" t="s">
        <v>471</v>
      </c>
      <c r="B2" s="574"/>
      <c r="C2" s="574"/>
      <c r="D2" s="574"/>
      <c r="E2" s="574"/>
      <c r="F2" s="574"/>
      <c r="G2" s="574"/>
    </row>
    <row r="3" spans="1:7" ht="42.95" customHeight="1" x14ac:dyDescent="0.2">
      <c r="A3" s="248" t="s">
        <v>4</v>
      </c>
      <c r="B3" s="219" t="s">
        <v>613</v>
      </c>
      <c r="C3" s="62" t="s">
        <v>57</v>
      </c>
      <c r="D3" s="70" t="s">
        <v>58</v>
      </c>
      <c r="E3" s="70" t="s">
        <v>58</v>
      </c>
      <c r="F3" s="70" t="s">
        <v>58</v>
      </c>
      <c r="G3" s="254" t="s">
        <v>59</v>
      </c>
    </row>
    <row r="4" spans="1:7" ht="17.45" customHeight="1" x14ac:dyDescent="0.2">
      <c r="A4" s="249">
        <f>ROWS(A$4:A4)</f>
        <v>1</v>
      </c>
      <c r="B4" s="216" t="s">
        <v>95</v>
      </c>
      <c r="C4" s="268"/>
      <c r="D4" s="268"/>
      <c r="E4" s="268"/>
      <c r="F4" s="268"/>
      <c r="G4" s="255"/>
    </row>
    <row r="5" spans="1:7" ht="17.45" customHeight="1" x14ac:dyDescent="0.2">
      <c r="A5" s="249">
        <f>ROWS(A$4:A5)</f>
        <v>2</v>
      </c>
      <c r="B5" s="217" t="s">
        <v>6</v>
      </c>
      <c r="C5" s="1"/>
      <c r="D5" s="1"/>
      <c r="E5" s="1"/>
      <c r="F5" s="1"/>
      <c r="G5" s="206">
        <f>SUM(C5:F5)</f>
        <v>0</v>
      </c>
    </row>
    <row r="6" spans="1:7" ht="17.45" customHeight="1" x14ac:dyDescent="0.2">
      <c r="A6" s="249">
        <f>ROWS(A$4:A6)</f>
        <v>3</v>
      </c>
      <c r="B6" s="87" t="s">
        <v>7</v>
      </c>
      <c r="C6" s="1"/>
      <c r="D6" s="1"/>
      <c r="E6" s="1"/>
      <c r="F6" s="1"/>
      <c r="G6" s="206">
        <f>SUM(C6:F6)</f>
        <v>0</v>
      </c>
    </row>
    <row r="7" spans="1:7" ht="17.45" customHeight="1" x14ac:dyDescent="0.2">
      <c r="A7" s="249">
        <f>ROWS(A$4:A7)</f>
        <v>4</v>
      </c>
      <c r="B7" s="220" t="s">
        <v>8</v>
      </c>
      <c r="C7" s="1"/>
      <c r="D7" s="1"/>
      <c r="E7" s="1"/>
      <c r="F7" s="1"/>
      <c r="G7" s="206">
        <f>SUM(C7:F7)</f>
        <v>0</v>
      </c>
    </row>
    <row r="8" spans="1:7" ht="17.45" customHeight="1" x14ac:dyDescent="0.2">
      <c r="A8" s="249">
        <f>ROWS(A$4:A8)</f>
        <v>5</v>
      </c>
      <c r="B8" s="221" t="s">
        <v>123</v>
      </c>
      <c r="C8" s="252">
        <f>SUM(C5:C7)</f>
        <v>0</v>
      </c>
      <c r="D8" s="252">
        <f>SUM(D5:D7)</f>
        <v>0</v>
      </c>
      <c r="E8" s="252">
        <f>SUM(E5:E7)</f>
        <v>0</v>
      </c>
      <c r="F8" s="252">
        <f>SUM(F5:F7)</f>
        <v>0</v>
      </c>
      <c r="G8" s="206">
        <f>ROUND(SUM(G5:G7),2)</f>
        <v>0</v>
      </c>
    </row>
    <row r="9" spans="1:7" ht="17.45" customHeight="1" x14ac:dyDescent="0.2">
      <c r="A9" s="249">
        <f>ROWS(A$4:A9)</f>
        <v>6</v>
      </c>
      <c r="B9" s="222" t="s">
        <v>151</v>
      </c>
      <c r="C9" s="1"/>
      <c r="D9" s="1"/>
      <c r="E9" s="1"/>
      <c r="F9" s="1"/>
      <c r="G9" s="206">
        <f t="shared" ref="G9:G19" si="0">SUM(C9:F9)</f>
        <v>0</v>
      </c>
    </row>
    <row r="10" spans="1:7" ht="17.45" customHeight="1" x14ac:dyDescent="0.2">
      <c r="A10" s="250">
        <f>ROWS(A$4:A10)</f>
        <v>7</v>
      </c>
      <c r="B10" s="220" t="s">
        <v>10</v>
      </c>
      <c r="C10" s="1"/>
      <c r="D10" s="1"/>
      <c r="E10" s="1"/>
      <c r="F10" s="1"/>
      <c r="G10" s="206">
        <f t="shared" si="0"/>
        <v>0</v>
      </c>
    </row>
    <row r="11" spans="1:7" ht="17.45" customHeight="1" x14ac:dyDescent="0.2">
      <c r="A11" s="249">
        <f>ROWS(A$4:A11)</f>
        <v>8</v>
      </c>
      <c r="B11" s="220" t="s">
        <v>60</v>
      </c>
      <c r="C11" s="1"/>
      <c r="D11" s="1"/>
      <c r="E11" s="1"/>
      <c r="F11" s="1"/>
      <c r="G11" s="206">
        <f t="shared" si="0"/>
        <v>0</v>
      </c>
    </row>
    <row r="12" spans="1:7" ht="17.45" customHeight="1" x14ac:dyDescent="0.2">
      <c r="A12" s="249">
        <f>ROWS(A$4:A12)</f>
        <v>9</v>
      </c>
      <c r="B12" s="220" t="s">
        <v>114</v>
      </c>
      <c r="C12" s="1"/>
      <c r="D12" s="1"/>
      <c r="E12" s="1"/>
      <c r="F12" s="1"/>
      <c r="G12" s="206">
        <f t="shared" si="0"/>
        <v>0</v>
      </c>
    </row>
    <row r="13" spans="1:7" ht="17.45" customHeight="1" x14ac:dyDescent="0.2">
      <c r="A13" s="249">
        <f>ROWS(A$4:A13)</f>
        <v>10</v>
      </c>
      <c r="B13" s="220" t="s">
        <v>62</v>
      </c>
      <c r="C13" s="1"/>
      <c r="D13" s="1"/>
      <c r="E13" s="1"/>
      <c r="F13" s="1"/>
      <c r="G13" s="206">
        <f t="shared" si="0"/>
        <v>0</v>
      </c>
    </row>
    <row r="14" spans="1:7" ht="17.45" customHeight="1" x14ac:dyDescent="0.2">
      <c r="A14" s="249">
        <f>ROWS(A$4:A14)</f>
        <v>11</v>
      </c>
      <c r="B14" s="222" t="s">
        <v>322</v>
      </c>
      <c r="C14" s="1"/>
      <c r="D14" s="1"/>
      <c r="E14" s="1"/>
      <c r="F14" s="1"/>
      <c r="G14" s="206">
        <f t="shared" si="0"/>
        <v>0</v>
      </c>
    </row>
    <row r="15" spans="1:7" ht="17.45" customHeight="1" x14ac:dyDescent="0.2">
      <c r="A15" s="249">
        <f>ROWS(A$4:A15)</f>
        <v>12</v>
      </c>
      <c r="B15" s="222" t="s">
        <v>323</v>
      </c>
      <c r="C15" s="1"/>
      <c r="D15" s="1"/>
      <c r="E15" s="1"/>
      <c r="F15" s="1"/>
      <c r="G15" s="206">
        <f t="shared" si="0"/>
        <v>0</v>
      </c>
    </row>
    <row r="16" spans="1:7" ht="17.45" customHeight="1" x14ac:dyDescent="0.2">
      <c r="A16" s="249">
        <f>ROWS(A$4:A16)</f>
        <v>13</v>
      </c>
      <c r="B16" s="220" t="s">
        <v>63</v>
      </c>
      <c r="C16" s="1"/>
      <c r="D16" s="1"/>
      <c r="E16" s="1"/>
      <c r="F16" s="1"/>
      <c r="G16" s="206">
        <f t="shared" si="0"/>
        <v>0</v>
      </c>
    </row>
    <row r="17" spans="1:7" ht="17.45" customHeight="1" x14ac:dyDescent="0.2">
      <c r="A17" s="249">
        <f>ROWS(A$4:A17)</f>
        <v>14</v>
      </c>
      <c r="B17" s="220" t="s">
        <v>64</v>
      </c>
      <c r="C17" s="1"/>
      <c r="D17" s="1"/>
      <c r="E17" s="1"/>
      <c r="F17" s="1"/>
      <c r="G17" s="206">
        <f t="shared" si="0"/>
        <v>0</v>
      </c>
    </row>
    <row r="18" spans="1:7" ht="17.45" customHeight="1" x14ac:dyDescent="0.2">
      <c r="A18" s="249">
        <f>ROWS(A$4:A18)</f>
        <v>15</v>
      </c>
      <c r="B18" s="220" t="s">
        <v>13</v>
      </c>
      <c r="C18" s="1"/>
      <c r="D18" s="1"/>
      <c r="E18" s="1"/>
      <c r="F18" s="1"/>
      <c r="G18" s="206">
        <f t="shared" si="0"/>
        <v>0</v>
      </c>
    </row>
    <row r="19" spans="1:7" ht="17.45" customHeight="1" x14ac:dyDescent="0.2">
      <c r="A19" s="249">
        <f>ROWS(A$4:A19)</f>
        <v>16</v>
      </c>
      <c r="B19" s="220" t="s">
        <v>96</v>
      </c>
      <c r="C19" s="1"/>
      <c r="D19" s="1"/>
      <c r="E19" s="1"/>
      <c r="F19" s="1"/>
      <c r="G19" s="206">
        <f t="shared" si="0"/>
        <v>0</v>
      </c>
    </row>
    <row r="20" spans="1:7" ht="17.45" customHeight="1" x14ac:dyDescent="0.2">
      <c r="A20" s="249">
        <f>ROWS(A$4:A20)</f>
        <v>17</v>
      </c>
      <c r="B20" s="221" t="s">
        <v>321</v>
      </c>
      <c r="C20" s="252">
        <f>SUM(C8:C19)</f>
        <v>0</v>
      </c>
      <c r="D20" s="252">
        <f>SUM(D8:D19)</f>
        <v>0</v>
      </c>
      <c r="E20" s="252">
        <f>SUM(E8:E19)</f>
        <v>0</v>
      </c>
      <c r="F20" s="252">
        <f>SUM(F8:F19)</f>
        <v>0</v>
      </c>
      <c r="G20" s="206">
        <f>ROUND(SUM(C20:F20),2)</f>
        <v>0</v>
      </c>
    </row>
    <row r="21" spans="1:7" ht="17.45" customHeight="1" x14ac:dyDescent="0.2">
      <c r="A21" s="249">
        <f>ROWS(A$4:A21)</f>
        <v>18</v>
      </c>
      <c r="B21" s="221" t="s">
        <v>14</v>
      </c>
      <c r="C21" s="269"/>
      <c r="D21" s="269"/>
      <c r="E21" s="269"/>
      <c r="F21" s="269"/>
      <c r="G21" s="270"/>
    </row>
    <row r="22" spans="1:7" ht="17.45" customHeight="1" x14ac:dyDescent="0.2">
      <c r="A22" s="249">
        <f>ROWS(A$4:A22)</f>
        <v>19</v>
      </c>
      <c r="B22" s="220" t="s">
        <v>15</v>
      </c>
      <c r="C22" s="1"/>
      <c r="D22" s="1"/>
      <c r="E22" s="1"/>
      <c r="F22" s="1"/>
      <c r="G22" s="206">
        <f t="shared" ref="G22:G31" si="1">SUM(C22:F22)</f>
        <v>0</v>
      </c>
    </row>
    <row r="23" spans="1:7" ht="17.45" customHeight="1" x14ac:dyDescent="0.2">
      <c r="A23" s="249">
        <f>ROWS(A$4:A23)</f>
        <v>20</v>
      </c>
      <c r="B23" s="220" t="s">
        <v>16</v>
      </c>
      <c r="C23" s="1"/>
      <c r="D23" s="1"/>
      <c r="E23" s="1"/>
      <c r="F23" s="1"/>
      <c r="G23" s="206">
        <f t="shared" si="1"/>
        <v>0</v>
      </c>
    </row>
    <row r="24" spans="1:7" ht="17.45" customHeight="1" x14ac:dyDescent="0.2">
      <c r="A24" s="249">
        <f>ROWS(A$4:A24)</f>
        <v>21</v>
      </c>
      <c r="B24" s="220" t="s">
        <v>115</v>
      </c>
      <c r="C24" s="1"/>
      <c r="D24" s="1"/>
      <c r="E24" s="1"/>
      <c r="F24" s="1"/>
      <c r="G24" s="206">
        <f t="shared" si="1"/>
        <v>0</v>
      </c>
    </row>
    <row r="25" spans="1:7" ht="17.45" customHeight="1" x14ac:dyDescent="0.2">
      <c r="A25" s="249">
        <f>ROWS(A$4:A25)</f>
        <v>22</v>
      </c>
      <c r="B25" s="220" t="s">
        <v>65</v>
      </c>
      <c r="C25" s="1"/>
      <c r="D25" s="1"/>
      <c r="E25" s="1"/>
      <c r="F25" s="1"/>
      <c r="G25" s="206">
        <f t="shared" si="1"/>
        <v>0</v>
      </c>
    </row>
    <row r="26" spans="1:7" ht="17.45" customHeight="1" x14ac:dyDescent="0.2">
      <c r="A26" s="249">
        <f>ROWS(A$4:A26)</f>
        <v>23</v>
      </c>
      <c r="B26" s="220" t="s">
        <v>67</v>
      </c>
      <c r="C26" s="269"/>
      <c r="D26" s="269"/>
      <c r="E26" s="269"/>
      <c r="F26" s="269"/>
      <c r="G26" s="270"/>
    </row>
    <row r="27" spans="1:7" ht="17.45" customHeight="1" x14ac:dyDescent="0.2">
      <c r="A27" s="249">
        <f>ROWS(A$4:A27)</f>
        <v>24</v>
      </c>
      <c r="B27" s="220" t="s">
        <v>68</v>
      </c>
      <c r="C27" s="269"/>
      <c r="D27" s="269"/>
      <c r="E27" s="269"/>
      <c r="F27" s="269"/>
      <c r="G27" s="270"/>
    </row>
    <row r="28" spans="1:7" ht="17.45" customHeight="1" x14ac:dyDescent="0.2">
      <c r="A28" s="249">
        <f>ROWS(A$4:A28)</f>
        <v>25</v>
      </c>
      <c r="B28" s="220" t="s">
        <v>66</v>
      </c>
      <c r="C28" s="1"/>
      <c r="D28" s="1"/>
      <c r="E28" s="1"/>
      <c r="F28" s="1"/>
      <c r="G28" s="206">
        <f t="shared" si="1"/>
        <v>0</v>
      </c>
    </row>
    <row r="29" spans="1:7" ht="17.45" customHeight="1" x14ac:dyDescent="0.2">
      <c r="A29" s="249">
        <f>ROWS(A$4:A29)</f>
        <v>26</v>
      </c>
      <c r="B29" s="223" t="s">
        <v>19</v>
      </c>
      <c r="C29" s="1"/>
      <c r="D29" s="1"/>
      <c r="E29" s="1"/>
      <c r="F29" s="1"/>
      <c r="G29" s="206">
        <f t="shared" si="1"/>
        <v>0</v>
      </c>
    </row>
    <row r="30" spans="1:7" ht="17.45" customHeight="1" x14ac:dyDescent="0.2">
      <c r="A30" s="249">
        <f>ROWS(A$4:A30)</f>
        <v>27</v>
      </c>
      <c r="B30" s="223" t="s">
        <v>140</v>
      </c>
      <c r="C30" s="1"/>
      <c r="D30" s="1"/>
      <c r="E30" s="1"/>
      <c r="F30" s="1"/>
      <c r="G30" s="206">
        <f t="shared" si="1"/>
        <v>0</v>
      </c>
    </row>
    <row r="31" spans="1:7" ht="17.45" customHeight="1" x14ac:dyDescent="0.2">
      <c r="A31" s="249">
        <f>ROWS(A$4:A31)</f>
        <v>28</v>
      </c>
      <c r="B31" s="223" t="s">
        <v>150</v>
      </c>
      <c r="C31" s="1"/>
      <c r="D31" s="1"/>
      <c r="E31" s="1"/>
      <c r="F31" s="1"/>
      <c r="G31" s="206">
        <f t="shared" si="1"/>
        <v>0</v>
      </c>
    </row>
    <row r="32" spans="1:7" ht="17.45" customHeight="1" x14ac:dyDescent="0.2">
      <c r="A32" s="249">
        <f>ROWS(A$4:A32)</f>
        <v>29</v>
      </c>
      <c r="B32" s="218" t="s">
        <v>320</v>
      </c>
      <c r="C32" s="252">
        <f>SUM(C22:C31)</f>
        <v>0</v>
      </c>
      <c r="D32" s="252">
        <f>SUM(D22:D31)</f>
        <v>0</v>
      </c>
      <c r="E32" s="252">
        <f>SUM(E22:E31)</f>
        <v>0</v>
      </c>
      <c r="F32" s="252">
        <f>SUM(F22:F31)</f>
        <v>0</v>
      </c>
      <c r="G32" s="206">
        <f>ROUND(SUM(C32:F32),2)</f>
        <v>0</v>
      </c>
    </row>
    <row r="33" spans="1:7" ht="17.45" customHeight="1" thickBot="1" x14ac:dyDescent="0.25">
      <c r="A33" s="251">
        <f>ROWS(A$4:A33)</f>
        <v>30</v>
      </c>
      <c r="B33" s="224" t="s">
        <v>326</v>
      </c>
      <c r="C33" s="253">
        <f>C20-C32</f>
        <v>0</v>
      </c>
      <c r="D33" s="253">
        <f>D20-D32</f>
        <v>0</v>
      </c>
      <c r="E33" s="253">
        <f>E20-E32</f>
        <v>0</v>
      </c>
      <c r="F33" s="253">
        <f>F20-F32</f>
        <v>0</v>
      </c>
      <c r="G33" s="256">
        <f>ROUND(SUM(C33:F33),2)</f>
        <v>0</v>
      </c>
    </row>
    <row r="34" spans="1:7" ht="9.9499999999999993" customHeight="1" x14ac:dyDescent="0.2">
      <c r="A34" s="16"/>
      <c r="B34" s="16"/>
      <c r="C34" s="14"/>
      <c r="D34" s="14"/>
      <c r="E34" s="14"/>
      <c r="F34" s="14"/>
      <c r="G34" s="14"/>
    </row>
  </sheetData>
  <sheetProtection sheet="1" objects="1" scenarios="1"/>
  <mergeCells count="2">
    <mergeCell ref="A2:G2"/>
    <mergeCell ref="A1:G1"/>
  </mergeCells>
  <phoneticPr fontId="0" type="noConversion"/>
  <printOptions horizontalCentered="1"/>
  <pageMargins left="0" right="0" top="0.35" bottom="0.45" header="0.35" footer="0.3"/>
  <pageSetup scale="88" orientation="landscape" r:id="rId1"/>
  <headerFooter alignWithMargins="0"/>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4"/>
  <sheetViews>
    <sheetView zoomScaleNormal="100" workbookViewId="0">
      <selection activeCell="A3" sqref="A3:D3"/>
    </sheetView>
  </sheetViews>
  <sheetFormatPr defaultColWidth="9.140625" defaultRowHeight="12" x14ac:dyDescent="0.2"/>
  <cols>
    <col min="1" max="1" width="29.85546875" style="272" customWidth="1"/>
    <col min="2" max="2" width="17.5703125" style="272" customWidth="1"/>
    <col min="3" max="3" width="38.42578125" style="272" customWidth="1"/>
    <col min="4" max="4" width="15.85546875" style="272" customWidth="1"/>
    <col min="5" max="9" width="9.140625" style="272"/>
    <col min="10" max="10" width="30.85546875" style="272" customWidth="1"/>
    <col min="11" max="12" width="22.42578125" style="272" customWidth="1"/>
    <col min="13" max="13" width="13.42578125" style="272" customWidth="1"/>
    <col min="14" max="14" width="25.42578125" style="272" customWidth="1"/>
    <col min="15" max="16384" width="9.140625" style="272"/>
  </cols>
  <sheetData>
    <row r="1" spans="1:14" ht="16.5" customHeight="1" x14ac:dyDescent="0.25">
      <c r="A1" s="562" t="s">
        <v>493</v>
      </c>
      <c r="B1" s="562"/>
      <c r="C1" s="562"/>
      <c r="D1" s="562"/>
      <c r="E1" s="271"/>
    </row>
    <row r="2" spans="1:14" ht="16.5" x14ac:dyDescent="0.25">
      <c r="A2" s="563" t="s">
        <v>639</v>
      </c>
      <c r="B2" s="563"/>
      <c r="C2" s="563"/>
      <c r="D2" s="563"/>
    </row>
    <row r="3" spans="1:14" ht="22.5" customHeight="1" thickBot="1" x14ac:dyDescent="0.3">
      <c r="A3" s="579" t="str">
        <f>CONCATENATE('Basic Data Input'!B6,"  NRD")</f>
        <v>_____________________________  NRD</v>
      </c>
      <c r="B3" s="579"/>
      <c r="C3" s="579"/>
      <c r="D3" s="579"/>
      <c r="J3" s="564" t="s">
        <v>516</v>
      </c>
      <c r="K3" s="564"/>
      <c r="L3" s="564"/>
      <c r="M3" s="564"/>
      <c r="N3" s="564"/>
    </row>
    <row r="4" spans="1:14" ht="24" customHeight="1" x14ac:dyDescent="0.2">
      <c r="A4" s="580" t="s">
        <v>494</v>
      </c>
      <c r="B4" s="580"/>
      <c r="C4" s="305" t="s">
        <v>495</v>
      </c>
      <c r="D4" s="281"/>
      <c r="E4" s="273"/>
      <c r="K4" s="304"/>
      <c r="L4" s="304"/>
      <c r="M4" s="304"/>
    </row>
    <row r="5" spans="1:14" ht="40.5" customHeight="1" thickBot="1" x14ac:dyDescent="0.25">
      <c r="A5" s="282" t="s">
        <v>496</v>
      </c>
      <c r="B5" s="282" t="s">
        <v>497</v>
      </c>
      <c r="C5" s="282" t="s">
        <v>498</v>
      </c>
      <c r="D5" s="282" t="s">
        <v>499</v>
      </c>
      <c r="I5" s="290">
        <v>1</v>
      </c>
      <c r="J5" s="560" t="s">
        <v>517</v>
      </c>
      <c r="K5" s="560"/>
      <c r="L5" s="560"/>
      <c r="M5" s="560"/>
      <c r="N5" s="560"/>
    </row>
    <row r="6" spans="1:14" ht="35.1" customHeight="1" x14ac:dyDescent="0.2">
      <c r="A6" s="275"/>
      <c r="B6" s="275"/>
      <c r="C6" s="275"/>
      <c r="D6" s="274"/>
      <c r="I6" s="290">
        <v>2</v>
      </c>
      <c r="J6" s="560" t="s">
        <v>518</v>
      </c>
      <c r="K6" s="560"/>
      <c r="L6" s="560"/>
      <c r="M6" s="560"/>
      <c r="N6" s="560"/>
    </row>
    <row r="7" spans="1:14" ht="35.1" customHeight="1" x14ac:dyDescent="0.2">
      <c r="A7" s="275"/>
      <c r="B7" s="275"/>
      <c r="C7" s="275"/>
      <c r="D7" s="276"/>
      <c r="I7" s="290">
        <v>3</v>
      </c>
      <c r="J7" s="560" t="s">
        <v>519</v>
      </c>
      <c r="K7" s="560"/>
      <c r="L7" s="560"/>
      <c r="M7" s="560"/>
      <c r="N7" s="560"/>
    </row>
    <row r="8" spans="1:14" ht="35.1" customHeight="1" x14ac:dyDescent="0.2">
      <c r="A8" s="275"/>
      <c r="B8" s="275"/>
      <c r="C8" s="275"/>
      <c r="D8" s="276"/>
      <c r="I8" s="290">
        <v>4</v>
      </c>
      <c r="J8" s="560" t="s">
        <v>520</v>
      </c>
      <c r="K8" s="560"/>
      <c r="L8" s="560"/>
      <c r="M8" s="560"/>
      <c r="N8" s="560"/>
    </row>
    <row r="9" spans="1:14" ht="35.1" customHeight="1" x14ac:dyDescent="0.2">
      <c r="A9" s="275"/>
      <c r="B9" s="275"/>
      <c r="C9" s="275"/>
      <c r="D9" s="276"/>
      <c r="I9" s="290">
        <v>5</v>
      </c>
      <c r="J9" s="290" t="s">
        <v>534</v>
      </c>
    </row>
    <row r="10" spans="1:14" ht="35.1" customHeight="1" x14ac:dyDescent="0.2">
      <c r="A10" s="275"/>
      <c r="B10" s="275"/>
      <c r="C10" s="275"/>
      <c r="D10" s="276"/>
      <c r="J10" s="560" t="s">
        <v>521</v>
      </c>
      <c r="K10" s="560"/>
      <c r="L10" s="560"/>
      <c r="M10" s="560"/>
      <c r="N10" s="560"/>
    </row>
    <row r="11" spans="1:14" ht="35.1" customHeight="1" x14ac:dyDescent="0.2">
      <c r="A11" s="275"/>
      <c r="B11" s="275"/>
      <c r="C11" s="275"/>
      <c r="D11" s="276"/>
      <c r="J11" s="561" t="s">
        <v>522</v>
      </c>
      <c r="K11" s="561"/>
      <c r="L11" s="561"/>
      <c r="M11" s="561"/>
      <c r="N11" s="561"/>
    </row>
    <row r="12" spans="1:14" ht="35.1" customHeight="1" x14ac:dyDescent="0.2">
      <c r="A12" s="275"/>
      <c r="B12" s="275"/>
      <c r="C12" s="275"/>
      <c r="D12" s="276"/>
      <c r="J12" s="561"/>
      <c r="K12" s="561"/>
      <c r="L12" s="561"/>
      <c r="M12" s="561"/>
      <c r="N12" s="561"/>
    </row>
    <row r="13" spans="1:14" ht="35.1" customHeight="1" x14ac:dyDescent="0.25">
      <c r="A13" s="275"/>
      <c r="B13" s="275"/>
      <c r="C13" s="275"/>
      <c r="D13" s="276"/>
      <c r="J13" s="277" t="s">
        <v>500</v>
      </c>
    </row>
    <row r="14" spans="1:14" ht="35.1" customHeight="1" x14ac:dyDescent="0.2">
      <c r="A14" s="275"/>
      <c r="B14" s="275"/>
      <c r="C14" s="275"/>
      <c r="D14" s="276"/>
      <c r="J14" s="278" t="s">
        <v>496</v>
      </c>
      <c r="K14" s="278" t="s">
        <v>497</v>
      </c>
      <c r="L14" s="278" t="s">
        <v>498</v>
      </c>
      <c r="M14" s="278" t="s">
        <v>499</v>
      </c>
    </row>
    <row r="15" spans="1:14" ht="35.1" customHeight="1" x14ac:dyDescent="0.2">
      <c r="A15" s="275"/>
      <c r="B15" s="275"/>
      <c r="C15" s="275"/>
      <c r="D15" s="276"/>
      <c r="J15" s="279" t="s">
        <v>501</v>
      </c>
      <c r="K15" s="279" t="s">
        <v>502</v>
      </c>
      <c r="L15" s="279" t="s">
        <v>503</v>
      </c>
      <c r="M15" s="280">
        <v>25000</v>
      </c>
    </row>
    <row r="16" spans="1:14" ht="35.1" customHeight="1" x14ac:dyDescent="0.2">
      <c r="A16" s="275"/>
      <c r="B16" s="275"/>
      <c r="C16" s="275"/>
      <c r="D16" s="276"/>
    </row>
    <row r="17" spans="1:6" ht="35.1" customHeight="1" x14ac:dyDescent="0.2">
      <c r="A17" s="275"/>
      <c r="B17" s="275"/>
      <c r="C17" s="275"/>
      <c r="D17" s="276"/>
    </row>
    <row r="18" spans="1:6" ht="35.1" customHeight="1" x14ac:dyDescent="0.2">
      <c r="A18" s="275"/>
      <c r="B18" s="275"/>
      <c r="C18" s="275"/>
      <c r="D18" s="276"/>
    </row>
    <row r="19" spans="1:6" ht="35.1" customHeight="1" x14ac:dyDescent="0.2">
      <c r="A19" s="275"/>
      <c r="B19" s="275"/>
      <c r="C19" s="275"/>
      <c r="D19" s="276"/>
    </row>
    <row r="20" spans="1:6" ht="35.1" customHeight="1" x14ac:dyDescent="0.2">
      <c r="A20" s="275"/>
      <c r="B20" s="275"/>
      <c r="C20" s="275"/>
      <c r="D20" s="276"/>
    </row>
    <row r="21" spans="1:6" ht="35.1" customHeight="1" x14ac:dyDescent="0.2">
      <c r="A21" s="275"/>
      <c r="B21" s="275"/>
      <c r="C21" s="275"/>
      <c r="D21" s="276"/>
    </row>
    <row r="22" spans="1:6" ht="35.1" customHeight="1" x14ac:dyDescent="0.2">
      <c r="A22" s="275"/>
      <c r="B22" s="275"/>
      <c r="C22" s="275"/>
      <c r="D22" s="276"/>
    </row>
    <row r="23" spans="1:6" ht="24.75" customHeight="1" thickBot="1" x14ac:dyDescent="0.25">
      <c r="C23" s="306" t="s">
        <v>504</v>
      </c>
      <c r="D23" s="307">
        <f>SUM(D6:D22)</f>
        <v>0</v>
      </c>
      <c r="F23" s="272" t="s">
        <v>507</v>
      </c>
    </row>
    <row r="24" spans="1:6" ht="12.75" thickTop="1" x14ac:dyDescent="0.2"/>
  </sheetData>
  <mergeCells count="11">
    <mergeCell ref="J5:N5"/>
    <mergeCell ref="A1:D1"/>
    <mergeCell ref="A2:D2"/>
    <mergeCell ref="A3:D3"/>
    <mergeCell ref="J3:N3"/>
    <mergeCell ref="A4:B4"/>
    <mergeCell ref="J6:N6"/>
    <mergeCell ref="J7:N7"/>
    <mergeCell ref="J8:N8"/>
    <mergeCell ref="J10:N10"/>
    <mergeCell ref="J11:N12"/>
  </mergeCells>
  <pageMargins left="0.28999999999999998" right="0.24" top="0.36" bottom="0.39" header="0.23" footer="0.25"/>
  <pageSetup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70"/>
  <sheetViews>
    <sheetView zoomScale="93" workbookViewId="0">
      <selection activeCell="B35" sqref="B35"/>
    </sheetView>
  </sheetViews>
  <sheetFormatPr defaultColWidth="9.140625" defaultRowHeight="12.75" x14ac:dyDescent="0.2"/>
  <cols>
    <col min="1" max="1" width="3.42578125" style="179" customWidth="1"/>
    <col min="2" max="2" width="133.42578125" style="179" customWidth="1"/>
    <col min="3" max="16384" width="9.140625" style="179"/>
  </cols>
  <sheetData>
    <row r="1" spans="1:2" ht="15.75" x14ac:dyDescent="0.25">
      <c r="A1" s="407" t="s">
        <v>378</v>
      </c>
      <c r="B1" s="407"/>
    </row>
    <row r="3" spans="1:2" x14ac:dyDescent="0.2">
      <c r="A3" s="180" t="s">
        <v>379</v>
      </c>
    </row>
    <row r="4" spans="1:2" x14ac:dyDescent="0.2">
      <c r="A4" s="181">
        <v>1</v>
      </c>
      <c r="B4" s="179" t="s">
        <v>380</v>
      </c>
    </row>
    <row r="6" spans="1:2" x14ac:dyDescent="0.2">
      <c r="A6" s="182" t="s">
        <v>77</v>
      </c>
    </row>
    <row r="7" spans="1:2" ht="38.25" customHeight="1" x14ac:dyDescent="0.2">
      <c r="A7" s="182"/>
      <c r="B7" s="183" t="s">
        <v>381</v>
      </c>
    </row>
    <row r="8" spans="1:2" ht="29.25" customHeight="1" x14ac:dyDescent="0.2">
      <c r="A8" s="190">
        <v>2</v>
      </c>
      <c r="B8" s="184" t="s">
        <v>475</v>
      </c>
    </row>
    <row r="9" spans="1:2" x14ac:dyDescent="0.2">
      <c r="A9" s="181">
        <v>3</v>
      </c>
      <c r="B9" s="179" t="s">
        <v>382</v>
      </c>
    </row>
    <row r="10" spans="1:2" x14ac:dyDescent="0.2">
      <c r="A10" s="181"/>
    </row>
    <row r="11" spans="1:2" x14ac:dyDescent="0.2">
      <c r="A11" s="182" t="s">
        <v>421</v>
      </c>
    </row>
    <row r="12" spans="1:2" x14ac:dyDescent="0.2">
      <c r="A12" s="181">
        <v>4</v>
      </c>
      <c r="B12" s="179" t="s">
        <v>422</v>
      </c>
    </row>
    <row r="13" spans="1:2" x14ac:dyDescent="0.2">
      <c r="A13" s="181">
        <v>5</v>
      </c>
      <c r="B13" s="179" t="s">
        <v>383</v>
      </c>
    </row>
    <row r="14" spans="1:2" x14ac:dyDescent="0.2">
      <c r="A14" s="181">
        <v>6</v>
      </c>
      <c r="B14" s="179" t="s">
        <v>384</v>
      </c>
    </row>
    <row r="15" spans="1:2" x14ac:dyDescent="0.2">
      <c r="A15" s="181"/>
    </row>
    <row r="16" spans="1:2" x14ac:dyDescent="0.2">
      <c r="A16" s="182" t="s">
        <v>385</v>
      </c>
    </row>
    <row r="17" spans="1:2" x14ac:dyDescent="0.2">
      <c r="A17" s="181">
        <v>7</v>
      </c>
      <c r="B17" s="179" t="s">
        <v>532</v>
      </c>
    </row>
    <row r="18" spans="1:2" x14ac:dyDescent="0.2">
      <c r="A18" s="181"/>
      <c r="B18" s="71" t="s">
        <v>552</v>
      </c>
    </row>
    <row r="19" spans="1:2" x14ac:dyDescent="0.2">
      <c r="A19" s="181"/>
    </row>
    <row r="20" spans="1:2" x14ac:dyDescent="0.2">
      <c r="A20" s="182" t="s">
        <v>538</v>
      </c>
    </row>
    <row r="21" spans="1:2" x14ac:dyDescent="0.2">
      <c r="A21" s="181">
        <v>8</v>
      </c>
      <c r="B21" s="179" t="s">
        <v>423</v>
      </c>
    </row>
    <row r="22" spans="1:2" x14ac:dyDescent="0.2">
      <c r="A22" s="182"/>
    </row>
    <row r="23" spans="1:2" x14ac:dyDescent="0.2">
      <c r="A23" s="180" t="s">
        <v>386</v>
      </c>
    </row>
    <row r="24" spans="1:2" x14ac:dyDescent="0.2">
      <c r="A24" s="181">
        <v>9</v>
      </c>
      <c r="B24" s="179" t="s">
        <v>387</v>
      </c>
    </row>
    <row r="25" spans="1:2" x14ac:dyDescent="0.2">
      <c r="A25" s="181">
        <v>10</v>
      </c>
      <c r="B25" s="179" t="s">
        <v>388</v>
      </c>
    </row>
    <row r="26" spans="1:2" x14ac:dyDescent="0.2">
      <c r="A26" s="181">
        <v>12</v>
      </c>
      <c r="B26" s="179" t="s">
        <v>463</v>
      </c>
    </row>
    <row r="27" spans="1:2" x14ac:dyDescent="0.2">
      <c r="A27" s="181"/>
    </row>
    <row r="28" spans="1:2" x14ac:dyDescent="0.2">
      <c r="A28" s="182" t="s">
        <v>389</v>
      </c>
    </row>
    <row r="29" spans="1:2" ht="32.25" customHeight="1" x14ac:dyDescent="0.2">
      <c r="A29" s="190">
        <v>13</v>
      </c>
      <c r="B29" s="183" t="s">
        <v>390</v>
      </c>
    </row>
    <row r="30" spans="1:2" x14ac:dyDescent="0.2">
      <c r="A30" s="181"/>
    </row>
    <row r="31" spans="1:2" x14ac:dyDescent="0.2">
      <c r="A31" s="182" t="s">
        <v>391</v>
      </c>
    </row>
    <row r="32" spans="1:2" x14ac:dyDescent="0.2">
      <c r="A32" s="181">
        <v>14</v>
      </c>
      <c r="B32" s="179" t="s">
        <v>392</v>
      </c>
    </row>
    <row r="33" spans="1:2" x14ac:dyDescent="0.2">
      <c r="A33" s="181"/>
    </row>
    <row r="34" spans="1:2" x14ac:dyDescent="0.2">
      <c r="A34" s="227" t="s">
        <v>486</v>
      </c>
      <c r="B34" s="71"/>
    </row>
    <row r="35" spans="1:2" x14ac:dyDescent="0.2">
      <c r="A35" s="226">
        <v>15</v>
      </c>
      <c r="B35" s="179" t="s">
        <v>597</v>
      </c>
    </row>
    <row r="36" spans="1:2" x14ac:dyDescent="0.2">
      <c r="A36" s="180"/>
    </row>
    <row r="37" spans="1:2" x14ac:dyDescent="0.2">
      <c r="A37" s="182" t="s">
        <v>393</v>
      </c>
    </row>
    <row r="38" spans="1:2" x14ac:dyDescent="0.2">
      <c r="A38" s="181">
        <v>16</v>
      </c>
      <c r="B38" s="179" t="s">
        <v>394</v>
      </c>
    </row>
    <row r="39" spans="1:2" x14ac:dyDescent="0.2">
      <c r="A39" s="181"/>
    </row>
    <row r="40" spans="1:2" x14ac:dyDescent="0.2">
      <c r="A40" s="182" t="s">
        <v>395</v>
      </c>
    </row>
    <row r="41" spans="1:2" x14ac:dyDescent="0.2">
      <c r="A41" s="185">
        <v>17</v>
      </c>
      <c r="B41" s="179" t="s">
        <v>485</v>
      </c>
    </row>
    <row r="42" spans="1:2" x14ac:dyDescent="0.2">
      <c r="A42" s="185">
        <v>18</v>
      </c>
      <c r="B42" s="179" t="s">
        <v>396</v>
      </c>
    </row>
    <row r="43" spans="1:2" x14ac:dyDescent="0.2">
      <c r="A43" s="181">
        <v>19</v>
      </c>
      <c r="B43" s="179" t="s">
        <v>397</v>
      </c>
    </row>
    <row r="44" spans="1:2" x14ac:dyDescent="0.2">
      <c r="A44" s="181"/>
    </row>
    <row r="45" spans="1:2" x14ac:dyDescent="0.2">
      <c r="A45" s="182" t="s">
        <v>398</v>
      </c>
    </row>
    <row r="46" spans="1:2" x14ac:dyDescent="0.2">
      <c r="A46" s="181">
        <v>20</v>
      </c>
      <c r="B46" s="179" t="s">
        <v>399</v>
      </c>
    </row>
    <row r="47" spans="1:2" x14ac:dyDescent="0.2">
      <c r="A47" s="181">
        <v>21</v>
      </c>
      <c r="B47" s="179" t="s">
        <v>400</v>
      </c>
    </row>
    <row r="48" spans="1:2" x14ac:dyDescent="0.2">
      <c r="A48" s="181">
        <v>22</v>
      </c>
      <c r="B48" s="179" t="s">
        <v>347</v>
      </c>
    </row>
    <row r="49" spans="1:2" x14ac:dyDescent="0.2">
      <c r="B49" s="186" t="s">
        <v>401</v>
      </c>
    </row>
    <row r="50" spans="1:2" x14ac:dyDescent="0.2">
      <c r="B50" s="186" t="s">
        <v>402</v>
      </c>
    </row>
    <row r="51" spans="1:2" x14ac:dyDescent="0.2">
      <c r="B51" s="394" t="s">
        <v>549</v>
      </c>
    </row>
    <row r="52" spans="1:2" x14ac:dyDescent="0.2">
      <c r="B52" s="186" t="s">
        <v>403</v>
      </c>
    </row>
    <row r="53" spans="1:2" x14ac:dyDescent="0.2">
      <c r="B53" s="186" t="s">
        <v>404</v>
      </c>
    </row>
    <row r="54" spans="1:2" x14ac:dyDescent="0.2">
      <c r="B54" s="179" t="s">
        <v>487</v>
      </c>
    </row>
    <row r="55" spans="1:2" x14ac:dyDescent="0.2">
      <c r="B55" s="244" t="s">
        <v>512</v>
      </c>
    </row>
    <row r="57" spans="1:2" x14ac:dyDescent="0.2">
      <c r="A57" s="187" t="s">
        <v>405</v>
      </c>
    </row>
    <row r="59" spans="1:2" x14ac:dyDescent="0.2">
      <c r="A59" s="188" t="s">
        <v>75</v>
      </c>
    </row>
    <row r="60" spans="1:2" ht="25.5" x14ac:dyDescent="0.2">
      <c r="B60" s="189" t="s">
        <v>406</v>
      </c>
    </row>
    <row r="61" spans="1:2" x14ac:dyDescent="0.2">
      <c r="A61" s="179" t="s">
        <v>407</v>
      </c>
    </row>
    <row r="62" spans="1:2" x14ac:dyDescent="0.2">
      <c r="A62" s="188" t="s">
        <v>76</v>
      </c>
    </row>
    <row r="63" spans="1:2" ht="45.75" customHeight="1" x14ac:dyDescent="0.2">
      <c r="B63" s="184" t="s">
        <v>408</v>
      </c>
    </row>
    <row r="64" spans="1:2" ht="28.5" customHeight="1" x14ac:dyDescent="0.2">
      <c r="A64" s="179" t="s">
        <v>24</v>
      </c>
      <c r="B64" s="189" t="s">
        <v>409</v>
      </c>
    </row>
    <row r="65" spans="1:1" x14ac:dyDescent="0.2">
      <c r="A65" s="179" t="s">
        <v>24</v>
      </c>
    </row>
    <row r="66" spans="1:1" x14ac:dyDescent="0.2">
      <c r="A66" s="179" t="s">
        <v>407</v>
      </c>
    </row>
    <row r="67" spans="1:1" ht="9" customHeight="1" x14ac:dyDescent="0.2"/>
    <row r="69" spans="1:1" x14ac:dyDescent="0.2">
      <c r="A69" s="179" t="s">
        <v>24</v>
      </c>
    </row>
    <row r="70" spans="1:1" x14ac:dyDescent="0.2">
      <c r="A70" s="179" t="s">
        <v>407</v>
      </c>
    </row>
  </sheetData>
  <mergeCells count="1">
    <mergeCell ref="A1:B1"/>
  </mergeCells>
  <printOptions horizontalCentered="1"/>
  <pageMargins left="0.5" right="0.5" top="0.5" bottom="0.5" header="0.5" footer="0.5"/>
  <pageSetup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A10"/>
  <sheetViews>
    <sheetView workbookViewId="0">
      <selection activeCell="A2" sqref="A2"/>
    </sheetView>
  </sheetViews>
  <sheetFormatPr defaultColWidth="9.140625" defaultRowHeight="12.75" x14ac:dyDescent="0.2"/>
  <cols>
    <col min="1" max="1" width="12.5703125" style="124" customWidth="1"/>
    <col min="2" max="16384" width="9.140625" style="124"/>
  </cols>
  <sheetData>
    <row r="1" spans="1:157" x14ac:dyDescent="0.2">
      <c r="B1" s="581" t="s">
        <v>153</v>
      </c>
      <c r="C1" s="581"/>
      <c r="D1" s="581"/>
      <c r="E1" s="581"/>
      <c r="F1" s="581"/>
      <c r="G1" s="582" t="s">
        <v>154</v>
      </c>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c r="AG1" s="582"/>
      <c r="AH1" s="582"/>
      <c r="AI1" s="582"/>
      <c r="AJ1" s="582"/>
      <c r="AK1" s="582"/>
      <c r="AL1" s="582"/>
      <c r="AM1" s="582"/>
      <c r="AN1" s="582"/>
      <c r="AO1" s="582"/>
      <c r="AP1" s="582"/>
      <c r="AQ1" s="582"/>
      <c r="AR1" s="582"/>
      <c r="AS1" s="582"/>
      <c r="AT1" s="582"/>
      <c r="AU1" s="582"/>
      <c r="AV1" s="582"/>
      <c r="AW1" s="582"/>
      <c r="AX1" s="582"/>
      <c r="AY1" s="582"/>
      <c r="AZ1" s="582"/>
      <c r="BA1" s="582"/>
      <c r="BB1" s="582"/>
      <c r="BC1" s="582"/>
      <c r="BD1" s="582"/>
      <c r="BE1" s="582"/>
      <c r="BF1" s="582"/>
      <c r="BG1" s="582"/>
      <c r="BH1" s="582"/>
      <c r="BI1" s="582"/>
      <c r="BJ1" s="582"/>
      <c r="BK1" s="582"/>
      <c r="BL1" s="582"/>
      <c r="BM1" s="582"/>
      <c r="BN1" s="582"/>
      <c r="BO1" s="582"/>
      <c r="BP1" s="582"/>
      <c r="BQ1" s="582"/>
      <c r="BR1" s="582"/>
      <c r="BS1" s="582"/>
      <c r="BT1" s="582"/>
      <c r="BU1" s="582"/>
      <c r="BV1" s="582"/>
      <c r="BW1" s="582"/>
      <c r="BX1" s="582"/>
      <c r="BY1" s="582"/>
      <c r="BZ1" s="582"/>
      <c r="CA1" s="582"/>
      <c r="CB1" s="582"/>
      <c r="CC1" s="582"/>
      <c r="CD1" s="582"/>
      <c r="CE1" s="582"/>
      <c r="CF1" s="582"/>
      <c r="CG1" s="125" t="s">
        <v>155</v>
      </c>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6" t="s">
        <v>156</v>
      </c>
      <c r="EM1" s="126"/>
      <c r="EN1" s="126"/>
      <c r="EO1" s="126"/>
      <c r="EP1" s="126"/>
      <c r="EQ1" s="126"/>
      <c r="ER1" s="126"/>
      <c r="ES1" s="126"/>
      <c r="ET1" s="126"/>
      <c r="EU1" s="126"/>
      <c r="EV1" s="126"/>
      <c r="EW1" s="126"/>
      <c r="EX1" s="126"/>
      <c r="EY1" s="126"/>
      <c r="EZ1" s="126"/>
      <c r="FA1" s="126"/>
    </row>
    <row r="2" spans="1:157" ht="14.25" x14ac:dyDescent="0.2">
      <c r="A2" s="124" t="s">
        <v>157</v>
      </c>
      <c r="B2" s="124" t="s">
        <v>158</v>
      </c>
      <c r="C2" s="124" t="s">
        <v>159</v>
      </c>
      <c r="D2" s="124" t="s">
        <v>160</v>
      </c>
      <c r="E2" s="124" t="s">
        <v>161</v>
      </c>
      <c r="F2" s="124" t="s">
        <v>162</v>
      </c>
      <c r="G2" s="127" t="s">
        <v>163</v>
      </c>
      <c r="H2" s="127" t="s">
        <v>164</v>
      </c>
      <c r="I2" s="127" t="s">
        <v>165</v>
      </c>
      <c r="J2" s="127" t="s">
        <v>166</v>
      </c>
      <c r="K2" s="127" t="s">
        <v>167</v>
      </c>
      <c r="L2" s="127" t="s">
        <v>168</v>
      </c>
      <c r="M2" s="127" t="s">
        <v>169</v>
      </c>
      <c r="N2" s="127" t="s">
        <v>170</v>
      </c>
      <c r="O2" s="127" t="s">
        <v>171</v>
      </c>
      <c r="P2" s="127" t="s">
        <v>172</v>
      </c>
      <c r="Q2" s="127" t="s">
        <v>173</v>
      </c>
      <c r="R2" s="127" t="s">
        <v>174</v>
      </c>
      <c r="S2" s="127" t="s">
        <v>175</v>
      </c>
      <c r="T2" s="127" t="s">
        <v>176</v>
      </c>
      <c r="U2" s="127" t="s">
        <v>177</v>
      </c>
      <c r="V2" s="127" t="s">
        <v>178</v>
      </c>
      <c r="W2" s="127" t="s">
        <v>179</v>
      </c>
      <c r="X2" s="127" t="s">
        <v>180</v>
      </c>
      <c r="Y2" s="127" t="s">
        <v>181</v>
      </c>
      <c r="Z2" s="127" t="s">
        <v>182</v>
      </c>
      <c r="AA2" s="127" t="s">
        <v>183</v>
      </c>
      <c r="AB2" s="127" t="s">
        <v>184</v>
      </c>
      <c r="AC2" s="127" t="s">
        <v>185</v>
      </c>
      <c r="AD2" s="127" t="s">
        <v>186</v>
      </c>
      <c r="AE2" s="127" t="s">
        <v>187</v>
      </c>
      <c r="AF2" s="127" t="s">
        <v>188</v>
      </c>
      <c r="AG2" s="127" t="s">
        <v>189</v>
      </c>
      <c r="AH2" s="127" t="s">
        <v>190</v>
      </c>
      <c r="AI2" s="127" t="s">
        <v>191</v>
      </c>
      <c r="AJ2" s="127" t="s">
        <v>192</v>
      </c>
      <c r="AK2" s="127" t="s">
        <v>193</v>
      </c>
      <c r="AL2" s="127" t="s">
        <v>194</v>
      </c>
      <c r="AM2" s="127" t="s">
        <v>195</v>
      </c>
      <c r="AN2" s="127" t="s">
        <v>196</v>
      </c>
      <c r="AO2" s="127" t="s">
        <v>197</v>
      </c>
      <c r="AP2" s="127" t="s">
        <v>198</v>
      </c>
      <c r="AQ2" s="127" t="s">
        <v>199</v>
      </c>
      <c r="AR2" s="127" t="s">
        <v>200</v>
      </c>
      <c r="AS2" s="127" t="s">
        <v>201</v>
      </c>
      <c r="AT2" s="127" t="s">
        <v>202</v>
      </c>
      <c r="AU2" s="127" t="s">
        <v>203</v>
      </c>
      <c r="AV2" s="127" t="s">
        <v>204</v>
      </c>
      <c r="AW2" s="127" t="s">
        <v>205</v>
      </c>
      <c r="AX2" s="127" t="s">
        <v>206</v>
      </c>
      <c r="AY2" s="127" t="s">
        <v>207</v>
      </c>
      <c r="AZ2" s="127" t="s">
        <v>208</v>
      </c>
      <c r="BA2" s="127" t="s">
        <v>209</v>
      </c>
      <c r="BB2" s="127" t="s">
        <v>210</v>
      </c>
      <c r="BC2" s="127" t="s">
        <v>211</v>
      </c>
      <c r="BD2" s="127" t="s">
        <v>212</v>
      </c>
      <c r="BE2" s="127" t="s">
        <v>213</v>
      </c>
      <c r="BF2" s="127" t="s">
        <v>214</v>
      </c>
      <c r="BG2" s="127" t="s">
        <v>215</v>
      </c>
      <c r="BH2" s="127" t="s">
        <v>216</v>
      </c>
      <c r="BI2" s="127" t="s">
        <v>217</v>
      </c>
      <c r="BJ2" s="127" t="s">
        <v>218</v>
      </c>
      <c r="BK2" s="127" t="s">
        <v>219</v>
      </c>
      <c r="BL2" s="127" t="s">
        <v>220</v>
      </c>
      <c r="BM2" s="127" t="s">
        <v>221</v>
      </c>
      <c r="BN2" s="127" t="s">
        <v>222</v>
      </c>
      <c r="BO2" s="127" t="s">
        <v>223</v>
      </c>
      <c r="BP2" s="127" t="s">
        <v>224</v>
      </c>
      <c r="BQ2" s="127" t="s">
        <v>225</v>
      </c>
      <c r="BR2" s="127" t="s">
        <v>226</v>
      </c>
      <c r="BS2" s="127" t="s">
        <v>227</v>
      </c>
      <c r="BT2" s="127" t="s">
        <v>228</v>
      </c>
      <c r="BU2" s="127" t="s">
        <v>229</v>
      </c>
      <c r="BV2" s="127" t="s">
        <v>230</v>
      </c>
      <c r="BW2" s="127" t="s">
        <v>231</v>
      </c>
      <c r="BX2" s="127" t="s">
        <v>232</v>
      </c>
      <c r="BY2" s="127" t="s">
        <v>233</v>
      </c>
      <c r="BZ2" s="127" t="s">
        <v>234</v>
      </c>
      <c r="CA2" s="127" t="s">
        <v>235</v>
      </c>
      <c r="CB2" s="127" t="s">
        <v>236</v>
      </c>
      <c r="CC2" s="127" t="s">
        <v>237</v>
      </c>
      <c r="CD2" s="127" t="s">
        <v>238</v>
      </c>
      <c r="CE2" s="127" t="s">
        <v>239</v>
      </c>
      <c r="CF2" s="127" t="s">
        <v>240</v>
      </c>
      <c r="CG2" s="128" t="s">
        <v>241</v>
      </c>
      <c r="CH2" s="128" t="s">
        <v>242</v>
      </c>
      <c r="CI2" s="128" t="s">
        <v>243</v>
      </c>
      <c r="CJ2" s="128" t="s">
        <v>244</v>
      </c>
      <c r="CK2" s="128" t="s">
        <v>245</v>
      </c>
      <c r="CL2" s="128" t="s">
        <v>246</v>
      </c>
      <c r="CM2" s="128" t="s">
        <v>247</v>
      </c>
      <c r="CN2" s="128" t="s">
        <v>248</v>
      </c>
      <c r="CO2" s="128" t="s">
        <v>249</v>
      </c>
      <c r="CP2" s="128" t="s">
        <v>250</v>
      </c>
      <c r="CQ2" s="128" t="s">
        <v>251</v>
      </c>
      <c r="CR2" s="128" t="s">
        <v>252</v>
      </c>
      <c r="CS2" s="128" t="s">
        <v>253</v>
      </c>
      <c r="CT2" s="128" t="s">
        <v>254</v>
      </c>
      <c r="CU2" s="128" t="s">
        <v>255</v>
      </c>
      <c r="CV2" s="128" t="s">
        <v>256</v>
      </c>
      <c r="CW2" s="128" t="s">
        <v>257</v>
      </c>
      <c r="CX2" s="128" t="s">
        <v>258</v>
      </c>
      <c r="CY2" s="128" t="s">
        <v>259</v>
      </c>
      <c r="CZ2" s="128" t="s">
        <v>260</v>
      </c>
      <c r="DA2" s="128" t="s">
        <v>261</v>
      </c>
      <c r="DB2" s="128" t="s">
        <v>262</v>
      </c>
      <c r="DC2" s="128" t="s">
        <v>263</v>
      </c>
      <c r="DD2" s="128" t="s">
        <v>264</v>
      </c>
      <c r="DE2" s="128" t="s">
        <v>265</v>
      </c>
      <c r="DF2" s="128" t="s">
        <v>266</v>
      </c>
      <c r="DG2" s="128" t="s">
        <v>267</v>
      </c>
      <c r="DH2" s="128" t="s">
        <v>268</v>
      </c>
      <c r="DI2" s="128" t="s">
        <v>269</v>
      </c>
      <c r="DJ2" s="128" t="s">
        <v>270</v>
      </c>
      <c r="DK2" s="128" t="s">
        <v>271</v>
      </c>
      <c r="DL2" s="128" t="s">
        <v>272</v>
      </c>
      <c r="DM2" s="128" t="s">
        <v>273</v>
      </c>
      <c r="DN2" s="128" t="s">
        <v>274</v>
      </c>
      <c r="DO2" s="128" t="s">
        <v>275</v>
      </c>
      <c r="DP2" s="128" t="s">
        <v>276</v>
      </c>
      <c r="DQ2" s="128" t="s">
        <v>277</v>
      </c>
      <c r="DR2" s="128" t="s">
        <v>278</v>
      </c>
      <c r="DS2" s="128" t="s">
        <v>279</v>
      </c>
      <c r="DT2" s="128" t="s">
        <v>280</v>
      </c>
      <c r="DU2" s="128" t="s">
        <v>281</v>
      </c>
      <c r="DV2" s="128" t="s">
        <v>282</v>
      </c>
      <c r="DW2" s="128" t="s">
        <v>283</v>
      </c>
      <c r="DX2" s="128" t="s">
        <v>284</v>
      </c>
      <c r="DY2" s="128" t="s">
        <v>285</v>
      </c>
      <c r="DZ2" s="128" t="s">
        <v>286</v>
      </c>
      <c r="EA2" s="128" t="s">
        <v>287</v>
      </c>
      <c r="EB2" s="128" t="s">
        <v>288</v>
      </c>
      <c r="EC2" s="128" t="s">
        <v>289</v>
      </c>
      <c r="ED2" s="128" t="s">
        <v>290</v>
      </c>
      <c r="EE2" s="128" t="s">
        <v>291</v>
      </c>
      <c r="EF2" s="128" t="s">
        <v>292</v>
      </c>
      <c r="EG2" s="128" t="s">
        <v>293</v>
      </c>
      <c r="EH2" s="128" t="s">
        <v>294</v>
      </c>
      <c r="EI2" s="128" t="s">
        <v>295</v>
      </c>
      <c r="EJ2" s="128" t="s">
        <v>296</v>
      </c>
      <c r="EK2" s="128" t="s">
        <v>297</v>
      </c>
      <c r="EL2" s="128" t="s">
        <v>298</v>
      </c>
      <c r="EM2" s="128" t="s">
        <v>299</v>
      </c>
      <c r="EN2" s="128" t="s">
        <v>300</v>
      </c>
      <c r="EO2" s="128" t="s">
        <v>301</v>
      </c>
      <c r="EP2" s="128" t="s">
        <v>302</v>
      </c>
      <c r="EQ2" s="128" t="s">
        <v>303</v>
      </c>
      <c r="ER2" s="128" t="s">
        <v>304</v>
      </c>
      <c r="ES2" s="128" t="s">
        <v>305</v>
      </c>
      <c r="ET2" s="128" t="s">
        <v>306</v>
      </c>
      <c r="EU2" s="128" t="s">
        <v>307</v>
      </c>
      <c r="EV2" s="128" t="s">
        <v>308</v>
      </c>
      <c r="EW2" s="128" t="s">
        <v>309</v>
      </c>
      <c r="EX2" s="128" t="s">
        <v>310</v>
      </c>
      <c r="EY2" s="128" t="s">
        <v>311</v>
      </c>
      <c r="EZ2" s="128" t="s">
        <v>312</v>
      </c>
      <c r="FA2" s="128" t="s">
        <v>313</v>
      </c>
    </row>
    <row r="3" spans="1:157" x14ac:dyDescent="0.2">
      <c r="B3" s="124" t="str">
        <f>'Basic Data Input'!B6</f>
        <v>_____________________________</v>
      </c>
      <c r="D3" s="129">
        <f>'Cover- Page 1'!IE12</f>
        <v>0</v>
      </c>
      <c r="E3" s="129">
        <f>'Cover- Page 1'!H13</f>
        <v>0</v>
      </c>
      <c r="F3" s="129">
        <f>'Cover- Page 1'!H14</f>
        <v>0</v>
      </c>
      <c r="G3" s="129">
        <f>'Total All Funds - Page 2'!$C$4</f>
        <v>0</v>
      </c>
      <c r="H3" s="129">
        <f>'Total All Funds - Page 2'!$C$5</f>
        <v>0</v>
      </c>
      <c r="I3" s="129">
        <f>'Total All Funds - Page 2'!$C$6</f>
        <v>0</v>
      </c>
      <c r="J3" s="129">
        <f>'Total All Funds - Page 2'!$C$7</f>
        <v>0</v>
      </c>
      <c r="K3" s="129">
        <f>'Total All Funds - Page 2'!$C$8</f>
        <v>0</v>
      </c>
      <c r="L3" s="129">
        <f>'Total All Funds - Page 2'!$C$9</f>
        <v>0</v>
      </c>
      <c r="M3" s="129">
        <f>'Total All Funds - Page 2'!$C$10</f>
        <v>0</v>
      </c>
      <c r="N3" s="129">
        <f>'Total All Funds - Page 2'!$C$11</f>
        <v>0</v>
      </c>
      <c r="O3" s="129">
        <f>'Total All Funds - Page 2'!$C$12</f>
        <v>0</v>
      </c>
      <c r="P3" s="129">
        <f>'Total All Funds - Page 2'!$C$15</f>
        <v>0</v>
      </c>
      <c r="Q3" s="129">
        <f>'Total All Funds - Page 2'!$C$16</f>
        <v>0</v>
      </c>
      <c r="R3" s="129">
        <f>'Total All Funds - Page 2'!$C$17</f>
        <v>0</v>
      </c>
      <c r="S3" s="129">
        <f>'Total All Funds - Page 2'!$C$18</f>
        <v>0</v>
      </c>
      <c r="T3" s="129">
        <f>'Total All Funds - Page 2'!$C$19</f>
        <v>0</v>
      </c>
      <c r="U3" s="129">
        <f>'Total All Funds - Page 2'!$C$21</f>
        <v>0</v>
      </c>
      <c r="V3" s="129">
        <f>'Total All Funds - Page 2'!$C$22</f>
        <v>0</v>
      </c>
      <c r="W3" s="129">
        <f>'Total All Funds - Page 2'!$C$23</f>
        <v>0</v>
      </c>
      <c r="X3" s="129">
        <f>'Total All Funds - Page 2'!$C$24</f>
        <v>0</v>
      </c>
      <c r="Y3" s="129">
        <f>'Total All Funds - Page 2'!$C$25</f>
        <v>0</v>
      </c>
      <c r="Z3" s="129">
        <f>'Total All Funds - Page 2'!$C$26</f>
        <v>0</v>
      </c>
      <c r="AA3" s="129">
        <f>'Total All Funds - Page 2'!$C$27</f>
        <v>0</v>
      </c>
      <c r="AB3" s="129">
        <f>'Total All Funds - Page 2'!$C$28</f>
        <v>0</v>
      </c>
      <c r="AC3" s="129">
        <f>'Total All Funds - Page 2'!$C$29</f>
        <v>0</v>
      </c>
      <c r="AD3" s="129">
        <f>'Total All Funds - Page 2'!$C$30</f>
        <v>0</v>
      </c>
      <c r="AE3" s="129">
        <f>'Total All Funds - Page 2'!$C$31</f>
        <v>0</v>
      </c>
      <c r="AF3" s="129">
        <f>'Total All Funds - Page 2'!$C$32</f>
        <v>0</v>
      </c>
      <c r="AG3" s="129">
        <f>'Total All Funds - Page 2'!$D$4</f>
        <v>0</v>
      </c>
      <c r="AH3" s="129">
        <f>'Total All Funds - Page 2'!$D$5</f>
        <v>0</v>
      </c>
      <c r="AI3" s="129">
        <f>'Total All Funds - Page 2'!$D$6</f>
        <v>0</v>
      </c>
      <c r="AJ3" s="129">
        <f>'Total All Funds - Page 2'!$D$7</f>
        <v>0</v>
      </c>
      <c r="AK3" s="129">
        <f>'Total All Funds - Page 2'!$D$8</f>
        <v>0</v>
      </c>
      <c r="AL3" s="129">
        <f>'Total All Funds - Page 2'!$D$9</f>
        <v>0</v>
      </c>
      <c r="AM3" s="129">
        <f>'Total All Funds - Page 2'!$D$10</f>
        <v>0</v>
      </c>
      <c r="AN3" s="129">
        <f>'Total All Funds - Page 2'!$D$11</f>
        <v>0</v>
      </c>
      <c r="AO3" s="129">
        <f>'Total All Funds - Page 2'!$D$12</f>
        <v>0</v>
      </c>
      <c r="AP3" s="129">
        <f>'Total All Funds - Page 2'!$D$15</f>
        <v>0</v>
      </c>
      <c r="AQ3" s="129">
        <f>'Total All Funds - Page 2'!$D$16</f>
        <v>0</v>
      </c>
      <c r="AR3" s="129">
        <f>'Total All Funds - Page 2'!$D$17</f>
        <v>0</v>
      </c>
      <c r="AS3" s="129">
        <f>'Total All Funds - Page 2'!$D$18</f>
        <v>0</v>
      </c>
      <c r="AT3" s="129">
        <f>'Total All Funds - Page 2'!$D$19</f>
        <v>0</v>
      </c>
      <c r="AU3" s="129">
        <f>'Total All Funds - Page 2'!$D$21</f>
        <v>0</v>
      </c>
      <c r="AV3" s="129">
        <f>'Total All Funds - Page 2'!$D$22</f>
        <v>0</v>
      </c>
      <c r="AW3" s="129">
        <f>'Total All Funds - Page 2'!$D$23</f>
        <v>0</v>
      </c>
      <c r="AX3" s="129">
        <f>'Total All Funds - Page 2'!$D$24</f>
        <v>0</v>
      </c>
      <c r="AY3" s="129">
        <f>'Total All Funds - Page 2'!$D$25</f>
        <v>0</v>
      </c>
      <c r="AZ3" s="129">
        <f>'Total All Funds - Page 2'!$D$26</f>
        <v>0</v>
      </c>
      <c r="BA3" s="129">
        <f>'Total All Funds - Page 2'!$D$27</f>
        <v>0</v>
      </c>
      <c r="BB3" s="129">
        <f>'Total All Funds - Page 2'!$D$28</f>
        <v>0</v>
      </c>
      <c r="BC3" s="129">
        <f>'Total All Funds - Page 2'!$D$29</f>
        <v>0</v>
      </c>
      <c r="BD3" s="129">
        <f>'Total All Funds - Page 2'!$D$30</f>
        <v>0</v>
      </c>
      <c r="BE3" s="129">
        <f>'Total All Funds - Page 2'!$D$31</f>
        <v>0</v>
      </c>
      <c r="BF3" s="129">
        <f>'Total All Funds - Page 2'!$D$32</f>
        <v>0</v>
      </c>
      <c r="BG3" s="129">
        <f>'Total All Funds - Page 2'!$E$4</f>
        <v>0</v>
      </c>
      <c r="BH3" s="129">
        <f>'Total All Funds - Page 2'!$E$5</f>
        <v>0</v>
      </c>
      <c r="BI3" s="129">
        <f>'Total All Funds - Page 2'!$E$6</f>
        <v>0</v>
      </c>
      <c r="BJ3" s="129">
        <f>'Total All Funds - Page 2'!$E$7</f>
        <v>0</v>
      </c>
      <c r="BK3" s="129">
        <f>'Total All Funds - Page 2'!$E$8</f>
        <v>0</v>
      </c>
      <c r="BL3" s="129">
        <f>'Total All Funds - Page 2'!$E$9</f>
        <v>0</v>
      </c>
      <c r="BM3" s="129">
        <f>'Total All Funds - Page 2'!$E$10</f>
        <v>0</v>
      </c>
      <c r="BN3" s="129">
        <f>'Total All Funds - Page 2'!$E$11</f>
        <v>0</v>
      </c>
      <c r="BO3" s="129">
        <f>'Total All Funds - Page 2'!$E$12</f>
        <v>0</v>
      </c>
      <c r="BP3" s="129">
        <f>'Total All Funds - Page 2'!$E$15</f>
        <v>0</v>
      </c>
      <c r="BQ3" s="129">
        <f>'Total All Funds - Page 2'!$E$16</f>
        <v>0</v>
      </c>
      <c r="BR3" s="129">
        <f>'Total All Funds - Page 2'!$E$17</f>
        <v>0</v>
      </c>
      <c r="BS3" s="129">
        <f>'Total All Funds - Page 2'!$E$18</f>
        <v>0</v>
      </c>
      <c r="BT3" s="129">
        <f>'Total All Funds - Page 2'!$E$19</f>
        <v>0</v>
      </c>
      <c r="BU3" s="129">
        <f>'Total All Funds - Page 2'!$E$21</f>
        <v>0</v>
      </c>
      <c r="BV3" s="129">
        <f>'Total All Funds - Page 2'!$E$22</f>
        <v>0</v>
      </c>
      <c r="BW3" s="129">
        <f>'Total All Funds - Page 2'!$E$23</f>
        <v>0</v>
      </c>
      <c r="BX3" s="129">
        <f>'Total All Funds - Page 2'!$E$24</f>
        <v>0</v>
      </c>
      <c r="BY3" s="129">
        <f>'Total All Funds - Page 2'!$E$25</f>
        <v>0</v>
      </c>
      <c r="BZ3" s="129">
        <f>'Total All Funds - Page 2'!$E$26</f>
        <v>0</v>
      </c>
      <c r="CA3" s="129">
        <f>'Total All Funds - Page 2'!$E$27</f>
        <v>0</v>
      </c>
      <c r="CB3" s="129">
        <f>'Total All Funds - Page 2'!$E$28</f>
        <v>0</v>
      </c>
      <c r="CC3" s="129">
        <f>'Total All Funds - Page 2'!$E$29</f>
        <v>0</v>
      </c>
      <c r="CD3" s="129">
        <f>'Total All Funds - Page 2'!$E$30</f>
        <v>0</v>
      </c>
      <c r="CE3" s="129">
        <f>'Total All Funds - Page 2'!$E$31</f>
        <v>0</v>
      </c>
      <c r="CF3" s="129">
        <f>'Total All Funds - Page 2'!$E$32</f>
        <v>0</v>
      </c>
      <c r="CG3" s="129">
        <f>'Cover- Page 1'!B12</f>
        <v>0</v>
      </c>
      <c r="CH3" s="129">
        <f>'Cover- Page 1'!B13</f>
        <v>0</v>
      </c>
      <c r="CI3" s="129">
        <f>'Cover- Page 1'!B14</f>
        <v>0</v>
      </c>
      <c r="CJ3" s="129">
        <f>'Levy Limit Page7'!F26</f>
        <v>0</v>
      </c>
      <c r="CK3" s="129">
        <f>'Lid Support Page4'!E6</f>
        <v>0</v>
      </c>
      <c r="CL3" s="129">
        <f>'Lid Support Page4'!E8</f>
        <v>0</v>
      </c>
      <c r="CM3" s="129">
        <f>'Lid Support Page4'!E7</f>
        <v>0</v>
      </c>
      <c r="CN3" s="129">
        <f>'Lid Support Page4'!C11</f>
        <v>0</v>
      </c>
      <c r="CO3" s="129">
        <f>'Lid Support Page4'!C12</f>
        <v>0</v>
      </c>
      <c r="CP3" s="129">
        <f>'Lid Support Page4'!C13</f>
        <v>0</v>
      </c>
      <c r="CQ3" s="129">
        <f>'Lid Support Page4'!E14</f>
        <v>0</v>
      </c>
      <c r="CT3" s="129">
        <f>'Lid Support Page4'!E9</f>
        <v>0</v>
      </c>
      <c r="DC3" s="129" t="e">
        <f>'Lid Support Page4'!#REF!</f>
        <v>#REF!</v>
      </c>
      <c r="DH3" s="129">
        <f>'Lid Support Page4'!E17</f>
        <v>0</v>
      </c>
      <c r="DI3" s="129">
        <f>'Lid Support Page4'!C22</f>
        <v>0</v>
      </c>
      <c r="DJ3" s="129">
        <f>'Lid Support Page4'!C23</f>
        <v>0</v>
      </c>
      <c r="DK3" s="129">
        <f>'Lid Support Page4'!E24</f>
        <v>0</v>
      </c>
      <c r="DL3" s="129">
        <f>'Lid Support Page4'!E25</f>
        <v>0</v>
      </c>
      <c r="DM3" s="129"/>
      <c r="DN3" s="129">
        <f>'Lid Support Page4'!E26</f>
        <v>0</v>
      </c>
      <c r="DO3" s="129"/>
      <c r="DP3" s="129"/>
      <c r="DQ3" s="129">
        <f>'Lid Support Page4'!E27</f>
        <v>0</v>
      </c>
      <c r="DR3" s="129">
        <f>'Lid Support Page4'!E28</f>
        <v>0</v>
      </c>
      <c r="DS3" s="129">
        <f>'Lid Support Page4'!E29</f>
        <v>0</v>
      </c>
      <c r="DT3" s="129">
        <f>'Lid Support Page4'!E30</f>
        <v>0</v>
      </c>
      <c r="DU3" s="129">
        <f>'Lid Support Page4'!E32</f>
        <v>0</v>
      </c>
      <c r="DZ3" s="130">
        <f>'Lid Computation Page5'!J5</f>
        <v>0</v>
      </c>
      <c r="EA3" s="130">
        <f>'Lid Computation Page5'!H10</f>
        <v>2.5</v>
      </c>
      <c r="EB3" s="130"/>
      <c r="EC3" s="130"/>
      <c r="ED3" s="130">
        <f>'Lid Computation Page5'!H12</f>
        <v>0</v>
      </c>
      <c r="EE3" s="130">
        <f>'Lid Computation Page5'!H16</f>
        <v>0</v>
      </c>
      <c r="EF3" s="130">
        <f>'Lid Computation Page5'!H21</f>
        <v>0</v>
      </c>
      <c r="EG3" s="130">
        <f>'Lid Computation Page5'!J25</f>
        <v>2.5</v>
      </c>
      <c r="EH3" s="130">
        <f>'Lid Computation Page5'!J27</f>
        <v>0</v>
      </c>
      <c r="EI3" s="130">
        <f>'Lid Computation Page5'!J29</f>
        <v>0</v>
      </c>
      <c r="EJ3" s="130">
        <f>'Lid Computation Page5'!J31</f>
        <v>0</v>
      </c>
      <c r="EK3" s="130">
        <f>'Lid Computation Page5'!J33</f>
        <v>0</v>
      </c>
      <c r="EL3" s="129">
        <f>'Levy Limit Page7'!F6</f>
        <v>0</v>
      </c>
      <c r="EM3" s="129">
        <f>'Levy Limit Page7'!D10</f>
        <v>0</v>
      </c>
      <c r="EN3" s="129">
        <f>'Levy Limit Page7'!D12</f>
        <v>0</v>
      </c>
      <c r="EO3" s="129">
        <f>'Levy Limit Page7'!D14</f>
        <v>0</v>
      </c>
      <c r="EP3" s="129">
        <f>'Levy Limit Page7'!D16</f>
        <v>0</v>
      </c>
      <c r="EQ3" s="129">
        <f>'Levy Limit Page7'!D18</f>
        <v>0</v>
      </c>
      <c r="ER3" s="129">
        <f>'Levy Limit Page7'!D20</f>
        <v>0</v>
      </c>
      <c r="ES3" s="129"/>
      <c r="ET3" s="129">
        <f>'Levy Limit Page7'!F22</f>
        <v>0</v>
      </c>
      <c r="EU3" s="129">
        <f>'Levy Limit Page7'!F24</f>
        <v>0</v>
      </c>
      <c r="EV3" s="129">
        <f>'Levy Limit Page7'!F26</f>
        <v>0</v>
      </c>
      <c r="EW3" s="131">
        <f>'Levy Limit Page7'!F28</f>
        <v>0</v>
      </c>
      <c r="EX3" s="131">
        <f>'Levy Limit Page7'!F30</f>
        <v>0</v>
      </c>
      <c r="EY3" s="131">
        <f>'Levy Limit Page7'!F32</f>
        <v>0</v>
      </c>
      <c r="EZ3" s="131">
        <f>'Levy Limit Page7'!F34</f>
        <v>0</v>
      </c>
      <c r="FA3" s="131">
        <f>'Levy Limit Page7'!F36</f>
        <v>0</v>
      </c>
    </row>
    <row r="10" spans="1:157" x14ac:dyDescent="0.2">
      <c r="G10" s="129"/>
      <c r="Q10" s="129"/>
    </row>
  </sheetData>
  <sheetProtection password="EBF0" sheet="1" objects="1" scenarios="1"/>
  <mergeCells count="2">
    <mergeCell ref="B1:F1"/>
    <mergeCell ref="G1:CF1"/>
  </mergeCells>
  <pageMargins left="0.7" right="0.7" top="0.75" bottom="0.75" header="0.3" footer="0.3"/>
  <pageSetup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C80"/>
  </sheetPr>
  <dimension ref="A1:C37"/>
  <sheetViews>
    <sheetView tabSelected="1" zoomScaleNormal="100" workbookViewId="0">
      <selection activeCell="B6" sqref="B6"/>
    </sheetView>
  </sheetViews>
  <sheetFormatPr defaultColWidth="8.7109375" defaultRowHeight="12.75" x14ac:dyDescent="0.2"/>
  <cols>
    <col min="1" max="1" width="53" style="317" customWidth="1"/>
    <col min="2" max="2" width="32.5703125" style="317" customWidth="1"/>
    <col min="3" max="3" width="66.42578125" style="317" customWidth="1"/>
    <col min="4" max="16384" width="8.7109375" style="317"/>
  </cols>
  <sheetData>
    <row r="1" spans="1:3" ht="46.5" customHeight="1" x14ac:dyDescent="0.2">
      <c r="A1" s="409" t="s">
        <v>598</v>
      </c>
      <c r="B1" s="409"/>
      <c r="C1" s="409"/>
    </row>
    <row r="2" spans="1:3" ht="15.75" x14ac:dyDescent="0.2">
      <c r="A2" s="404" t="s">
        <v>608</v>
      </c>
      <c r="B2" s="399"/>
      <c r="C2" s="399"/>
    </row>
    <row r="4" spans="1:3" ht="23.1" customHeight="1" thickBot="1" x14ac:dyDescent="0.35">
      <c r="A4" s="408" t="s">
        <v>557</v>
      </c>
      <c r="B4" s="408"/>
      <c r="C4" s="408"/>
    </row>
    <row r="5" spans="1:3" ht="15.75" x14ac:dyDescent="0.25">
      <c r="A5" s="318"/>
      <c r="B5" s="319" t="s">
        <v>556</v>
      </c>
    </row>
    <row r="6" spans="1:3" ht="18.75" customHeight="1" x14ac:dyDescent="0.2">
      <c r="A6" s="320" t="s">
        <v>558</v>
      </c>
      <c r="B6" s="321" t="s">
        <v>329</v>
      </c>
    </row>
    <row r="7" spans="1:3" ht="18.75" customHeight="1" x14ac:dyDescent="0.2">
      <c r="A7" s="317" t="s">
        <v>410</v>
      </c>
      <c r="B7" s="322" t="s">
        <v>104</v>
      </c>
      <c r="C7" s="323" t="s">
        <v>417</v>
      </c>
    </row>
    <row r="8" spans="1:3" ht="18.75" customHeight="1" x14ac:dyDescent="0.2">
      <c r="A8" s="317" t="s">
        <v>411</v>
      </c>
      <c r="B8" s="322" t="s">
        <v>105</v>
      </c>
      <c r="C8" s="323" t="s">
        <v>418</v>
      </c>
    </row>
    <row r="9" spans="1:3" ht="18.75" customHeight="1" x14ac:dyDescent="0.2">
      <c r="A9" s="316" t="s">
        <v>540</v>
      </c>
      <c r="B9" s="324"/>
      <c r="C9" s="323" t="s">
        <v>419</v>
      </c>
    </row>
    <row r="10" spans="1:3" ht="18.75" customHeight="1" thickBot="1" x14ac:dyDescent="0.25">
      <c r="A10" s="316" t="s">
        <v>541</v>
      </c>
      <c r="B10" s="324"/>
      <c r="C10" s="323"/>
    </row>
    <row r="11" spans="1:3" ht="18.75" customHeight="1" thickTop="1" x14ac:dyDescent="0.2">
      <c r="A11" s="325" t="s">
        <v>424</v>
      </c>
      <c r="B11" s="326"/>
      <c r="C11" s="327" t="s">
        <v>426</v>
      </c>
    </row>
    <row r="12" spans="1:3" ht="18.75" customHeight="1" x14ac:dyDescent="0.2">
      <c r="A12" s="316" t="s">
        <v>542</v>
      </c>
      <c r="B12" s="324"/>
      <c r="C12" s="323"/>
    </row>
    <row r="13" spans="1:3" ht="18.75" customHeight="1" thickBot="1" x14ac:dyDescent="0.25">
      <c r="A13" s="328" t="s">
        <v>425</v>
      </c>
      <c r="B13" s="329"/>
      <c r="C13" s="327" t="s">
        <v>427</v>
      </c>
    </row>
    <row r="14" spans="1:3" ht="18.75" customHeight="1" thickTop="1" thickBot="1" x14ac:dyDescent="0.25">
      <c r="A14" s="317" t="s">
        <v>74</v>
      </c>
      <c r="B14" s="330">
        <v>1</v>
      </c>
      <c r="C14" s="323" t="s">
        <v>593</v>
      </c>
    </row>
    <row r="15" spans="1:3" ht="18.75" customHeight="1" thickTop="1" x14ac:dyDescent="0.2">
      <c r="A15" s="331" t="s">
        <v>431</v>
      </c>
      <c r="B15" s="332"/>
      <c r="C15" s="323" t="s">
        <v>594</v>
      </c>
    </row>
    <row r="16" spans="1:3" ht="18.75" customHeight="1" thickBot="1" x14ac:dyDescent="0.25">
      <c r="A16" s="333" t="s">
        <v>432</v>
      </c>
      <c r="B16" s="334"/>
      <c r="C16" s="323" t="s">
        <v>595</v>
      </c>
    </row>
    <row r="17" spans="1:3" ht="18.75" customHeight="1" thickTop="1" x14ac:dyDescent="0.2">
      <c r="A17" s="331" t="s">
        <v>412</v>
      </c>
      <c r="B17" s="326"/>
      <c r="C17" s="323" t="s">
        <v>420</v>
      </c>
    </row>
    <row r="18" spans="1:3" ht="18.75" customHeight="1" x14ac:dyDescent="0.2">
      <c r="A18" s="335" t="s">
        <v>413</v>
      </c>
      <c r="B18" s="326"/>
      <c r="C18" s="323" t="s">
        <v>428</v>
      </c>
    </row>
    <row r="19" spans="1:3" ht="18.75" customHeight="1" thickBot="1" x14ac:dyDescent="0.25">
      <c r="A19" s="333" t="s">
        <v>414</v>
      </c>
      <c r="B19" s="326"/>
      <c r="C19" s="323" t="s">
        <v>429</v>
      </c>
    </row>
    <row r="20" spans="1:3" ht="18.75" customHeight="1" thickTop="1" x14ac:dyDescent="0.2">
      <c r="A20" s="336" t="s">
        <v>415</v>
      </c>
      <c r="B20" s="322" t="s">
        <v>317</v>
      </c>
      <c r="C20" s="323" t="s">
        <v>470</v>
      </c>
    </row>
    <row r="21" spans="1:3" ht="18.75" customHeight="1" x14ac:dyDescent="0.2">
      <c r="A21" s="336" t="s">
        <v>69</v>
      </c>
      <c r="B21" s="322" t="s">
        <v>316</v>
      </c>
    </row>
    <row r="22" spans="1:3" ht="18.75" customHeight="1" x14ac:dyDescent="0.2">
      <c r="A22" s="336" t="s">
        <v>70</v>
      </c>
      <c r="B22" s="322" t="s">
        <v>616</v>
      </c>
    </row>
    <row r="23" spans="1:3" ht="18.75" customHeight="1" x14ac:dyDescent="0.2">
      <c r="A23" s="336" t="s">
        <v>71</v>
      </c>
      <c r="B23" s="322" t="s">
        <v>316</v>
      </c>
    </row>
    <row r="24" spans="1:3" ht="18.75" customHeight="1" x14ac:dyDescent="0.2">
      <c r="A24" s="336" t="s">
        <v>72</v>
      </c>
      <c r="B24" s="322" t="s">
        <v>316</v>
      </c>
    </row>
    <row r="25" spans="1:3" ht="18.75" customHeight="1" x14ac:dyDescent="0.2">
      <c r="A25" s="336" t="s">
        <v>73</v>
      </c>
      <c r="B25" s="322" t="s">
        <v>318</v>
      </c>
    </row>
    <row r="26" spans="1:3" ht="18.75" customHeight="1" x14ac:dyDescent="0.2">
      <c r="A26" s="336" t="s">
        <v>416</v>
      </c>
      <c r="B26" s="322" t="s">
        <v>317</v>
      </c>
    </row>
    <row r="27" spans="1:3" ht="18.75" customHeight="1" x14ac:dyDescent="0.2">
      <c r="A27" s="336" t="s">
        <v>69</v>
      </c>
      <c r="B27" s="322" t="s">
        <v>316</v>
      </c>
    </row>
    <row r="28" spans="1:3" ht="18.75" customHeight="1" x14ac:dyDescent="0.2">
      <c r="A28" s="336" t="s">
        <v>70</v>
      </c>
      <c r="B28" s="322" t="s">
        <v>616</v>
      </c>
    </row>
    <row r="29" spans="1:3" ht="18.75" customHeight="1" x14ac:dyDescent="0.2">
      <c r="A29" s="336" t="s">
        <v>71</v>
      </c>
      <c r="B29" s="322" t="s">
        <v>316</v>
      </c>
    </row>
    <row r="30" spans="1:3" ht="18.75" customHeight="1" x14ac:dyDescent="0.2">
      <c r="A30" s="336" t="s">
        <v>72</v>
      </c>
      <c r="B30" s="322" t="s">
        <v>316</v>
      </c>
    </row>
    <row r="31" spans="1:3" ht="18.75" customHeight="1" x14ac:dyDescent="0.2">
      <c r="A31" s="336" t="s">
        <v>73</v>
      </c>
      <c r="B31" s="322" t="s">
        <v>318</v>
      </c>
    </row>
    <row r="34" spans="1:3" ht="15.75" x14ac:dyDescent="0.25">
      <c r="A34" s="317" t="s">
        <v>614</v>
      </c>
      <c r="B34" s="405"/>
      <c r="C34" s="323"/>
    </row>
    <row r="35" spans="1:3" x14ac:dyDescent="0.2">
      <c r="A35" s="410" t="s">
        <v>615</v>
      </c>
      <c r="B35" s="411"/>
      <c r="C35" s="411"/>
    </row>
    <row r="36" spans="1:3" x14ac:dyDescent="0.2">
      <c r="A36" s="411"/>
      <c r="B36" s="411"/>
      <c r="C36" s="411"/>
    </row>
    <row r="37" spans="1:3" ht="28.5" customHeight="1" x14ac:dyDescent="0.2">
      <c r="A37" s="411"/>
      <c r="B37" s="411"/>
      <c r="C37" s="411"/>
    </row>
  </sheetData>
  <sheetProtection algorithmName="SHA-512" hashValue="+loV3i/ISP+7rZy0FNBvwJ4pOrRBB51Hmt8QSZXPKPF9RJaw4pfKP6ID7CXBwJQU/blskpSwBfjh111cntOE/w==" saltValue="ARCIUnPk/BW03L1chHCUzQ==" spinCount="100000" sheet="1" objects="1" scenarios="1"/>
  <mergeCells count="3">
    <mergeCell ref="A4:C4"/>
    <mergeCell ref="A1:C1"/>
    <mergeCell ref="A35:C37"/>
  </mergeCells>
  <phoneticPr fontId="0" type="noConversion"/>
  <printOptions horizontalCentered="1"/>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1"/>
  <sheetViews>
    <sheetView workbookViewId="0">
      <selection activeCell="C35" sqref="C35"/>
    </sheetView>
  </sheetViews>
  <sheetFormatPr defaultColWidth="9.140625" defaultRowHeight="12.75" x14ac:dyDescent="0.2"/>
  <cols>
    <col min="1" max="1" width="1.5703125" style="6" customWidth="1"/>
    <col min="2" max="2" width="20.5703125" style="6" customWidth="1"/>
    <col min="3" max="3" width="45.5703125" style="6" customWidth="1"/>
    <col min="4" max="4" width="3.5703125" style="6" customWidth="1"/>
    <col min="5" max="5" width="13.5703125" style="6" customWidth="1"/>
    <col min="6" max="6" width="4.42578125" style="6" customWidth="1"/>
    <col min="7" max="7" width="20.5703125" style="6" customWidth="1"/>
    <col min="8" max="8" width="4.42578125" style="6" customWidth="1"/>
    <col min="9" max="9" width="20.5703125" style="6" customWidth="1"/>
    <col min="10" max="11" width="1.5703125" style="6" customWidth="1"/>
    <col min="12" max="16384" width="9.140625" style="6"/>
  </cols>
  <sheetData>
    <row r="1" spans="1:18" ht="36" x14ac:dyDescent="0.25">
      <c r="B1" s="19" t="s">
        <v>617</v>
      </c>
      <c r="C1" s="20"/>
      <c r="D1" s="20"/>
      <c r="E1" s="72" t="str">
        <f>CONCATENATE('Basic Data Input'!B6," NRD")</f>
        <v>_____________________________ NRD</v>
      </c>
      <c r="F1" s="21"/>
      <c r="G1" s="22"/>
      <c r="H1" s="21"/>
      <c r="I1" s="23"/>
      <c r="K1" s="24"/>
    </row>
    <row r="2" spans="1:18" ht="18" x14ac:dyDescent="0.25">
      <c r="B2" s="25" t="s">
        <v>106</v>
      </c>
      <c r="C2" s="20"/>
      <c r="D2" s="26"/>
      <c r="E2" s="26" t="s">
        <v>24</v>
      </c>
      <c r="F2" s="27"/>
      <c r="G2" s="27"/>
      <c r="H2" s="27"/>
      <c r="I2" s="20"/>
      <c r="K2" s="24"/>
    </row>
    <row r="3" spans="1:18" ht="15" x14ac:dyDescent="0.2">
      <c r="B3" s="28"/>
      <c r="C3" s="20"/>
      <c r="D3" s="20"/>
      <c r="E3" s="29" t="s">
        <v>24</v>
      </c>
      <c r="F3" s="29"/>
      <c r="G3" s="29"/>
      <c r="H3" s="29"/>
      <c r="I3" s="30"/>
      <c r="K3" s="20"/>
    </row>
    <row r="4" spans="1:18" ht="24" customHeight="1" x14ac:dyDescent="0.25">
      <c r="B4" s="31" t="str">
        <f>CONCATENATE("This budget is for the Period ",'Basic Data Input'!B7,", 2025 through ",'Basic Data Input'!B8,", 2026")</f>
        <v>This budget is for the Period JULY 1, 2025 through JUNE 30, 2026</v>
      </c>
      <c r="C4" s="20"/>
      <c r="D4" s="30"/>
      <c r="E4" s="32"/>
      <c r="F4" s="32"/>
      <c r="G4" s="32"/>
      <c r="H4" s="32"/>
      <c r="I4" s="30"/>
    </row>
    <row r="5" spans="1:18" ht="9" customHeight="1" thickBot="1" x14ac:dyDescent="0.25">
      <c r="C5" s="33"/>
      <c r="D5" s="20"/>
      <c r="E5" s="20"/>
      <c r="F5" s="20"/>
      <c r="G5" s="20"/>
      <c r="H5" s="20"/>
      <c r="I5" s="20"/>
    </row>
    <row r="6" spans="1:18" ht="39" hidden="1" thickBot="1" x14ac:dyDescent="0.25">
      <c r="C6" s="34"/>
      <c r="E6" s="28" t="s">
        <v>0</v>
      </c>
      <c r="F6" s="20"/>
      <c r="G6" s="20"/>
      <c r="H6" s="20"/>
      <c r="I6" s="20"/>
      <c r="J6" s="35"/>
    </row>
    <row r="7" spans="1:18" ht="24.95" customHeight="1" thickBot="1" x14ac:dyDescent="0.25">
      <c r="A7" s="434" t="s">
        <v>459</v>
      </c>
      <c r="B7" s="435"/>
      <c r="C7" s="435"/>
      <c r="D7" s="435"/>
      <c r="E7" s="435"/>
      <c r="F7" s="435"/>
      <c r="G7" s="435"/>
      <c r="H7" s="435"/>
      <c r="I7" s="435"/>
      <c r="J7" s="436"/>
      <c r="M7" s="424" t="s">
        <v>468</v>
      </c>
      <c r="N7" s="424"/>
      <c r="O7" s="424"/>
      <c r="P7" s="424"/>
      <c r="Q7" s="424"/>
      <c r="R7" s="424"/>
    </row>
    <row r="8" spans="1:18" ht="13.5" thickBot="1" x14ac:dyDescent="0.25">
      <c r="B8" s="36"/>
      <c r="M8" s="424"/>
      <c r="N8" s="424"/>
      <c r="O8" s="424"/>
      <c r="P8" s="424"/>
      <c r="Q8" s="424"/>
      <c r="R8" s="424"/>
    </row>
    <row r="9" spans="1:18" ht="20.100000000000001" customHeight="1" x14ac:dyDescent="0.2">
      <c r="A9" s="38"/>
      <c r="B9" s="437" t="s">
        <v>28</v>
      </c>
      <c r="C9" s="437"/>
      <c r="D9" s="438"/>
      <c r="E9" s="447" t="str">
        <f>CONCATENATE("Outstanding Bonded Indebtedness as of ",'Basic Data Input'!B7,", 2025")</f>
        <v>Outstanding Bonded Indebtedness as of JULY 1, 2025</v>
      </c>
      <c r="F9" s="448"/>
      <c r="G9" s="448"/>
      <c r="H9" s="448"/>
      <c r="I9" s="448"/>
      <c r="J9" s="449"/>
      <c r="M9" s="424"/>
      <c r="N9" s="424"/>
      <c r="O9" s="424"/>
      <c r="P9" s="424"/>
      <c r="Q9" s="424"/>
      <c r="R9" s="424"/>
    </row>
    <row r="10" spans="1:18" x14ac:dyDescent="0.2">
      <c r="A10" s="39"/>
      <c r="D10" s="40"/>
      <c r="E10" s="450"/>
      <c r="F10" s="451"/>
      <c r="G10" s="451"/>
      <c r="H10" s="451"/>
      <c r="I10" s="451"/>
      <c r="J10" s="452"/>
    </row>
    <row r="11" spans="1:18" ht="12.75" hidden="1" customHeight="1" x14ac:dyDescent="0.2">
      <c r="A11" s="39"/>
      <c r="D11" s="40"/>
      <c r="E11" s="111"/>
      <c r="F11" s="83"/>
      <c r="G11" s="83"/>
      <c r="H11" s="83"/>
      <c r="I11" s="83"/>
      <c r="J11" s="112"/>
    </row>
    <row r="12" spans="1:18" ht="18" customHeight="1" x14ac:dyDescent="0.2">
      <c r="A12" s="39"/>
      <c r="B12" s="146">
        <f>ROUND('Total All Funds - Page 2'!E36-B13,2)</f>
        <v>0</v>
      </c>
      <c r="C12" s="168" t="s">
        <v>371</v>
      </c>
      <c r="D12" s="40"/>
      <c r="G12" s="148" t="s">
        <v>355</v>
      </c>
      <c r="H12" s="439">
        <f>'Basic Data Input'!B15</f>
        <v>0</v>
      </c>
      <c r="I12" s="440"/>
      <c r="J12" s="113"/>
    </row>
    <row r="13" spans="1:18" ht="18" customHeight="1" x14ac:dyDescent="0.2">
      <c r="A13" s="39"/>
      <c r="B13" s="169">
        <v>0</v>
      </c>
      <c r="C13" s="41" t="s">
        <v>1</v>
      </c>
      <c r="D13" s="40"/>
      <c r="G13" s="148" t="s">
        <v>356</v>
      </c>
      <c r="H13" s="439">
        <f>'Basic Data Input'!B16</f>
        <v>0</v>
      </c>
      <c r="I13" s="440"/>
      <c r="J13" s="112"/>
    </row>
    <row r="14" spans="1:18" ht="18" customHeight="1" x14ac:dyDescent="0.2">
      <c r="A14" s="39"/>
      <c r="B14" s="146">
        <f>IF(ROUND(SUM(B12:B13),2)&lt;&gt;'Total All Funds - Page 2'!E36,"Must = P. 2 Recap",ROUND(SUM(B12:B13),2))</f>
        <v>0</v>
      </c>
      <c r="C14" s="43" t="s">
        <v>2</v>
      </c>
      <c r="D14" s="40"/>
      <c r="G14" s="147" t="s">
        <v>357</v>
      </c>
      <c r="H14" s="453">
        <f>SUM(H12:I13)</f>
        <v>0</v>
      </c>
      <c r="I14" s="454"/>
      <c r="J14" s="112"/>
    </row>
    <row r="15" spans="1:18" ht="5.0999999999999996" customHeight="1" thickBot="1" x14ac:dyDescent="0.25">
      <c r="A15" s="44"/>
      <c r="B15" s="18"/>
      <c r="C15" s="18"/>
      <c r="D15" s="45"/>
      <c r="E15" s="114"/>
      <c r="F15" s="110"/>
      <c r="G15" s="115"/>
      <c r="H15" s="115"/>
      <c r="I15" s="116"/>
      <c r="J15" s="117"/>
    </row>
    <row r="16" spans="1:18" s="71" customFormat="1" ht="17.100000000000001" customHeight="1" thickBot="1" x14ac:dyDescent="0.25">
      <c r="A16" s="444"/>
      <c r="B16" s="445"/>
      <c r="C16" s="445"/>
      <c r="D16" s="446"/>
      <c r="E16" s="441" t="s">
        <v>358</v>
      </c>
      <c r="F16" s="442"/>
      <c r="G16" s="442"/>
      <c r="H16" s="442"/>
      <c r="I16" s="442"/>
      <c r="J16" s="443"/>
    </row>
    <row r="17" spans="1:18" s="71" customFormat="1" ht="35.1" customHeight="1" thickBot="1" x14ac:dyDescent="0.25">
      <c r="A17" s="149"/>
      <c r="B17" s="150">
        <f>'Basic Data Input'!B9</f>
        <v>0</v>
      </c>
      <c r="C17" s="151" t="s">
        <v>359</v>
      </c>
      <c r="D17" s="152"/>
      <c r="E17" s="457" t="s">
        <v>618</v>
      </c>
      <c r="F17" s="458"/>
      <c r="G17" s="458"/>
      <c r="H17" s="458"/>
      <c r="I17" s="458"/>
      <c r="J17" s="459"/>
    </row>
    <row r="18" spans="1:18" s="71" customFormat="1" ht="18" customHeight="1" thickBot="1" x14ac:dyDescent="0.25">
      <c r="A18" s="149"/>
      <c r="B18" s="153" t="s">
        <v>360</v>
      </c>
      <c r="C18" s="153"/>
      <c r="D18" s="154"/>
      <c r="E18" s="155"/>
      <c r="F18" s="159"/>
      <c r="G18" s="156" t="s">
        <v>361</v>
      </c>
      <c r="H18" s="159"/>
      <c r="I18" s="157" t="s">
        <v>362</v>
      </c>
      <c r="J18" s="158"/>
    </row>
    <row r="19" spans="1:18" s="71" customFormat="1" ht="17.25" customHeight="1" thickBot="1" x14ac:dyDescent="0.25">
      <c r="A19" s="455" t="s">
        <v>3</v>
      </c>
      <c r="B19" s="456"/>
      <c r="C19" s="456"/>
      <c r="D19" s="396"/>
      <c r="E19" s="460" t="s">
        <v>599</v>
      </c>
      <c r="F19" s="461"/>
      <c r="G19" s="461"/>
      <c r="H19" s="461"/>
      <c r="I19" s="461"/>
      <c r="J19" s="462"/>
    </row>
    <row r="20" spans="1:18" s="71" customFormat="1" ht="17.25" customHeight="1" thickBot="1" x14ac:dyDescent="0.25">
      <c r="A20" s="149"/>
      <c r="B20" s="433"/>
      <c r="C20" s="433"/>
      <c r="D20" s="152"/>
      <c r="E20" s="425" t="s">
        <v>373</v>
      </c>
      <c r="F20" s="426"/>
      <c r="G20" s="426"/>
      <c r="H20" s="426"/>
      <c r="I20" s="426"/>
      <c r="J20" s="427"/>
    </row>
    <row r="21" spans="1:18" s="73" customFormat="1" ht="29.25" customHeight="1" thickBot="1" x14ac:dyDescent="0.25">
      <c r="A21" s="39"/>
      <c r="B21" s="47"/>
      <c r="C21" s="6"/>
      <c r="D21" s="152"/>
      <c r="E21" s="428" t="s">
        <v>619</v>
      </c>
      <c r="F21" s="428"/>
      <c r="G21" s="428"/>
      <c r="H21" s="428"/>
      <c r="I21" s="428"/>
      <c r="J21" s="429"/>
    </row>
    <row r="22" spans="1:18" s="73" customFormat="1" ht="20.25" customHeight="1" thickBot="1" x14ac:dyDescent="0.25">
      <c r="A22" s="39"/>
      <c r="B22" s="47"/>
      <c r="C22" s="75"/>
      <c r="D22" s="40"/>
      <c r="E22" s="200"/>
      <c r="F22" s="170"/>
      <c r="G22" s="171" t="s">
        <v>361</v>
      </c>
      <c r="H22" s="170"/>
      <c r="I22" s="172" t="s">
        <v>362</v>
      </c>
      <c r="J22" s="173"/>
      <c r="K22" s="109"/>
    </row>
    <row r="23" spans="1:18" ht="18" customHeight="1" thickBot="1" x14ac:dyDescent="0.25">
      <c r="A23" s="39"/>
      <c r="B23" s="47"/>
      <c r="C23" s="75"/>
      <c r="D23" s="40"/>
      <c r="E23" s="430" t="s">
        <v>600</v>
      </c>
      <c r="F23" s="431"/>
      <c r="G23" s="431"/>
      <c r="H23" s="431"/>
      <c r="I23" s="431"/>
      <c r="J23" s="432"/>
    </row>
    <row r="24" spans="1:18" ht="15" customHeight="1" x14ac:dyDescent="0.2">
      <c r="A24" s="39"/>
      <c r="B24" s="47"/>
      <c r="C24" s="75"/>
      <c r="D24" s="40"/>
      <c r="F24" s="47"/>
      <c r="J24" s="40"/>
    </row>
    <row r="25" spans="1:18" ht="15" customHeight="1" thickBot="1" x14ac:dyDescent="0.25">
      <c r="A25" s="44"/>
      <c r="B25" s="18"/>
      <c r="C25" s="18"/>
      <c r="D25" s="45"/>
      <c r="E25" s="48"/>
      <c r="F25" s="48"/>
      <c r="G25" s="18"/>
      <c r="H25" s="18"/>
      <c r="I25" s="18"/>
      <c r="J25" s="45"/>
    </row>
    <row r="26" spans="1:18" s="132" customFormat="1" ht="16.5" thickTop="1" thickBot="1" x14ac:dyDescent="0.3">
      <c r="A26" s="463" t="s">
        <v>462</v>
      </c>
      <c r="B26" s="464"/>
      <c r="C26" s="464"/>
      <c r="D26" s="465"/>
      <c r="E26" s="412" t="s">
        <v>472</v>
      </c>
      <c r="F26" s="413"/>
      <c r="G26" s="413"/>
      <c r="H26" s="413"/>
      <c r="I26" s="413"/>
      <c r="J26" s="414"/>
      <c r="K26" s="191"/>
    </row>
    <row r="27" spans="1:18" s="132" customFormat="1" ht="46.5" customHeight="1" thickTop="1" thickBot="1" x14ac:dyDescent="0.25">
      <c r="A27" s="466" t="s">
        <v>610</v>
      </c>
      <c r="B27" s="467"/>
      <c r="C27" s="467"/>
      <c r="D27" s="468"/>
      <c r="E27" s="415" t="s">
        <v>620</v>
      </c>
      <c r="F27" s="416"/>
      <c r="G27" s="416"/>
      <c r="H27" s="416"/>
      <c r="I27" s="416"/>
      <c r="J27" s="417"/>
      <c r="K27" s="191"/>
    </row>
    <row r="28" spans="1:18" s="132" customFormat="1" ht="15.75" thickTop="1" x14ac:dyDescent="0.25">
      <c r="A28" s="469" t="s">
        <v>353</v>
      </c>
      <c r="B28" s="470"/>
      <c r="C28" s="470"/>
      <c r="D28" s="471"/>
      <c r="E28" s="418" t="s">
        <v>473</v>
      </c>
      <c r="F28" s="419"/>
      <c r="G28" s="419"/>
      <c r="H28" s="419"/>
      <c r="I28" s="419"/>
      <c r="J28" s="420"/>
      <c r="K28" s="191"/>
    </row>
    <row r="29" spans="1:18" s="132" customFormat="1" ht="19.5" customHeight="1" x14ac:dyDescent="0.25">
      <c r="A29" s="472" t="s">
        <v>607</v>
      </c>
      <c r="B29" s="473"/>
      <c r="C29" s="473"/>
      <c r="D29" s="474"/>
      <c r="E29" s="421" t="s">
        <v>474</v>
      </c>
      <c r="F29" s="422"/>
      <c r="G29" s="422"/>
      <c r="H29" s="422"/>
      <c r="I29" s="422"/>
      <c r="J29" s="423"/>
      <c r="K29" s="191"/>
      <c r="M29" s="424" t="s">
        <v>523</v>
      </c>
      <c r="N29" s="424"/>
      <c r="O29" s="424"/>
      <c r="P29" s="424"/>
      <c r="Q29" s="424"/>
      <c r="R29" s="424"/>
    </row>
    <row r="30" spans="1:18" s="132" customFormat="1" ht="24" customHeight="1" thickBot="1" x14ac:dyDescent="0.3">
      <c r="A30" s="475" t="s">
        <v>574</v>
      </c>
      <c r="B30" s="476"/>
      <c r="C30" s="476"/>
      <c r="D30" s="477"/>
      <c r="E30" s="207" t="s">
        <v>354</v>
      </c>
      <c r="F30" s="208"/>
      <c r="G30" s="209"/>
      <c r="H30" s="208"/>
      <c r="I30" s="208"/>
      <c r="J30" s="210"/>
      <c r="K30" s="191"/>
      <c r="M30" s="424"/>
      <c r="N30" s="424"/>
      <c r="O30" s="424"/>
      <c r="P30" s="424"/>
      <c r="Q30" s="424"/>
      <c r="R30" s="424"/>
    </row>
    <row r="31" spans="1:18" ht="13.5" thickTop="1" x14ac:dyDescent="0.2"/>
  </sheetData>
  <sheetProtection algorithmName="SHA-512" hashValue="3v81Z7X9DlThT3Q7DCdWVwb3YpZlhu65FqliGsmoOUZqou8r3uZcV2FOUrWKKDCpxjiytHtv8qnEBnHYba7ZOQ==" saltValue="I0OCnORmHMMr06Ld4Qs+pA==" spinCount="100000" sheet="1" objects="1" scenarios="1"/>
  <mergeCells count="26">
    <mergeCell ref="A26:D26"/>
    <mergeCell ref="A27:D27"/>
    <mergeCell ref="A28:D28"/>
    <mergeCell ref="A29:D29"/>
    <mergeCell ref="A30:D30"/>
    <mergeCell ref="B20:C20"/>
    <mergeCell ref="A7:J7"/>
    <mergeCell ref="B9:D9"/>
    <mergeCell ref="H13:I13"/>
    <mergeCell ref="E16:J16"/>
    <mergeCell ref="H12:I12"/>
    <mergeCell ref="A16:D16"/>
    <mergeCell ref="E9:J10"/>
    <mergeCell ref="H14:I14"/>
    <mergeCell ref="A19:C19"/>
    <mergeCell ref="E17:J17"/>
    <mergeCell ref="E19:J19"/>
    <mergeCell ref="E26:J26"/>
    <mergeCell ref="E27:J27"/>
    <mergeCell ref="E28:J28"/>
    <mergeCell ref="E29:J29"/>
    <mergeCell ref="M7:R9"/>
    <mergeCell ref="E20:J20"/>
    <mergeCell ref="E21:J21"/>
    <mergeCell ref="E23:J23"/>
    <mergeCell ref="M29:R30"/>
  </mergeCells>
  <phoneticPr fontId="0" type="noConversion"/>
  <hyperlinks>
    <hyperlink ref="A29" r:id="rId1" display="Website:  www.auditors.nebraska.gov" xr:uid="{00000000-0004-0000-0300-000000000000}"/>
    <hyperlink ref="A30" r:id="rId2" display="Questions - E-Mail:  Deann.Haeffner@nebraska.gov" xr:uid="{00000000-0004-0000-0300-000001000000}"/>
    <hyperlink ref="A30:D30" r:id="rId3" display="Questions - E-Mail:  Jeff.Schreier@nebraska.gov" xr:uid="{92B15F8A-DC8B-4069-875B-F5C0B4FA884C}"/>
  </hyperlinks>
  <printOptions horizontalCentered="1"/>
  <pageMargins left="0.25" right="0.25" top="0.35" bottom="0.35" header="0.35" footer="0.35"/>
  <pageSetup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6"/>
  <sheetViews>
    <sheetView workbookViewId="0">
      <selection activeCell="G6" sqref="G6"/>
    </sheetView>
  </sheetViews>
  <sheetFormatPr defaultColWidth="9.140625" defaultRowHeight="12.75" x14ac:dyDescent="0.2"/>
  <cols>
    <col min="1" max="1" width="3.5703125" style="6" customWidth="1"/>
    <col min="2" max="2" width="68.5703125" style="6" customWidth="1"/>
    <col min="3" max="5" width="25.5703125" style="6" customWidth="1"/>
    <col min="6" max="6" width="14.5703125" style="75" customWidth="1"/>
    <col min="7" max="7" width="84.42578125" style="75" customWidth="1"/>
    <col min="8" max="16384" width="9.140625" style="6"/>
  </cols>
  <sheetData>
    <row r="1" spans="1:7" ht="35.1" customHeight="1" thickBot="1" x14ac:dyDescent="0.25">
      <c r="A1" s="482" t="str">
        <f>CONCATENATE('Basic Data Input'!B6," NRD")</f>
        <v>_____________________________ NRD</v>
      </c>
      <c r="B1" s="482"/>
      <c r="C1" s="482"/>
      <c r="D1" s="482"/>
      <c r="E1" s="482"/>
    </row>
    <row r="2" spans="1:7" ht="42.95" customHeight="1" x14ac:dyDescent="0.2">
      <c r="A2" s="7" t="s">
        <v>4</v>
      </c>
      <c r="B2" s="8" t="s">
        <v>5</v>
      </c>
      <c r="C2" s="166" t="s">
        <v>621</v>
      </c>
      <c r="D2" s="166" t="s">
        <v>622</v>
      </c>
      <c r="E2" s="167" t="s">
        <v>623</v>
      </c>
    </row>
    <row r="3" spans="1:7" ht="17.45" customHeight="1" x14ac:dyDescent="0.2">
      <c r="A3" s="9">
        <v>1</v>
      </c>
      <c r="B3" s="10" t="s">
        <v>95</v>
      </c>
      <c r="C3" s="11"/>
      <c r="D3" s="11"/>
      <c r="E3" s="12"/>
    </row>
    <row r="4" spans="1:7" ht="17.45" customHeight="1" x14ac:dyDescent="0.2">
      <c r="A4" s="9">
        <v>2</v>
      </c>
      <c r="B4" s="13" t="s">
        <v>6</v>
      </c>
      <c r="C4" s="1">
        <f>'2023-2024 Worksheet'!G5</f>
        <v>0</v>
      </c>
      <c r="D4" s="1">
        <f>C32-D5-D6</f>
        <v>0</v>
      </c>
      <c r="E4" s="2">
        <f>D32-E5-E6</f>
        <v>0</v>
      </c>
      <c r="G4" s="191" t="s">
        <v>642</v>
      </c>
    </row>
    <row r="5" spans="1:7" ht="17.45" customHeight="1" x14ac:dyDescent="0.2">
      <c r="A5" s="9">
        <v>3</v>
      </c>
      <c r="B5" s="14" t="s">
        <v>7</v>
      </c>
      <c r="C5" s="1">
        <f>'2023-2024 Worksheet'!G6</f>
        <v>0</v>
      </c>
      <c r="D5" s="1">
        <f>'2024-2025 Worksheet'!G6</f>
        <v>0</v>
      </c>
      <c r="E5" s="2">
        <f>'2025-2026 Worksheet'!G6</f>
        <v>0</v>
      </c>
      <c r="G5" s="191" t="s">
        <v>643</v>
      </c>
    </row>
    <row r="6" spans="1:7" ht="17.45" customHeight="1" x14ac:dyDescent="0.2">
      <c r="A6" s="9">
        <v>4</v>
      </c>
      <c r="B6" s="3" t="s">
        <v>8</v>
      </c>
      <c r="C6" s="1">
        <f>'2023-2024 Worksheet'!G7</f>
        <v>0</v>
      </c>
      <c r="D6" s="1">
        <f>'2024-2025 Worksheet'!G7</f>
        <v>0</v>
      </c>
      <c r="E6" s="2">
        <f>'2025-2026 Worksheet'!G7</f>
        <v>0</v>
      </c>
    </row>
    <row r="7" spans="1:7" ht="17.45" customHeight="1" thickBot="1" x14ac:dyDescent="0.25">
      <c r="A7" s="232">
        <v>5</v>
      </c>
      <c r="B7" s="5" t="s">
        <v>123</v>
      </c>
      <c r="C7" s="233">
        <f>ROUND(SUM(C4:C6),2)</f>
        <v>0</v>
      </c>
      <c r="D7" s="233">
        <f>IF(SUM(D4:D6)&lt;&gt;C32,"Must = Column 1, Line 30",SUM(D4:D6))</f>
        <v>0</v>
      </c>
      <c r="E7" s="234">
        <f>IF(SUM(E4:E6)&lt;&gt;D32,"Must = Column 2, Line 30",SUM(E4:E6))</f>
        <v>0</v>
      </c>
    </row>
    <row r="8" spans="1:7" ht="17.45" customHeight="1" x14ac:dyDescent="0.2">
      <c r="A8" s="228">
        <v>6</v>
      </c>
      <c r="B8" s="229" t="s">
        <v>152</v>
      </c>
      <c r="C8" s="230">
        <f>'2023-2024 Worksheet'!G9</f>
        <v>0</v>
      </c>
      <c r="D8" s="230">
        <f>'2024-2025 Worksheet'!G9</f>
        <v>0</v>
      </c>
      <c r="E8" s="231">
        <f>'2025-2026 Worksheet'!G9</f>
        <v>0</v>
      </c>
    </row>
    <row r="9" spans="1:7" ht="17.45" customHeight="1" x14ac:dyDescent="0.2">
      <c r="A9" s="15">
        <v>7</v>
      </c>
      <c r="B9" s="3" t="s">
        <v>10</v>
      </c>
      <c r="C9" s="1">
        <f>'2023-2024 Worksheet'!G10</f>
        <v>0</v>
      </c>
      <c r="D9" s="1">
        <f>'2024-2025 Worksheet'!G10</f>
        <v>0</v>
      </c>
      <c r="E9" s="2">
        <f>'2025-2026 Worksheet'!G10</f>
        <v>0</v>
      </c>
    </row>
    <row r="10" spans="1:7" ht="17.45" customHeight="1" x14ac:dyDescent="0.2">
      <c r="A10" s="9">
        <v>8</v>
      </c>
      <c r="B10" s="3" t="s">
        <v>110</v>
      </c>
      <c r="C10" s="1">
        <f>'2023-2024 Worksheet'!G11</f>
        <v>0</v>
      </c>
      <c r="D10" s="1">
        <f>'2024-2025 Worksheet'!G11</f>
        <v>0</v>
      </c>
      <c r="E10" s="2">
        <f>'2025-2026 Worksheet'!G11</f>
        <v>0</v>
      </c>
      <c r="G10" s="191" t="s">
        <v>489</v>
      </c>
    </row>
    <row r="11" spans="1:7" ht="17.45" customHeight="1" x14ac:dyDescent="0.2">
      <c r="A11" s="9">
        <v>9</v>
      </c>
      <c r="B11" s="3" t="s">
        <v>107</v>
      </c>
      <c r="C11" s="1">
        <f>'2023-2024 Worksheet'!G12</f>
        <v>0</v>
      </c>
      <c r="D11" s="1">
        <f>'2024-2025 Worksheet'!G12</f>
        <v>0</v>
      </c>
      <c r="E11" s="133"/>
    </row>
    <row r="12" spans="1:7" ht="17.45" customHeight="1" x14ac:dyDescent="0.2">
      <c r="A12" s="9">
        <v>10</v>
      </c>
      <c r="B12" s="3" t="s">
        <v>11</v>
      </c>
      <c r="C12" s="1">
        <f>'2023-2024 Worksheet'!G13</f>
        <v>0</v>
      </c>
      <c r="D12" s="1">
        <f>'2024-2025 Worksheet'!G13</f>
        <v>0</v>
      </c>
      <c r="E12" s="2">
        <f>'2025-2026 Worksheet'!G13</f>
        <v>0</v>
      </c>
    </row>
    <row r="13" spans="1:7" ht="17.45" customHeight="1" x14ac:dyDescent="0.2">
      <c r="A13" s="9">
        <v>11</v>
      </c>
      <c r="B13" s="122" t="s">
        <v>322</v>
      </c>
      <c r="C13" s="1">
        <f>'2023-2024 Worksheet'!G14</f>
        <v>0</v>
      </c>
      <c r="D13" s="1">
        <f>'2024-2025 Worksheet'!G14</f>
        <v>0</v>
      </c>
      <c r="E13" s="133"/>
    </row>
    <row r="14" spans="1:7" ht="17.45" customHeight="1" x14ac:dyDescent="0.2">
      <c r="A14" s="9">
        <v>12</v>
      </c>
      <c r="B14" s="122" t="s">
        <v>323</v>
      </c>
      <c r="C14" s="1">
        <f>'2023-2024 Worksheet'!G15</f>
        <v>0</v>
      </c>
      <c r="D14" s="1">
        <f>'2024-2025 Worksheet'!G15</f>
        <v>0</v>
      </c>
      <c r="E14" s="2">
        <f>'2025-2026 Worksheet'!G15</f>
        <v>0</v>
      </c>
    </row>
    <row r="15" spans="1:7" ht="17.45" customHeight="1" x14ac:dyDescent="0.2">
      <c r="A15" s="9">
        <v>13</v>
      </c>
      <c r="B15" s="3" t="s">
        <v>111</v>
      </c>
      <c r="C15" s="1">
        <f>'2023-2024 Worksheet'!G16</f>
        <v>0</v>
      </c>
      <c r="D15" s="1">
        <f>'2024-2025 Worksheet'!G16</f>
        <v>0</v>
      </c>
      <c r="E15" s="2">
        <f>'2025-2026 Worksheet'!G16</f>
        <v>0</v>
      </c>
    </row>
    <row r="16" spans="1:7" ht="17.45" customHeight="1" x14ac:dyDescent="0.2">
      <c r="A16" s="9">
        <v>14</v>
      </c>
      <c r="B16" s="3" t="s">
        <v>12</v>
      </c>
      <c r="C16" s="1">
        <f>'2023-2024 Worksheet'!G17</f>
        <v>0</v>
      </c>
      <c r="D16" s="1">
        <f>'2024-2025 Worksheet'!G17</f>
        <v>0</v>
      </c>
      <c r="E16" s="2">
        <f>'2025-2026 Worksheet'!G17</f>
        <v>0</v>
      </c>
    </row>
    <row r="17" spans="1:7" ht="17.45" customHeight="1" x14ac:dyDescent="0.2">
      <c r="A17" s="9">
        <v>15</v>
      </c>
      <c r="B17" s="3" t="s">
        <v>13</v>
      </c>
      <c r="C17" s="1">
        <f>'2023-2024 Worksheet'!G18</f>
        <v>0</v>
      </c>
      <c r="D17" s="1">
        <f>'2024-2025 Worksheet'!G18</f>
        <v>0</v>
      </c>
      <c r="E17" s="2">
        <f>'2025-2026 Worksheet'!G18</f>
        <v>0</v>
      </c>
    </row>
    <row r="18" spans="1:7" ht="17.45" customHeight="1" x14ac:dyDescent="0.2">
      <c r="A18" s="9">
        <v>16</v>
      </c>
      <c r="B18" s="122" t="s">
        <v>328</v>
      </c>
      <c r="C18" s="1">
        <f>'2023-2024 Worksheet'!G19</f>
        <v>0</v>
      </c>
      <c r="D18" s="1">
        <f>'2024-2025 Worksheet'!G19</f>
        <v>0</v>
      </c>
      <c r="E18" s="2">
        <f>'2025-2026 Worksheet'!G19</f>
        <v>0</v>
      </c>
    </row>
    <row r="19" spans="1:7" ht="17.45" customHeight="1" thickBot="1" x14ac:dyDescent="0.25">
      <c r="A19" s="232">
        <v>17</v>
      </c>
      <c r="B19" s="5" t="s">
        <v>321</v>
      </c>
      <c r="C19" s="233">
        <f>SUM(C7:C18)</f>
        <v>0</v>
      </c>
      <c r="D19" s="233">
        <f>SUM(D7:D18)</f>
        <v>0</v>
      </c>
      <c r="E19" s="234">
        <f>SUM(E7:E18)</f>
        <v>0</v>
      </c>
    </row>
    <row r="20" spans="1:7" ht="17.45" customHeight="1" x14ac:dyDescent="0.2">
      <c r="A20" s="228">
        <v>18</v>
      </c>
      <c r="B20" s="235" t="s">
        <v>14</v>
      </c>
      <c r="C20" s="236"/>
      <c r="D20" s="236"/>
      <c r="E20" s="237"/>
    </row>
    <row r="21" spans="1:7" ht="17.45" customHeight="1" x14ac:dyDescent="0.2">
      <c r="A21" s="9">
        <v>19</v>
      </c>
      <c r="B21" s="3" t="s">
        <v>15</v>
      </c>
      <c r="C21" s="1">
        <f>'2023-2024 Worksheet'!G22</f>
        <v>0</v>
      </c>
      <c r="D21" s="1">
        <f>'2024-2025 Worksheet'!G22</f>
        <v>0</v>
      </c>
      <c r="E21" s="2">
        <f>'2025-2026 Worksheet'!G22</f>
        <v>0</v>
      </c>
    </row>
    <row r="22" spans="1:7" ht="17.45" customHeight="1" x14ac:dyDescent="0.2">
      <c r="A22" s="9">
        <v>20</v>
      </c>
      <c r="B22" s="3" t="s">
        <v>16</v>
      </c>
      <c r="C22" s="1">
        <f>'2023-2024 Worksheet'!G23</f>
        <v>0</v>
      </c>
      <c r="D22" s="1">
        <f>'2024-2025 Worksheet'!G23</f>
        <v>0</v>
      </c>
      <c r="E22" s="2">
        <f>'2025-2026 Worksheet'!G23</f>
        <v>0</v>
      </c>
    </row>
    <row r="23" spans="1:7" ht="17.45" customHeight="1" x14ac:dyDescent="0.2">
      <c r="A23" s="9">
        <v>21</v>
      </c>
      <c r="B23" s="3" t="s">
        <v>115</v>
      </c>
      <c r="C23" s="1">
        <f>'2023-2024 Worksheet'!G24</f>
        <v>0</v>
      </c>
      <c r="D23" s="1">
        <f>'2024-2025 Worksheet'!G24</f>
        <v>0</v>
      </c>
      <c r="E23" s="2">
        <f>'2025-2026 Worksheet'!G24</f>
        <v>0</v>
      </c>
    </row>
    <row r="24" spans="1:7" ht="17.45" customHeight="1" x14ac:dyDescent="0.2">
      <c r="A24" s="9">
        <v>22</v>
      </c>
      <c r="B24" s="3" t="s">
        <v>17</v>
      </c>
      <c r="C24" s="1">
        <f>'2023-2024 Worksheet'!G25</f>
        <v>0</v>
      </c>
      <c r="D24" s="1">
        <f>'2024-2025 Worksheet'!G25</f>
        <v>0</v>
      </c>
      <c r="E24" s="2">
        <f>'2025-2026 Worksheet'!G25</f>
        <v>0</v>
      </c>
    </row>
    <row r="25" spans="1:7" ht="17.45" customHeight="1" x14ac:dyDescent="0.2">
      <c r="A25" s="9">
        <v>23</v>
      </c>
      <c r="B25" s="3" t="s">
        <v>98</v>
      </c>
      <c r="C25" s="11"/>
      <c r="D25" s="11"/>
      <c r="E25" s="12"/>
    </row>
    <row r="26" spans="1:7" ht="17.45" customHeight="1" x14ac:dyDescent="0.2">
      <c r="A26" s="9">
        <v>24</v>
      </c>
      <c r="B26" s="3" t="s">
        <v>99</v>
      </c>
      <c r="C26" s="11"/>
      <c r="D26" s="11"/>
      <c r="E26" s="12"/>
    </row>
    <row r="27" spans="1:7" ht="17.45" customHeight="1" x14ac:dyDescent="0.2">
      <c r="A27" s="9">
        <v>25</v>
      </c>
      <c r="B27" s="3" t="s">
        <v>18</v>
      </c>
      <c r="C27" s="1">
        <f>'2023-2024 Worksheet'!G28</f>
        <v>0</v>
      </c>
      <c r="D27" s="1">
        <f>'2024-2025 Worksheet'!G28</f>
        <v>0</v>
      </c>
      <c r="E27" s="2">
        <f>'2025-2026 Worksheet'!G28</f>
        <v>0</v>
      </c>
    </row>
    <row r="28" spans="1:7" ht="17.45" customHeight="1" x14ac:dyDescent="0.2">
      <c r="A28" s="9">
        <v>26</v>
      </c>
      <c r="B28" s="4" t="s">
        <v>19</v>
      </c>
      <c r="C28" s="1">
        <f>'2023-2024 Worksheet'!G29</f>
        <v>0</v>
      </c>
      <c r="D28" s="1">
        <f>'2024-2025 Worksheet'!G29</f>
        <v>0</v>
      </c>
      <c r="E28" s="2">
        <f>'2025-2026 Worksheet'!G29</f>
        <v>0</v>
      </c>
    </row>
    <row r="29" spans="1:7" ht="17.45" customHeight="1" x14ac:dyDescent="0.2">
      <c r="A29" s="9">
        <v>27</v>
      </c>
      <c r="B29" s="4" t="s">
        <v>140</v>
      </c>
      <c r="C29" s="1">
        <f>'2023-2024 Worksheet'!G30</f>
        <v>0</v>
      </c>
      <c r="D29" s="1">
        <f>'2024-2025 Worksheet'!G30</f>
        <v>0</v>
      </c>
      <c r="E29" s="2">
        <f>'2025-2026 Worksheet'!G30</f>
        <v>0</v>
      </c>
      <c r="G29" s="483" t="s">
        <v>438</v>
      </c>
    </row>
    <row r="30" spans="1:7" ht="17.45" customHeight="1" x14ac:dyDescent="0.2">
      <c r="A30" s="9">
        <v>28</v>
      </c>
      <c r="B30" s="136" t="s">
        <v>327</v>
      </c>
      <c r="C30" s="1">
        <f>'2023-2024 Worksheet'!G31</f>
        <v>0</v>
      </c>
      <c r="D30" s="1">
        <f>'2024-2025 Worksheet'!G31</f>
        <v>0</v>
      </c>
      <c r="E30" s="2">
        <f>'2025-2026 Worksheet'!G31</f>
        <v>0</v>
      </c>
      <c r="G30" s="483"/>
    </row>
    <row r="31" spans="1:7" ht="17.45" customHeight="1" thickBot="1" x14ac:dyDescent="0.25">
      <c r="A31" s="232">
        <v>29</v>
      </c>
      <c r="B31" s="241" t="s">
        <v>320</v>
      </c>
      <c r="C31" s="233">
        <f>SUM(C21:C30)</f>
        <v>0</v>
      </c>
      <c r="D31" s="233">
        <f>SUM(D21:D30)</f>
        <v>0</v>
      </c>
      <c r="E31" s="234">
        <f>SUM(E21:E30)</f>
        <v>0</v>
      </c>
      <c r="G31" s="483"/>
    </row>
    <row r="32" spans="1:7" ht="17.45" customHeight="1" x14ac:dyDescent="0.2">
      <c r="A32" s="174">
        <v>30</v>
      </c>
      <c r="B32" s="238" t="s">
        <v>319</v>
      </c>
      <c r="C32" s="239">
        <f>ROUND(C19-C31,2)</f>
        <v>0</v>
      </c>
      <c r="D32" s="239">
        <f>ROUND(D19-D31,2)</f>
        <v>0</v>
      </c>
      <c r="E32" s="240">
        <f>IF(E19-E31&lt;0,"ERROR Can't be below $0",ROUND(E19-E31,2))</f>
        <v>0</v>
      </c>
      <c r="G32" s="191" t="s">
        <v>464</v>
      </c>
    </row>
    <row r="33" spans="1:7" x14ac:dyDescent="0.2">
      <c r="A33" s="176">
        <v>31</v>
      </c>
      <c r="B33" s="177" t="s">
        <v>377</v>
      </c>
      <c r="C33" s="13"/>
      <c r="D33" s="13"/>
      <c r="E33" s="178" t="e">
        <f>E32/(E31-E30-E29-E23-E22)</f>
        <v>#DIV/0!</v>
      </c>
      <c r="F33" s="191" t="e">
        <f>IF(E33&lt;50%,0,"Cash reserve cannot exceed 50%")</f>
        <v>#DIV/0!</v>
      </c>
    </row>
    <row r="34" spans="1:7" ht="17.45" customHeight="1" x14ac:dyDescent="0.2">
      <c r="A34" s="478" t="s">
        <v>21</v>
      </c>
      <c r="B34" s="479"/>
      <c r="C34" s="6" t="s">
        <v>22</v>
      </c>
      <c r="E34" s="175">
        <f>E8</f>
        <v>0</v>
      </c>
    </row>
    <row r="35" spans="1:7" ht="17.45" customHeight="1" x14ac:dyDescent="0.2">
      <c r="A35" s="478"/>
      <c r="B35" s="479"/>
      <c r="C35" s="6" t="str">
        <f>CONCATENATE("     County Treasurer's Commission at ",'Basic Data Input'!B14,"% of Line 6")</f>
        <v xml:space="preserve">     County Treasurer's Commission at 1% of Line 6</v>
      </c>
      <c r="E35" s="206">
        <f>IF('2025-2026 Worksheet'!G37=0,ROUND('Total All Funds - Page 2'!E34*('Basic Data Input'!B14/100),2),'2025-2026 Worksheet'!G37)</f>
        <v>0</v>
      </c>
      <c r="G35" s="483" t="s">
        <v>488</v>
      </c>
    </row>
    <row r="36" spans="1:7" ht="17.45" customHeight="1" thickBot="1" x14ac:dyDescent="0.25">
      <c r="A36" s="480"/>
      <c r="B36" s="481"/>
      <c r="C36" s="17" t="s">
        <v>23</v>
      </c>
      <c r="D36" s="18"/>
      <c r="E36" s="63">
        <f>ROUND(SUM(E34:E35),2)</f>
        <v>0</v>
      </c>
      <c r="G36" s="483"/>
    </row>
  </sheetData>
  <sheetProtection algorithmName="SHA-512" hashValue="86SYDPefCJz6OauyHGO5D3J4p+V8nnhP5Dg7BAR75rg8KFI888Yc7ElDwoJwxqclnl5SDmAnBRHSIiVdnPhR2g==" saltValue="6aOzmF5gbgvU9Aj+KFGPXw==" spinCount="100000" sheet="1" objects="1" scenarios="1"/>
  <mergeCells count="4">
    <mergeCell ref="A34:B36"/>
    <mergeCell ref="A1:E1"/>
    <mergeCell ref="G29:G31"/>
    <mergeCell ref="G35:G36"/>
  </mergeCells>
  <phoneticPr fontId="0" type="noConversion"/>
  <printOptions horizontalCentered="1"/>
  <pageMargins left="0" right="0" top="0.35" bottom="0.41" header="0.35" footer="0.18"/>
  <pageSetup scale="84"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workbookViewId="0">
      <selection activeCell="A3" sqref="A3:D3"/>
    </sheetView>
  </sheetViews>
  <sheetFormatPr defaultColWidth="9.140625" defaultRowHeight="12.75" x14ac:dyDescent="0.2"/>
  <cols>
    <col min="1" max="1" width="28.85546875" style="73" customWidth="1"/>
    <col min="2" max="2" width="5" style="73" customWidth="1"/>
    <col min="3" max="3" width="20.5703125" style="73" customWidth="1"/>
    <col min="4" max="4" width="9.140625" style="73"/>
    <col min="5" max="5" width="27.140625" style="73" customWidth="1"/>
    <col min="6" max="6" width="9.5703125" style="73" customWidth="1"/>
    <col min="7" max="7" width="28" style="73" customWidth="1"/>
    <col min="8" max="16384" width="9.140625" style="73"/>
  </cols>
  <sheetData>
    <row r="1" spans="1:7" ht="18" customHeight="1" x14ac:dyDescent="0.2">
      <c r="A1" s="488" t="str">
        <f>CONCATENATE('Basic Data Input'!B6," NRD")</f>
        <v>_____________________________ NRD</v>
      </c>
      <c r="B1" s="488"/>
      <c r="C1" s="488"/>
      <c r="D1" s="488"/>
      <c r="E1" s="488"/>
      <c r="F1" s="488"/>
      <c r="G1" s="488"/>
    </row>
    <row r="2" spans="1:7" x14ac:dyDescent="0.2">
      <c r="A2" s="6"/>
      <c r="B2" s="6"/>
      <c r="C2" s="6"/>
    </row>
    <row r="3" spans="1:7" ht="15.75" x14ac:dyDescent="0.25">
      <c r="A3" s="485" t="s">
        <v>78</v>
      </c>
      <c r="B3" s="485"/>
      <c r="C3" s="485"/>
      <c r="E3" s="486" t="s">
        <v>439</v>
      </c>
      <c r="F3" s="486"/>
      <c r="G3" s="486"/>
    </row>
    <row r="4" spans="1:7" ht="12.75" customHeight="1" x14ac:dyDescent="0.2">
      <c r="A4" s="6"/>
      <c r="B4" s="6"/>
      <c r="C4" s="6"/>
      <c r="E4" s="191"/>
      <c r="F4" s="191"/>
      <c r="G4" s="191"/>
    </row>
    <row r="5" spans="1:7" x14ac:dyDescent="0.2">
      <c r="A5" s="489" t="s">
        <v>109</v>
      </c>
      <c r="B5" s="489"/>
      <c r="C5" s="489"/>
      <c r="E5" s="191"/>
      <c r="F5" s="191"/>
      <c r="G5" s="191"/>
    </row>
    <row r="6" spans="1:7" ht="12.75" customHeight="1" x14ac:dyDescent="0.2">
      <c r="A6" s="489"/>
      <c r="B6" s="489"/>
      <c r="C6" s="489"/>
      <c r="E6" s="487" t="s">
        <v>440</v>
      </c>
      <c r="F6" s="487"/>
      <c r="G6" s="487"/>
    </row>
    <row r="7" spans="1:7" x14ac:dyDescent="0.2">
      <c r="A7" s="489"/>
      <c r="B7" s="489"/>
      <c r="C7" s="489"/>
      <c r="E7" s="487"/>
      <c r="F7" s="487"/>
      <c r="G7" s="487"/>
    </row>
    <row r="8" spans="1:7" x14ac:dyDescent="0.2">
      <c r="A8" s="489"/>
      <c r="B8" s="489"/>
      <c r="C8" s="489"/>
      <c r="E8" s="487"/>
      <c r="F8" s="487"/>
      <c r="G8" s="487"/>
    </row>
    <row r="9" spans="1:7" x14ac:dyDescent="0.2">
      <c r="A9" s="489"/>
      <c r="B9" s="489"/>
      <c r="C9" s="489"/>
      <c r="E9" s="487"/>
      <c r="F9" s="487"/>
      <c r="G9" s="487"/>
    </row>
    <row r="10" spans="1:7" x14ac:dyDescent="0.2">
      <c r="A10" s="489"/>
      <c r="B10" s="489"/>
      <c r="C10" s="489"/>
      <c r="E10" s="487"/>
      <c r="F10" s="487"/>
      <c r="G10" s="487"/>
    </row>
    <row r="11" spans="1:7" x14ac:dyDescent="0.2">
      <c r="A11" s="6"/>
      <c r="B11" s="6"/>
      <c r="C11" s="6"/>
    </row>
    <row r="12" spans="1:7" ht="18" customHeight="1" x14ac:dyDescent="0.2">
      <c r="A12" s="6" t="s">
        <v>79</v>
      </c>
      <c r="B12" s="6"/>
      <c r="C12" s="490" t="s">
        <v>80</v>
      </c>
      <c r="E12" s="195" t="s">
        <v>441</v>
      </c>
      <c r="F12" s="191"/>
      <c r="G12" s="195" t="s">
        <v>442</v>
      </c>
    </row>
    <row r="13" spans="1:7" ht="18" customHeight="1" x14ac:dyDescent="0.2">
      <c r="A13" s="6"/>
      <c r="B13" s="6"/>
      <c r="C13" s="491"/>
      <c r="E13" s="191"/>
      <c r="F13" s="191"/>
      <c r="G13" s="191"/>
    </row>
    <row r="14" spans="1:7" ht="18" customHeight="1" x14ac:dyDescent="0.2">
      <c r="A14" s="6" t="s">
        <v>57</v>
      </c>
      <c r="B14" s="6"/>
      <c r="C14" s="76">
        <f>'Cover- Page 1'!B12-C16-C17-C18-C19</f>
        <v>0</v>
      </c>
      <c r="E14" s="195"/>
      <c r="F14" s="191"/>
      <c r="G14" s="197"/>
    </row>
    <row r="15" spans="1:7" ht="18" customHeight="1" x14ac:dyDescent="0.2">
      <c r="A15" s="191" t="s">
        <v>430</v>
      </c>
      <c r="B15" s="6"/>
      <c r="C15" s="76">
        <f>'Cover- Page 1'!B13</f>
        <v>0</v>
      </c>
      <c r="E15" s="196"/>
      <c r="F15" s="191"/>
      <c r="G15" s="198"/>
    </row>
    <row r="16" spans="1:7" ht="18" customHeight="1" x14ac:dyDescent="0.2">
      <c r="A16" s="75" t="s">
        <v>81</v>
      </c>
      <c r="B16" s="6"/>
      <c r="C16" s="76"/>
      <c r="E16" s="196"/>
      <c r="F16" s="191"/>
      <c r="G16" s="197"/>
    </row>
    <row r="17" spans="1:7" ht="18" customHeight="1" x14ac:dyDescent="0.2">
      <c r="A17" s="75" t="s">
        <v>81</v>
      </c>
      <c r="B17" s="6"/>
      <c r="C17" s="76"/>
      <c r="E17" s="196"/>
      <c r="F17" s="191"/>
      <c r="G17" s="197"/>
    </row>
    <row r="18" spans="1:7" ht="18" customHeight="1" x14ac:dyDescent="0.2">
      <c r="A18" s="75" t="s">
        <v>81</v>
      </c>
      <c r="B18" s="6"/>
      <c r="C18" s="76"/>
      <c r="E18" s="196"/>
      <c r="F18" s="191"/>
      <c r="G18" s="197"/>
    </row>
    <row r="19" spans="1:7" ht="18" customHeight="1" x14ac:dyDescent="0.2">
      <c r="A19" s="75" t="s">
        <v>81</v>
      </c>
      <c r="B19" s="6"/>
      <c r="C19" s="76"/>
      <c r="E19" s="191"/>
      <c r="F19" s="191"/>
      <c r="G19" s="199"/>
    </row>
    <row r="20" spans="1:7" ht="18" customHeight="1" x14ac:dyDescent="0.2">
      <c r="A20" s="6"/>
      <c r="B20" s="6"/>
      <c r="C20" s="77"/>
      <c r="E20" s="71" t="s">
        <v>443</v>
      </c>
      <c r="F20" s="191"/>
      <c r="G20" s="204">
        <f>SUM(G14:G19)</f>
        <v>0</v>
      </c>
    </row>
    <row r="21" spans="1:7" ht="18" customHeight="1" thickBot="1" x14ac:dyDescent="0.25">
      <c r="A21" s="46" t="s">
        <v>82</v>
      </c>
      <c r="B21" s="74" t="s">
        <v>83</v>
      </c>
      <c r="C21" s="78">
        <f>IF(ROUND(SUM(C14:C19),2)=0,0,IF(ROUND(SUM(C14:C19),2)&lt;&gt;'Cover- Page 1'!B14,"Must = Cover Page",ROUND(SUM(C14:C19),2)))</f>
        <v>0</v>
      </c>
    </row>
    <row r="22" spans="1:7" ht="18" customHeight="1" x14ac:dyDescent="0.2">
      <c r="A22" s="6"/>
      <c r="B22" s="6"/>
      <c r="C22" s="6"/>
      <c r="E22" s="71" t="s">
        <v>444</v>
      </c>
      <c r="G22" s="94">
        <f>'Total All Funds - Page 2'!E32</f>
        <v>0</v>
      </c>
    </row>
    <row r="23" spans="1:7" ht="18" customHeight="1" x14ac:dyDescent="0.2">
      <c r="A23" s="6"/>
      <c r="B23" s="6"/>
      <c r="C23" s="6"/>
      <c r="E23" s="71" t="s">
        <v>445</v>
      </c>
      <c r="G23" s="94">
        <f>G22-G20</f>
        <v>0</v>
      </c>
    </row>
    <row r="24" spans="1:7" ht="18" customHeight="1" x14ac:dyDescent="0.2">
      <c r="A24" s="484" t="s">
        <v>84</v>
      </c>
      <c r="B24" s="484"/>
      <c r="C24" s="484"/>
      <c r="E24" s="71" t="s">
        <v>446</v>
      </c>
      <c r="G24" s="205" t="e">
        <f>G23/('Total All Funds - Page 2'!E31-'Total All Funds - Page 2'!E22-'Total All Funds - Page 2'!E23-'Total All Funds - Page 2'!E29-'Total All Funds - Page 2'!E30)</f>
        <v>#DIV/0!</v>
      </c>
    </row>
    <row r="25" spans="1:7" ht="18" customHeight="1" x14ac:dyDescent="0.2">
      <c r="A25" s="484"/>
      <c r="B25" s="484"/>
      <c r="C25" s="484"/>
    </row>
    <row r="26" spans="1:7" ht="18" customHeight="1" x14ac:dyDescent="0.2">
      <c r="A26" s="6"/>
      <c r="B26" s="6"/>
      <c r="C26" s="6"/>
    </row>
    <row r="27" spans="1:7" ht="18" customHeight="1" x14ac:dyDescent="0.2">
      <c r="A27" s="6"/>
      <c r="B27" s="6"/>
      <c r="C27" s="6"/>
    </row>
    <row r="28" spans="1:7" ht="18" customHeight="1" x14ac:dyDescent="0.2">
      <c r="A28" s="6"/>
      <c r="B28" s="6"/>
      <c r="C28" s="6"/>
    </row>
    <row r="29" spans="1:7" ht="18" customHeight="1" x14ac:dyDescent="0.2">
      <c r="A29" s="6"/>
      <c r="B29" s="6"/>
      <c r="C29" s="6"/>
    </row>
    <row r="30" spans="1:7" ht="18" customHeight="1" x14ac:dyDescent="0.2">
      <c r="A30" s="6"/>
      <c r="B30" s="6"/>
      <c r="C30" s="6"/>
    </row>
    <row r="31" spans="1:7" x14ac:dyDescent="0.2">
      <c r="A31" s="6"/>
      <c r="B31" s="6"/>
      <c r="C31" s="6"/>
    </row>
  </sheetData>
  <sheetProtection algorithmName="SHA-512" hashValue="3WQe1YXJSVuWWKK0M+T27NJEI+iLDeNzyaus3PLpgg7kkBUwvI7E6W8mmviU3mwgcY9hlbBkiGaSbt5hBZN1fg==" saltValue="SVKuiuvCOMZUqn3sWhG+zA==" spinCount="100000" sheet="1" objects="1" scenarios="1"/>
  <mergeCells count="7">
    <mergeCell ref="A24:C25"/>
    <mergeCell ref="A3:C3"/>
    <mergeCell ref="E3:G3"/>
    <mergeCell ref="E6:G10"/>
    <mergeCell ref="A1:G1"/>
    <mergeCell ref="A5:C10"/>
    <mergeCell ref="C12:C13"/>
  </mergeCells>
  <phoneticPr fontId="0" type="noConversion"/>
  <printOptions horizontalCentered="1"/>
  <pageMargins left="0.41" right="0.33" top="0.5" bottom="0.5" header="0.5" footer="0.35"/>
  <pageSetup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A3" sqref="A3:H3"/>
    </sheetView>
  </sheetViews>
  <sheetFormatPr defaultColWidth="9.140625" defaultRowHeight="14.25" x14ac:dyDescent="0.2"/>
  <cols>
    <col min="1" max="1" width="13.5703125" style="337" customWidth="1"/>
    <col min="2" max="2" width="6.5703125" style="337" customWidth="1"/>
    <col min="3" max="3" width="20.85546875" style="337" customWidth="1"/>
    <col min="4" max="4" width="14.42578125" style="337" customWidth="1"/>
    <col min="5" max="5" width="2" style="337" customWidth="1"/>
    <col min="6" max="6" width="40" style="337" customWidth="1"/>
    <col min="7" max="7" width="2.42578125" style="337" customWidth="1"/>
    <col min="8" max="8" width="33.5703125" style="337" customWidth="1"/>
    <col min="9" max="9" width="8.5703125" style="337" customWidth="1"/>
    <col min="10" max="16384" width="9.140625" style="337"/>
  </cols>
  <sheetData>
    <row r="1" spans="1:8" ht="25.5" customHeight="1" x14ac:dyDescent="0.2"/>
    <row r="2" spans="1:8" ht="9.75" customHeight="1" x14ac:dyDescent="0.2"/>
    <row r="3" spans="1:8" ht="23.25" x14ac:dyDescent="0.35">
      <c r="A3" s="494" t="s">
        <v>25</v>
      </c>
      <c r="B3" s="494"/>
      <c r="C3" s="494"/>
      <c r="D3" s="494"/>
      <c r="E3" s="494"/>
      <c r="F3" s="494"/>
      <c r="G3" s="494"/>
      <c r="H3" s="494"/>
    </row>
    <row r="4" spans="1:8" ht="32.25" customHeight="1" thickBot="1" x14ac:dyDescent="0.4">
      <c r="A4" s="338"/>
      <c r="B4" s="338"/>
      <c r="C4" s="338"/>
      <c r="D4" s="338"/>
      <c r="E4" s="495" t="s">
        <v>447</v>
      </c>
      <c r="F4" s="495"/>
      <c r="G4" s="338"/>
      <c r="H4" s="338"/>
    </row>
    <row r="5" spans="1:8" ht="17.25" customHeight="1" x14ac:dyDescent="0.35">
      <c r="A5" s="338"/>
      <c r="B5" s="338"/>
      <c r="C5" s="338"/>
      <c r="D5" s="338"/>
      <c r="E5" s="338"/>
      <c r="F5" s="339" t="s">
        <v>448</v>
      </c>
      <c r="G5" s="338"/>
      <c r="H5" s="338"/>
    </row>
    <row r="6" spans="1:8" ht="23.25" x14ac:dyDescent="0.35">
      <c r="A6" s="338"/>
      <c r="B6" s="338"/>
      <c r="D6" s="340" t="s">
        <v>449</v>
      </c>
      <c r="E6" s="338"/>
      <c r="F6" s="341"/>
      <c r="G6" s="338"/>
      <c r="H6" s="338"/>
    </row>
    <row r="7" spans="1:8" ht="23.25" x14ac:dyDescent="0.35">
      <c r="A7" s="338"/>
      <c r="B7" s="338"/>
      <c r="D7" s="340" t="s">
        <v>450</v>
      </c>
      <c r="E7" s="338"/>
      <c r="F7" s="342"/>
      <c r="G7" s="338"/>
      <c r="H7" s="338"/>
    </row>
    <row r="8" spans="1:8" ht="23.25" x14ac:dyDescent="0.35">
      <c r="A8" s="338"/>
      <c r="B8" s="338"/>
      <c r="D8" s="340" t="s">
        <v>451</v>
      </c>
      <c r="E8" s="338"/>
      <c r="F8" s="342"/>
      <c r="G8" s="338"/>
      <c r="H8" s="338"/>
    </row>
    <row r="9" spans="1:8" ht="23.25" x14ac:dyDescent="0.35">
      <c r="A9" s="338"/>
      <c r="B9" s="338"/>
      <c r="D9" s="340" t="s">
        <v>452</v>
      </c>
      <c r="E9" s="338"/>
      <c r="F9" s="342"/>
      <c r="G9" s="338"/>
      <c r="H9" s="338"/>
    </row>
    <row r="10" spans="1:8" ht="23.25" x14ac:dyDescent="0.35">
      <c r="A10" s="338"/>
      <c r="B10" s="338"/>
      <c r="D10" s="340" t="s">
        <v>453</v>
      </c>
      <c r="E10" s="338"/>
      <c r="F10" s="342"/>
      <c r="G10" s="338"/>
      <c r="H10" s="338"/>
    </row>
    <row r="11" spans="1:8" ht="32.25" customHeight="1" x14ac:dyDescent="0.35">
      <c r="A11" s="338"/>
      <c r="B11" s="338"/>
      <c r="C11" s="338"/>
      <c r="D11" s="338"/>
      <c r="E11" s="338"/>
      <c r="F11" s="338"/>
      <c r="G11" s="338"/>
      <c r="H11" s="338"/>
    </row>
    <row r="12" spans="1:8" ht="15" thickBot="1" x14ac:dyDescent="0.25">
      <c r="C12" s="496" t="s">
        <v>26</v>
      </c>
      <c r="D12" s="496"/>
      <c r="E12" s="343"/>
      <c r="F12" s="395" t="s">
        <v>454</v>
      </c>
      <c r="G12" s="343"/>
      <c r="H12" s="344" t="s">
        <v>27</v>
      </c>
    </row>
    <row r="13" spans="1:8" ht="27" customHeight="1" x14ac:dyDescent="0.2">
      <c r="A13" s="340" t="s">
        <v>449</v>
      </c>
      <c r="C13" s="497"/>
      <c r="D13" s="497"/>
      <c r="F13" s="345"/>
      <c r="H13" s="345"/>
    </row>
    <row r="14" spans="1:8" ht="27" customHeight="1" x14ac:dyDescent="0.2">
      <c r="A14" s="340" t="s">
        <v>455</v>
      </c>
      <c r="C14" s="497" t="s">
        <v>456</v>
      </c>
      <c r="D14" s="497"/>
      <c r="F14" s="345"/>
      <c r="H14" s="345"/>
    </row>
    <row r="15" spans="1:8" ht="27" customHeight="1" x14ac:dyDescent="0.2">
      <c r="A15" s="340" t="s">
        <v>452</v>
      </c>
      <c r="C15" s="492"/>
      <c r="D15" s="492"/>
      <c r="F15" s="345"/>
      <c r="H15" s="345"/>
    </row>
    <row r="16" spans="1:8" ht="27" customHeight="1" x14ac:dyDescent="0.2">
      <c r="A16" s="340" t="s">
        <v>457</v>
      </c>
      <c r="C16" s="492"/>
      <c r="D16" s="492"/>
      <c r="F16" s="345"/>
      <c r="H16" s="345"/>
    </row>
    <row r="18" spans="1:8" x14ac:dyDescent="0.2">
      <c r="A18" s="340" t="s">
        <v>559</v>
      </c>
    </row>
    <row r="19" spans="1:8" ht="7.5" customHeight="1" thickBot="1" x14ac:dyDescent="0.25"/>
    <row r="20" spans="1:8" ht="15" thickBot="1" x14ac:dyDescent="0.25">
      <c r="B20" s="346"/>
      <c r="C20" s="340" t="s">
        <v>314</v>
      </c>
    </row>
    <row r="21" spans="1:8" ht="9" customHeight="1" thickBot="1" x14ac:dyDescent="0.25"/>
    <row r="22" spans="1:8" ht="15" thickBot="1" x14ac:dyDescent="0.25">
      <c r="B22" s="346"/>
      <c r="C22" s="340" t="s">
        <v>458</v>
      </c>
    </row>
    <row r="23" spans="1:8" ht="9" customHeight="1" thickBot="1" x14ac:dyDescent="0.25"/>
    <row r="24" spans="1:8" ht="15" thickBot="1" x14ac:dyDescent="0.25">
      <c r="B24" s="346"/>
      <c r="C24" s="340" t="s">
        <v>315</v>
      </c>
    </row>
    <row r="27" spans="1:8" ht="15" x14ac:dyDescent="0.25">
      <c r="A27" s="347"/>
      <c r="B27" s="493"/>
      <c r="C27" s="493"/>
      <c r="D27" s="493"/>
      <c r="E27" s="493"/>
      <c r="F27" s="493"/>
      <c r="G27" s="493"/>
      <c r="H27" s="493"/>
    </row>
    <row r="28" spans="1:8" x14ac:dyDescent="0.2">
      <c r="B28" s="493"/>
      <c r="C28" s="493"/>
      <c r="D28" s="493"/>
      <c r="E28" s="493"/>
      <c r="F28" s="493"/>
      <c r="G28" s="493"/>
      <c r="H28" s="493"/>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7"/>
  <sheetViews>
    <sheetView workbookViewId="0">
      <selection activeCell="A3" sqref="A3:D3"/>
    </sheetView>
  </sheetViews>
  <sheetFormatPr defaultColWidth="9.140625" defaultRowHeight="12" x14ac:dyDescent="0.2"/>
  <cols>
    <col min="1" max="1" width="2.5703125" style="36" customWidth="1"/>
    <col min="2" max="2" width="56.5703125" style="36" customWidth="1"/>
    <col min="3" max="3" width="16.5703125" style="36" customWidth="1"/>
    <col min="4" max="4" width="4.42578125" style="36" customWidth="1"/>
    <col min="5" max="5" width="18.5703125" style="36" customWidth="1"/>
    <col min="6" max="7" width="9.140625" style="36"/>
    <col min="8" max="8" width="88.42578125" style="36" customWidth="1"/>
    <col min="9" max="16384" width="9.140625" style="36"/>
  </cols>
  <sheetData>
    <row r="1" spans="1:14" ht="18" customHeight="1" x14ac:dyDescent="0.2">
      <c r="A1" s="488" t="str">
        <f>CONCATENATE('Basic Data Input'!B6," NRD")</f>
        <v>_____________________________ NRD</v>
      </c>
      <c r="B1" s="488"/>
      <c r="C1" s="488"/>
      <c r="D1" s="488"/>
      <c r="E1" s="488"/>
    </row>
    <row r="2" spans="1:14" ht="30" customHeight="1" x14ac:dyDescent="0.2">
      <c r="A2" s="510" t="s">
        <v>624</v>
      </c>
      <c r="B2" s="510"/>
      <c r="C2" s="510"/>
      <c r="D2" s="510"/>
      <c r="E2" s="510"/>
    </row>
    <row r="3" spans="1:14" ht="9" customHeight="1" thickBot="1" x14ac:dyDescent="0.25"/>
    <row r="4" spans="1:14" ht="16.5" thickBot="1" x14ac:dyDescent="0.3">
      <c r="A4" s="499" t="s">
        <v>29</v>
      </c>
      <c r="B4" s="500"/>
      <c r="C4" s="500"/>
      <c r="D4" s="500"/>
      <c r="E4" s="501"/>
    </row>
    <row r="5" spans="1:14" ht="9" customHeight="1" x14ac:dyDescent="0.2">
      <c r="A5" s="49"/>
      <c r="B5" s="49"/>
      <c r="C5" s="49"/>
      <c r="D5" s="49"/>
      <c r="E5" s="49"/>
    </row>
    <row r="6" spans="1:14" ht="18" customHeight="1" x14ac:dyDescent="0.2">
      <c r="A6" s="502" t="s">
        <v>30</v>
      </c>
      <c r="B6" s="502"/>
      <c r="C6" s="502"/>
      <c r="D6" s="120" t="s">
        <v>87</v>
      </c>
      <c r="E6" s="50">
        <f>'Total All Funds - Page 2'!E36</f>
        <v>0</v>
      </c>
    </row>
    <row r="7" spans="1:14" ht="18" customHeight="1" x14ac:dyDescent="0.2">
      <c r="A7" s="511" t="s">
        <v>32</v>
      </c>
      <c r="B7" s="511"/>
      <c r="C7" s="511"/>
      <c r="D7" s="120" t="s">
        <v>40</v>
      </c>
      <c r="E7" s="51">
        <f>'Total All Funds - Page 2'!E10</f>
        <v>0</v>
      </c>
      <c r="H7" s="242" t="s">
        <v>490</v>
      </c>
    </row>
    <row r="8" spans="1:14" ht="18" customHeight="1" x14ac:dyDescent="0.2">
      <c r="A8" s="511" t="s">
        <v>31</v>
      </c>
      <c r="B8" s="511"/>
      <c r="C8" s="511"/>
      <c r="D8" s="120" t="s">
        <v>41</v>
      </c>
      <c r="E8" s="51">
        <f>'Total All Funds - Page 2'!E15</f>
        <v>0</v>
      </c>
    </row>
    <row r="9" spans="1:14" ht="18" customHeight="1" x14ac:dyDescent="0.2">
      <c r="A9" s="511" t="s">
        <v>20</v>
      </c>
      <c r="B9" s="511"/>
      <c r="C9" s="511"/>
      <c r="D9" s="120" t="s">
        <v>42</v>
      </c>
      <c r="E9" s="51">
        <f>'Total All Funds - Page 2'!E17</f>
        <v>0</v>
      </c>
    </row>
    <row r="10" spans="1:14" s="107" customFormat="1" ht="24" customHeight="1" x14ac:dyDescent="0.2">
      <c r="A10" s="514" t="s">
        <v>131</v>
      </c>
      <c r="B10" s="514"/>
      <c r="C10" s="514"/>
      <c r="D10" s="105"/>
      <c r="E10" s="106"/>
    </row>
    <row r="11" spans="1:14" s="107" customFormat="1" ht="27" customHeight="1" x14ac:dyDescent="0.2">
      <c r="A11" s="105"/>
      <c r="B11" s="225" t="s">
        <v>539</v>
      </c>
      <c r="C11" s="65">
        <f>'Basic Data Input'!B17</f>
        <v>0</v>
      </c>
      <c r="D11" s="134" t="s">
        <v>43</v>
      </c>
      <c r="E11" s="106"/>
    </row>
    <row r="12" spans="1:14" s="107" customFormat="1" ht="15.95" customHeight="1" x14ac:dyDescent="0.2">
      <c r="A12" s="105"/>
      <c r="B12" s="165" t="s">
        <v>625</v>
      </c>
      <c r="C12" s="65">
        <f>'Basic Data Input'!B18</f>
        <v>0</v>
      </c>
      <c r="D12" s="134" t="s">
        <v>44</v>
      </c>
      <c r="E12" s="106"/>
    </row>
    <row r="13" spans="1:14" s="107" customFormat="1" ht="15.95" customHeight="1" x14ac:dyDescent="0.2">
      <c r="A13" s="105"/>
      <c r="B13" s="164" t="s">
        <v>102</v>
      </c>
      <c r="C13" s="65">
        <f>'Basic Data Input'!B19</f>
        <v>0</v>
      </c>
      <c r="D13" s="120" t="s">
        <v>46</v>
      </c>
      <c r="E13" s="106"/>
    </row>
    <row r="14" spans="1:14" ht="24" customHeight="1" x14ac:dyDescent="0.2">
      <c r="A14" s="506" t="s">
        <v>460</v>
      </c>
      <c r="B14" s="489"/>
      <c r="C14" s="489"/>
      <c r="D14" s="120" t="s">
        <v>48</v>
      </c>
      <c r="E14" s="50">
        <f>IF(C11-C12-C13&lt;0,0,C11-C12-C13)</f>
        <v>0</v>
      </c>
    </row>
    <row r="15" spans="1:14" ht="18" customHeight="1" x14ac:dyDescent="0.2">
      <c r="A15" s="168" t="s">
        <v>465</v>
      </c>
      <c r="B15" s="201"/>
      <c r="C15" s="201"/>
      <c r="D15" s="202" t="s">
        <v>467</v>
      </c>
      <c r="E15" s="66">
        <v>0</v>
      </c>
      <c r="G15" s="203"/>
      <c r="H15" s="243" t="s">
        <v>466</v>
      </c>
      <c r="I15" s="203"/>
      <c r="J15" s="203"/>
      <c r="K15" s="203"/>
      <c r="L15" s="203"/>
      <c r="M15" s="203"/>
      <c r="N15" s="203"/>
    </row>
    <row r="16" spans="1:14" ht="9" customHeight="1" thickBot="1" x14ac:dyDescent="0.25">
      <c r="A16" s="52"/>
      <c r="B16" s="52"/>
      <c r="C16" s="52"/>
      <c r="D16" s="105"/>
      <c r="E16" s="53"/>
    </row>
    <row r="17" spans="1:8" ht="24.95" customHeight="1" thickTop="1" thickBot="1" x14ac:dyDescent="0.3">
      <c r="A17" s="54"/>
      <c r="B17" s="55" t="s">
        <v>33</v>
      </c>
      <c r="C17" s="55"/>
      <c r="D17" s="135" t="s">
        <v>49</v>
      </c>
      <c r="E17" s="64">
        <f>ROUND(SUM(E6:E15),2)</f>
        <v>0</v>
      </c>
    </row>
    <row r="18" spans="1:8" ht="9" customHeight="1" thickTop="1" x14ac:dyDescent="0.2">
      <c r="D18" s="107"/>
    </row>
    <row r="19" spans="1:8" ht="9" customHeight="1" thickBot="1" x14ac:dyDescent="0.25"/>
    <row r="20" spans="1:8" ht="16.5" thickBot="1" x14ac:dyDescent="0.3">
      <c r="A20" s="507" t="s">
        <v>461</v>
      </c>
      <c r="B20" s="508"/>
      <c r="C20" s="508"/>
      <c r="D20" s="508"/>
      <c r="E20" s="509"/>
    </row>
    <row r="21" spans="1:8" s="107" customFormat="1" ht="6" customHeight="1" x14ac:dyDescent="0.2">
      <c r="A21"/>
      <c r="B21"/>
      <c r="C21"/>
      <c r="D21"/>
    </row>
    <row r="22" spans="1:8" s="107" customFormat="1" ht="30" customHeight="1" x14ac:dyDescent="0.2">
      <c r="B22" s="108" t="s">
        <v>132</v>
      </c>
      <c r="C22" s="291">
        <f>'Capital Improvements Page6'!B37</f>
        <v>0</v>
      </c>
      <c r="D22" s="121" t="s">
        <v>50</v>
      </c>
      <c r="E22"/>
      <c r="G22" s="192"/>
      <c r="H22" s="292" t="s">
        <v>530</v>
      </c>
    </row>
    <row r="23" spans="1:8" s="107" customFormat="1" ht="65.099999999999994" customHeight="1" x14ac:dyDescent="0.2">
      <c r="A23" s="105"/>
      <c r="B23" s="123" t="s">
        <v>324</v>
      </c>
      <c r="C23" s="51">
        <f>C13</f>
        <v>0</v>
      </c>
      <c r="D23" s="121" t="s">
        <v>51</v>
      </c>
      <c r="E23"/>
    </row>
    <row r="24" spans="1:8" s="107" customFormat="1" ht="15.95" customHeight="1" x14ac:dyDescent="0.2">
      <c r="A24" s="505" t="s">
        <v>103</v>
      </c>
      <c r="B24" s="505"/>
      <c r="D24" s="121" t="s">
        <v>52</v>
      </c>
      <c r="E24" s="50">
        <f>IF(C22-C23&lt;0,"Cannot be a Negative Number",C22-C23)</f>
        <v>0</v>
      </c>
    </row>
    <row r="25" spans="1:8" ht="18" customHeight="1" x14ac:dyDescent="0.2">
      <c r="A25" s="511" t="s">
        <v>34</v>
      </c>
      <c r="B25" s="511"/>
      <c r="D25" s="121" t="s">
        <v>133</v>
      </c>
      <c r="E25" s="66"/>
      <c r="H25" s="242" t="s">
        <v>491</v>
      </c>
    </row>
    <row r="26" spans="1:8" ht="18" customHeight="1" x14ac:dyDescent="0.2">
      <c r="A26" s="511" t="s">
        <v>35</v>
      </c>
      <c r="B26" s="511"/>
      <c r="D26" s="121" t="s">
        <v>134</v>
      </c>
      <c r="E26" s="66"/>
      <c r="F26" s="36">
        <f>IF(E26&gt;'Interlocal Form'!D23,"Error",0)</f>
        <v>0</v>
      </c>
      <c r="H26" s="242" t="s">
        <v>508</v>
      </c>
    </row>
    <row r="27" spans="1:8" ht="18" customHeight="1" x14ac:dyDescent="0.2">
      <c r="A27" s="56" t="s">
        <v>19</v>
      </c>
      <c r="B27" s="49"/>
      <c r="D27" s="121" t="s">
        <v>135</v>
      </c>
      <c r="E27" s="79"/>
    </row>
    <row r="28" spans="1:8" ht="18" customHeight="1" x14ac:dyDescent="0.2">
      <c r="A28" s="56" t="s">
        <v>36</v>
      </c>
      <c r="B28" s="49"/>
      <c r="D28" s="121" t="s">
        <v>136</v>
      </c>
      <c r="E28" s="65"/>
    </row>
    <row r="29" spans="1:8" ht="18" customHeight="1" x14ac:dyDescent="0.2">
      <c r="A29" s="489" t="s">
        <v>37</v>
      </c>
      <c r="B29" s="489"/>
      <c r="D29" s="121" t="s">
        <v>137</v>
      </c>
      <c r="E29" s="66"/>
    </row>
    <row r="30" spans="1:8" s="107" customFormat="1" ht="17.100000000000001" customHeight="1" x14ac:dyDescent="0.2">
      <c r="A30" s="514" t="s">
        <v>122</v>
      </c>
      <c r="B30" s="514"/>
      <c r="D30" s="121" t="s">
        <v>138</v>
      </c>
      <c r="E30" s="66"/>
    </row>
    <row r="31" spans="1:8" s="107" customFormat="1" ht="6" customHeight="1" thickBot="1" x14ac:dyDescent="0.25">
      <c r="A31"/>
      <c r="B31"/>
      <c r="C31"/>
      <c r="D31"/>
    </row>
    <row r="32" spans="1:8" ht="24.95" customHeight="1" thickTop="1" thickBot="1" x14ac:dyDescent="0.3">
      <c r="A32" s="54"/>
      <c r="B32" s="55" t="s">
        <v>38</v>
      </c>
      <c r="C32" s="55"/>
      <c r="D32" s="135" t="s">
        <v>139</v>
      </c>
      <c r="E32" s="64">
        <f>ROUND(SUM(E24:E30),2)</f>
        <v>0</v>
      </c>
    </row>
    <row r="33" spans="1:8" ht="9" customHeight="1" thickTop="1" thickBot="1" x14ac:dyDescent="0.25">
      <c r="A33" s="49"/>
      <c r="B33" s="49"/>
      <c r="C33" s="49"/>
      <c r="D33" s="49"/>
    </row>
    <row r="34" spans="1:8" ht="54.95" customHeight="1" thickBot="1" x14ac:dyDescent="0.25">
      <c r="A34" s="503" t="s">
        <v>483</v>
      </c>
      <c r="B34" s="504"/>
      <c r="C34" s="67"/>
      <c r="D34" s="119"/>
      <c r="E34" s="68">
        <f>IF(E17-E32&lt;0,"Can Not Be Less Than 0",ROUND(E17-E32,2))</f>
        <v>0</v>
      </c>
      <c r="F34" s="57"/>
      <c r="G34" s="512"/>
      <c r="H34" s="513"/>
    </row>
    <row r="35" spans="1:8" ht="3" customHeight="1" x14ac:dyDescent="0.2"/>
    <row r="36" spans="1:8" s="107" customFormat="1" ht="9" customHeight="1" x14ac:dyDescent="0.2"/>
    <row r="37" spans="1:8" s="107" customFormat="1" ht="24.95" customHeight="1" x14ac:dyDescent="0.2">
      <c r="A37" s="498" t="s">
        <v>484</v>
      </c>
      <c r="B37" s="498"/>
      <c r="C37" s="498"/>
      <c r="D37" s="498"/>
      <c r="E37" s="498"/>
    </row>
  </sheetData>
  <sheetProtection algorithmName="SHA-512" hashValue="aB7zAjGy36i+pCdQuDE8726yYePLhwh66gABUSrepALUK2zQH6DMeH7ow2Y5JuzCUba9C2kRB05NkrixFS8QrA==" saltValue="BXbCIy3UtCpSpou8TRl2QQ==" spinCount="100000" sheet="1" objects="1" scenarios="1"/>
  <mergeCells count="18">
    <mergeCell ref="G34:H34"/>
    <mergeCell ref="A8:C8"/>
    <mergeCell ref="A9:C9"/>
    <mergeCell ref="A30:B30"/>
    <mergeCell ref="A26:B26"/>
    <mergeCell ref="A29:B29"/>
    <mergeCell ref="A10:C10"/>
    <mergeCell ref="A25:B25"/>
    <mergeCell ref="A37:E37"/>
    <mergeCell ref="A1:E1"/>
    <mergeCell ref="A4:E4"/>
    <mergeCell ref="A6:C6"/>
    <mergeCell ref="A34:B34"/>
    <mergeCell ref="A24:B24"/>
    <mergeCell ref="A14:C14"/>
    <mergeCell ref="A20:E20"/>
    <mergeCell ref="A2:E2"/>
    <mergeCell ref="A7:C7"/>
  </mergeCells>
  <phoneticPr fontId="0" type="noConversion"/>
  <printOptions horizontalCentered="1"/>
  <pageMargins left="0.5" right="0.5" top="0.5" bottom="0.5" header="0.5" footer="0.35"/>
  <pageSetup scale="98" orientation="portrait"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7"/>
  <sheetViews>
    <sheetView workbookViewId="0">
      <selection activeCell="A3" sqref="A3:K3"/>
    </sheetView>
  </sheetViews>
  <sheetFormatPr defaultColWidth="9.140625" defaultRowHeight="12.75" x14ac:dyDescent="0.2"/>
  <cols>
    <col min="1" max="1" width="2.5703125" style="132" customWidth="1"/>
    <col min="2" max="2" width="20.28515625" style="132" customWidth="1"/>
    <col min="3" max="3" width="3.42578125" style="132" customWidth="1"/>
    <col min="4" max="4" width="20.42578125" style="132" customWidth="1"/>
    <col min="5" max="5" width="2.140625" style="132" customWidth="1"/>
    <col min="6" max="6" width="15.5703125" style="132" customWidth="1"/>
    <col min="7" max="7" width="2.42578125" style="132" customWidth="1"/>
    <col min="8" max="8" width="15.5703125" style="132" customWidth="1"/>
    <col min="9" max="9" width="3.5703125" style="132" customWidth="1"/>
    <col min="10" max="10" width="15.5703125" style="132" customWidth="1"/>
    <col min="11" max="11" width="1.5703125" style="132" customWidth="1"/>
    <col min="12" max="12" width="9.140625" style="132"/>
    <col min="13" max="13" width="75.85546875" style="132" customWidth="1"/>
    <col min="14" max="16384" width="9.140625" style="132"/>
  </cols>
  <sheetData>
    <row r="1" spans="1:13" ht="18" customHeight="1" x14ac:dyDescent="0.2">
      <c r="A1" s="372" t="str">
        <f>CONCATENATE('Basic Data Input'!B6," NRD")</f>
        <v>_____________________________ NRD</v>
      </c>
      <c r="B1" s="372"/>
      <c r="C1" s="372"/>
      <c r="D1" s="372"/>
      <c r="E1" s="372"/>
      <c r="F1" s="348"/>
      <c r="G1" s="348"/>
      <c r="H1" s="348"/>
      <c r="I1" s="348"/>
      <c r="J1" s="348"/>
      <c r="K1" s="348"/>
    </row>
    <row r="2" spans="1:13" ht="6" customHeight="1" thickBot="1" x14ac:dyDescent="0.25">
      <c r="A2" s="348"/>
      <c r="B2" s="348"/>
      <c r="C2" s="348"/>
      <c r="D2" s="348"/>
      <c r="E2" s="348"/>
    </row>
    <row r="3" spans="1:13" ht="26.25" customHeight="1" thickTop="1" thickBot="1" x14ac:dyDescent="0.25">
      <c r="A3" s="518" t="s">
        <v>626</v>
      </c>
      <c r="B3" s="519"/>
      <c r="C3" s="519"/>
      <c r="D3" s="519"/>
      <c r="E3" s="519"/>
      <c r="F3" s="519"/>
      <c r="G3" s="519"/>
      <c r="H3" s="519"/>
      <c r="I3" s="519"/>
      <c r="J3" s="519"/>
      <c r="K3" s="520"/>
    </row>
    <row r="4" spans="1:13" ht="11.1" customHeight="1" thickTop="1" x14ac:dyDescent="0.2"/>
    <row r="5" spans="1:13" ht="20.100000000000001" customHeight="1" x14ac:dyDescent="0.2">
      <c r="A5" s="521" t="s">
        <v>605</v>
      </c>
      <c r="B5" s="521"/>
      <c r="C5" s="521"/>
      <c r="D5" s="521"/>
      <c r="E5" s="521"/>
      <c r="F5" s="521"/>
      <c r="G5" s="521"/>
      <c r="H5" s="521"/>
      <c r="J5" s="349"/>
    </row>
    <row r="6" spans="1:13" x14ac:dyDescent="0.2">
      <c r="H6" s="373"/>
      <c r="J6" s="373" t="s">
        <v>87</v>
      </c>
    </row>
    <row r="7" spans="1:13" ht="6" customHeight="1" thickBot="1" x14ac:dyDescent="0.25">
      <c r="H7" s="373"/>
    </row>
    <row r="8" spans="1:13" ht="23.25" customHeight="1" thickBot="1" x14ac:dyDescent="0.25">
      <c r="A8" s="522" t="s">
        <v>553</v>
      </c>
      <c r="B8" s="523"/>
      <c r="C8" s="523"/>
      <c r="D8" s="523"/>
      <c r="E8" s="523"/>
      <c r="F8" s="523"/>
      <c r="G8" s="523"/>
      <c r="H8" s="523"/>
      <c r="I8" s="523"/>
      <c r="J8" s="523"/>
      <c r="K8" s="524"/>
      <c r="M8" s="350"/>
    </row>
    <row r="9" spans="1:13" ht="13.5" thickBot="1" x14ac:dyDescent="0.25"/>
    <row r="10" spans="1:13" ht="13.5" thickBot="1" x14ac:dyDescent="0.25">
      <c r="A10" s="351">
        <v>1</v>
      </c>
      <c r="B10" s="165" t="s">
        <v>560</v>
      </c>
      <c r="C10" s="165"/>
      <c r="D10" s="165"/>
      <c r="E10" s="165"/>
      <c r="H10" s="352">
        <v>2.5</v>
      </c>
      <c r="I10" s="132" t="s">
        <v>39</v>
      </c>
      <c r="J10" s="353" t="str">
        <f>IF(H10&lt;&gt;2.5,IF(H10&lt;&gt;0,"Should be either 2.5 or 0",""),"")</f>
        <v/>
      </c>
    </row>
    <row r="11" spans="1:13" ht="12" customHeight="1" thickBot="1" x14ac:dyDescent="0.25">
      <c r="H11" s="373" t="s">
        <v>40</v>
      </c>
    </row>
    <row r="12" spans="1:13" ht="20.100000000000001" customHeight="1" thickBot="1" x14ac:dyDescent="0.25">
      <c r="A12" s="351">
        <v>2</v>
      </c>
      <c r="B12" s="165" t="s">
        <v>561</v>
      </c>
      <c r="C12" s="165"/>
      <c r="D12" s="165"/>
      <c r="E12" s="165"/>
      <c r="H12" s="354">
        <f>ROUND(IF(F13&lt;=2.5,0,F13-2.5),4)</f>
        <v>0</v>
      </c>
      <c r="I12" s="132" t="s">
        <v>39</v>
      </c>
    </row>
    <row r="13" spans="1:13" ht="24.95" customHeight="1" x14ac:dyDescent="0.2">
      <c r="B13" s="349"/>
      <c r="C13" s="355" t="s">
        <v>145</v>
      </c>
      <c r="D13" s="349">
        <f>'Basic Data Input'!B10</f>
        <v>0</v>
      </c>
      <c r="E13" s="355" t="s">
        <v>146</v>
      </c>
      <c r="F13" s="354">
        <f>ROUND(IF(D13=0,0,B13/D13*100),4)</f>
        <v>0</v>
      </c>
      <c r="G13" s="132" t="s">
        <v>39</v>
      </c>
      <c r="H13" s="373" t="s">
        <v>41</v>
      </c>
    </row>
    <row r="14" spans="1:13" ht="25.5" x14ac:dyDescent="0.2">
      <c r="B14" s="356" t="s">
        <v>627</v>
      </c>
      <c r="C14" s="357"/>
      <c r="D14" s="357" t="s">
        <v>628</v>
      </c>
      <c r="E14" s="355"/>
      <c r="F14" s="356" t="s">
        <v>147</v>
      </c>
      <c r="H14" s="358"/>
    </row>
    <row r="15" spans="1:13" ht="13.5" thickBot="1" x14ac:dyDescent="0.25">
      <c r="B15" s="165"/>
      <c r="C15" s="165"/>
      <c r="D15" s="165"/>
      <c r="E15" s="165"/>
    </row>
    <row r="16" spans="1:13" ht="13.5" thickBot="1" x14ac:dyDescent="0.25">
      <c r="A16" s="351">
        <v>3</v>
      </c>
      <c r="B16" s="132" t="s">
        <v>562</v>
      </c>
      <c r="H16" s="359">
        <f>ROUND(IF(F17&gt;=75,1,0),4)</f>
        <v>0</v>
      </c>
      <c r="I16" s="132" t="s">
        <v>39</v>
      </c>
      <c r="J16" s="353" t="str">
        <f>IF(H16&lt;&gt;1,IF(H16&lt;&gt;0,"Should be either 1.0 or 0",""),"")</f>
        <v/>
      </c>
    </row>
    <row r="17" spans="1:17" ht="24.95" customHeight="1" x14ac:dyDescent="0.2">
      <c r="B17" s="360"/>
      <c r="C17" s="355" t="s">
        <v>145</v>
      </c>
      <c r="D17" s="360"/>
      <c r="E17" s="355" t="s">
        <v>146</v>
      </c>
      <c r="F17" s="361">
        <f>ROUND(IF(D17=0,0,B17/D17*100),4)</f>
        <v>0</v>
      </c>
      <c r="G17" s="132" t="s">
        <v>39</v>
      </c>
      <c r="H17" s="373" t="s">
        <v>42</v>
      </c>
    </row>
    <row r="18" spans="1:17" ht="38.25" x14ac:dyDescent="0.2">
      <c r="B18" s="356" t="s">
        <v>148</v>
      </c>
      <c r="D18" s="356" t="s">
        <v>513</v>
      </c>
      <c r="F18" s="362" t="s">
        <v>149</v>
      </c>
      <c r="M18" s="525" t="s">
        <v>514</v>
      </c>
      <c r="N18" s="525"/>
      <c r="O18" s="525"/>
      <c r="P18" s="525"/>
      <c r="Q18" s="525"/>
    </row>
    <row r="19" spans="1:17" x14ac:dyDescent="0.2">
      <c r="B19" s="165" t="s">
        <v>45</v>
      </c>
      <c r="C19" s="165"/>
      <c r="D19" s="165"/>
      <c r="E19" s="165"/>
      <c r="J19" s="363"/>
    </row>
    <row r="20" spans="1:17" ht="13.5" thickBot="1" x14ac:dyDescent="0.25"/>
    <row r="21" spans="1:17" ht="21" customHeight="1" thickBot="1" x14ac:dyDescent="0.25">
      <c r="A21" s="364">
        <v>4</v>
      </c>
      <c r="B21" s="515" t="s">
        <v>563</v>
      </c>
      <c r="C21" s="516"/>
      <c r="D21" s="516"/>
      <c r="E21" s="516"/>
      <c r="F21" s="517"/>
      <c r="G21" s="517"/>
      <c r="H21" s="352"/>
      <c r="I21" s="132" t="s">
        <v>39</v>
      </c>
    </row>
    <row r="22" spans="1:17" x14ac:dyDescent="0.2">
      <c r="B22" s="165"/>
      <c r="C22" s="165"/>
      <c r="D22" s="165"/>
      <c r="E22" s="165"/>
      <c r="H22" s="373" t="s">
        <v>43</v>
      </c>
    </row>
    <row r="23" spans="1:17" ht="18" customHeight="1" x14ac:dyDescent="0.2">
      <c r="B23" s="165" t="s">
        <v>47</v>
      </c>
      <c r="C23" s="165"/>
      <c r="D23" s="165"/>
      <c r="E23" s="165"/>
      <c r="J23" s="363"/>
    </row>
    <row r="24" spans="1:17" x14ac:dyDescent="0.2">
      <c r="J24" s="363"/>
    </row>
    <row r="25" spans="1:17" ht="20.100000000000001" customHeight="1" x14ac:dyDescent="0.2">
      <c r="A25" s="132" t="s">
        <v>144</v>
      </c>
      <c r="J25" s="365">
        <f>ROUND(H10+H12+H16+H21,2)</f>
        <v>2.5</v>
      </c>
      <c r="K25" s="132" t="s">
        <v>39</v>
      </c>
    </row>
    <row r="26" spans="1:17" x14ac:dyDescent="0.2">
      <c r="J26" s="373" t="s">
        <v>44</v>
      </c>
    </row>
    <row r="27" spans="1:17" ht="20.100000000000001" customHeight="1" x14ac:dyDescent="0.2">
      <c r="A27" s="132" t="s">
        <v>143</v>
      </c>
      <c r="J27" s="366">
        <f>ROUND((IF(J5&lt;=0,0,J5))*(J25/100),2)</f>
        <v>0</v>
      </c>
    </row>
    <row r="28" spans="1:17" x14ac:dyDescent="0.2">
      <c r="J28" s="373" t="s">
        <v>46</v>
      </c>
    </row>
    <row r="29" spans="1:17" ht="20.100000000000001" customHeight="1" x14ac:dyDescent="0.2">
      <c r="A29" s="132" t="s">
        <v>142</v>
      </c>
      <c r="J29" s="366">
        <f>ROUND((IF(J5&lt;=0,0,J5))+J27,2)</f>
        <v>0</v>
      </c>
    </row>
    <row r="30" spans="1:17" x14ac:dyDescent="0.2">
      <c r="J30" s="373" t="s">
        <v>48</v>
      </c>
    </row>
    <row r="31" spans="1:17" ht="20.100000000000001" customHeight="1" x14ac:dyDescent="0.2">
      <c r="A31" s="165" t="s">
        <v>564</v>
      </c>
      <c r="B31" s="165"/>
      <c r="C31" s="165"/>
      <c r="D31" s="165"/>
      <c r="E31" s="165"/>
      <c r="I31" s="367"/>
      <c r="J31" s="366">
        <f>'Lid Support Page4'!E34</f>
        <v>0</v>
      </c>
    </row>
    <row r="32" spans="1:17" x14ac:dyDescent="0.2">
      <c r="J32" s="373" t="s">
        <v>49</v>
      </c>
    </row>
    <row r="33" spans="1:11" ht="20.100000000000001" customHeight="1" x14ac:dyDescent="0.2">
      <c r="A33" s="132" t="s">
        <v>141</v>
      </c>
      <c r="J33" s="366">
        <f>IF(J29-J31&lt;0,"In Violation",J29-J31)</f>
        <v>0</v>
      </c>
    </row>
    <row r="34" spans="1:11" x14ac:dyDescent="0.2">
      <c r="J34" s="373" t="s">
        <v>50</v>
      </c>
    </row>
    <row r="35" spans="1:11" ht="6" customHeight="1" thickBot="1" x14ac:dyDescent="0.25"/>
    <row r="36" spans="1:11" ht="13.5" thickBot="1" x14ac:dyDescent="0.25">
      <c r="A36" s="368" t="s">
        <v>555</v>
      </c>
      <c r="B36" s="369"/>
      <c r="C36" s="369"/>
      <c r="D36" s="369"/>
      <c r="E36" s="369"/>
      <c r="F36" s="370"/>
      <c r="G36" s="370"/>
      <c r="H36" s="370"/>
      <c r="I36" s="370"/>
      <c r="J36" s="370"/>
      <c r="K36" s="371"/>
    </row>
    <row r="37" spans="1:11" ht="21.95" customHeight="1" x14ac:dyDescent="0.2">
      <c r="A37" s="374" t="s">
        <v>554</v>
      </c>
      <c r="B37" s="374"/>
      <c r="C37" s="374"/>
      <c r="D37" s="374"/>
      <c r="E37" s="374"/>
      <c r="F37" s="348"/>
      <c r="G37" s="348"/>
      <c r="H37" s="348"/>
      <c r="I37" s="348"/>
      <c r="J37" s="348"/>
      <c r="K37" s="348"/>
    </row>
  </sheetData>
  <sheetProtection algorithmName="SHA-512" hashValue="1yjLjuvSarS3tRMDv8/G9i4X03ZD6b0XftysPais9BXv8PM5pC53mQjv61Zoy8H5MSveySFmoGyJWkIiYa8y1Q==" saltValue="qMHLzDAAXREo2CNgqsoXXg==" spinCount="100000" sheet="1" objects="1" scenarios="1"/>
  <mergeCells count="5">
    <mergeCell ref="B21:G21"/>
    <mergeCell ref="A3:K3"/>
    <mergeCell ref="A5:H5"/>
    <mergeCell ref="A8:K8"/>
    <mergeCell ref="M18:Q18"/>
  </mergeCells>
  <phoneticPr fontId="0" type="noConversion"/>
  <printOptions horizontalCentered="1"/>
  <pageMargins left="0.25" right="0.25" top="0.5" bottom="0.5" header="0.5" footer="0.35"/>
  <pageSetup firstPageNumber="5" orientation="portrait" useFirstPageNumber="1" r:id="rId1"/>
  <headerFooter alignWithMargins="0">
    <oddFooter>&amp;R&amp;"Arial,Bold"Page &amp;P</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Checklist</vt:lpstr>
      <vt:lpstr>Step By Step</vt:lpstr>
      <vt:lpstr>Basic Data Input</vt:lpstr>
      <vt:lpstr>Cover- Page 1</vt:lpstr>
      <vt:lpstr>Total All Funds - Page 2</vt:lpstr>
      <vt:lpstr>Page 2-A</vt:lpstr>
      <vt:lpstr>Page 3</vt:lpstr>
      <vt:lpstr>Lid Support Page4</vt:lpstr>
      <vt:lpstr>Lid Computation Page5</vt:lpstr>
      <vt:lpstr>Capital Improvements Page6</vt:lpstr>
      <vt:lpstr>Levy Limit Page7</vt:lpstr>
      <vt:lpstr>Budget Hearing</vt:lpstr>
      <vt:lpstr>PT Resolution</vt:lpstr>
      <vt:lpstr>Interlocal Form</vt:lpstr>
      <vt:lpstr>Trade Name Form</vt:lpstr>
      <vt:lpstr>2025-2026 Worksheet</vt:lpstr>
      <vt:lpstr>2024-2025 Worksheet</vt:lpstr>
      <vt:lpstr>2023-2024 Worksheet</vt:lpstr>
      <vt:lpstr>Interlocal Form page2</vt:lpstr>
      <vt:lpstr>For Upload</vt:lpstr>
      <vt:lpstr>'2023-2024 Worksheet'!Print_Area</vt:lpstr>
      <vt:lpstr>'2024-2025 Worksheet'!Print_Area</vt:lpstr>
      <vt:lpstr>'2025-2026 Worksheet'!Print_Area</vt:lpstr>
      <vt:lpstr>'Basic Data Input'!Print_Area</vt:lpstr>
      <vt:lpstr>'Budget Hearing'!Print_Area</vt:lpstr>
      <vt:lpstr>'Capital Improvements Page6'!Print_Area</vt:lpstr>
      <vt:lpstr>Checklist!Print_Area</vt:lpstr>
      <vt:lpstr>'Cover- Page 1'!Print_Area</vt:lpstr>
      <vt:lpstr>'Interlocal Form'!Print_Area</vt:lpstr>
      <vt:lpstr>'Interlocal Form page2'!Print_Area</vt:lpstr>
      <vt:lpstr>'Levy Limit Page7'!Print_Area</vt:lpstr>
      <vt:lpstr>'Lid Computation Page5'!Print_Area</vt:lpstr>
      <vt:lpstr>'Lid Support Page4'!Print_Area</vt:lpstr>
      <vt:lpstr>'Page 2-A'!Print_Area</vt:lpstr>
      <vt:lpstr>'PT Resolution'!Print_Area</vt:lpstr>
      <vt:lpstr>'Step By Step'!Print_Area</vt:lpstr>
      <vt:lpstr>'Total All Funds - Page 2'!Print_Area</vt:lpstr>
      <vt:lpstr>'Trade Name Form'!Print_Area</vt:lpstr>
      <vt:lpstr>'Lid Computation Page5'!Print_Titles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 of Public Accounts</dc:creator>
  <cp:lastModifiedBy>Schreier, Jeff</cp:lastModifiedBy>
  <cp:lastPrinted>2025-05-27T11:52:45Z</cp:lastPrinted>
  <dcterms:created xsi:type="dcterms:W3CDTF">2000-06-06T20:30:45Z</dcterms:created>
  <dcterms:modified xsi:type="dcterms:W3CDTF">2025-06-11T14:46:24Z</dcterms:modified>
</cp:coreProperties>
</file>