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omments1.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Budgets\2026 Forms\In-Progress Forms\"/>
    </mc:Choice>
  </mc:AlternateContent>
  <xr:revisionPtr revIDLastSave="0" documentId="13_ncr:1_{7767F846-D352-4478-8B67-FDF90906ED27}" xr6:coauthVersionLast="47" xr6:coauthVersionMax="47" xr10:uidLastSave="{00000000-0000-0000-0000-000000000000}"/>
  <bookViews>
    <workbookView xWindow="-120" yWindow="-120" windowWidth="29040" windowHeight="15720" tabRatio="832" activeTab="2" xr2:uid="{00000000-000D-0000-FFFF-FFFF00000000}"/>
  </bookViews>
  <sheets>
    <sheet name="Checklist" sheetId="32" r:id="rId1"/>
    <sheet name="Step By Step" sheetId="31" r:id="rId2"/>
    <sheet name="Basic Data Input" sheetId="11" r:id="rId3"/>
    <sheet name="Cover Page " sheetId="2" r:id="rId4"/>
    <sheet name="Message" sheetId="14" r:id="rId5"/>
    <sheet name="Resolution" sheetId="15" r:id="rId6"/>
    <sheet name="Correspondence" sheetId="23" r:id="rId7"/>
    <sheet name="Summary All Funds" sheetId="12" r:id="rId8"/>
    <sheet name="Budgeted Disb." sheetId="6" r:id="rId9"/>
    <sheet name="Uncollected Taxes" sheetId="17" r:id="rId10"/>
    <sheet name="Authority Computation " sheetId="33" r:id="rId11"/>
    <sheet name="Authority Supporting Schedules" sheetId="34" r:id="rId12"/>
    <sheet name="Levy Limit - Page 1" sheetId="20" r:id="rId13"/>
    <sheet name="Levy Limit - Page 2" sheetId="16" r:id="rId14"/>
    <sheet name="Levy Limit - Page 3" sheetId="21" r:id="rId15"/>
    <sheet name="PT Request Act " sheetId="30" r:id="rId16"/>
    <sheet name="Interlocal Form" sheetId="24" r:id="rId17"/>
    <sheet name="Trade Name Form" sheetId="25" r:id="rId18"/>
    <sheet name="Hearing" sheetId="8" r:id="rId19"/>
    <sheet name="PT Resolution" sheetId="29" r:id="rId20"/>
    <sheet name="Interlocal Form Page2" sheetId="28" r:id="rId21"/>
    <sheet name="DS_INTERNAL_DOCUMENT_STORAGE" sheetId="35" state="veryHidden" r:id="rId22"/>
    <sheet name="DS_INTERNAL_SETTINGS_STORAGE" sheetId="36" state="veryHidden" r:id="rId23"/>
    <sheet name="DS_INTERNAL_DOCGROUP_STORAGE" sheetId="37" state="veryHidden" r:id="rId24"/>
    <sheet name="DS_INTERNAL_SNIP_STORAGE" sheetId="38" state="veryHidden" r:id="rId25"/>
  </sheets>
  <definedNames>
    <definedName name="DS_WorkbookId_bb77685bba5f4fea8e871e8f179bdf69_10463" localSheetId="11" hidden="1">"DsWorksheetID"</definedName>
    <definedName name="DS_WorkbookId_bb77685bba5f4fea8e871e8f179bdf69_13920" localSheetId="10" hidden="1">"DsWorksheetID"</definedName>
    <definedName name="DS_WorkbookId_bb77685bba5f4fea8e871e8f179bdf69_1821" localSheetId="7" hidden="1">"DsWorksheetID"</definedName>
    <definedName name="DS_WorkbookId_bb77685bba5f4fea8e871e8f179bdf69_22985" localSheetId="14" hidden="1">"DsWorksheetID"</definedName>
    <definedName name="DS_WorkbookId_bb77685bba5f4fea8e871e8f179bdf69_33638" localSheetId="15" hidden="1">"DsWorksheetID"</definedName>
    <definedName name="DS_WorkbookId_bb77685bba5f4fea8e871e8f179bdf69_33998" localSheetId="0" hidden="1">"DsWorksheetID"</definedName>
    <definedName name="DS_WorkbookId_bb77685bba5f4fea8e871e8f179bdf69_37377" localSheetId="1" hidden="1">"DsWorksheetID"</definedName>
    <definedName name="DS_WorkbookId_bb77685bba5f4fea8e871e8f179bdf69_39122" localSheetId="9" hidden="1">"DsWorksheetID"</definedName>
    <definedName name="DS_WorkbookId_bb77685bba5f4fea8e871e8f179bdf69_41335" localSheetId="17" hidden="1">"DsWorksheetID"</definedName>
    <definedName name="DS_WorkbookId_bb77685bba5f4fea8e871e8f179bdf69_41746" localSheetId="5" hidden="1">"DsWorksheetID"</definedName>
    <definedName name="DS_WorkbookId_bb77685bba5f4fea8e871e8f179bdf69_42438" localSheetId="22" hidden="1">"DsWorksheetID"</definedName>
    <definedName name="DS_WorkbookId_bb77685bba5f4fea8e871e8f179bdf69_43378" localSheetId="16" hidden="1">"DsWorksheetID"</definedName>
    <definedName name="DS_WorkbookId_bb77685bba5f4fea8e871e8f179bdf69_45498" localSheetId="23" hidden="1">"DsWorksheetID"</definedName>
    <definedName name="DS_WorkbookId_bb77685bba5f4fea8e871e8f179bdf69_48714" localSheetId="4" hidden="1">"DsWorksheetID"</definedName>
    <definedName name="DS_WorkbookId_bb77685bba5f4fea8e871e8f179bdf69_50855" localSheetId="13" hidden="1">"DsWorksheetID"</definedName>
    <definedName name="DS_WorkbookId_bb77685bba5f4fea8e871e8f179bdf69_68417" localSheetId="21" hidden="1">"DsWorksheetID"</definedName>
    <definedName name="DS_WorkbookId_bb77685bba5f4fea8e871e8f179bdf69_69815" localSheetId="12" hidden="1">"DsWorksheetID"</definedName>
    <definedName name="DS_WorkbookId_bb77685bba5f4fea8e871e8f179bdf69_72370" localSheetId="8" hidden="1">"DsWorksheetID"</definedName>
    <definedName name="DS_WorkbookId_bb77685bba5f4fea8e871e8f179bdf69_74571" localSheetId="19" hidden="1">"DsWorksheetID"</definedName>
    <definedName name="DS_WorkbookId_bb77685bba5f4fea8e871e8f179bdf69_74720" localSheetId="6" hidden="1">"DsWorksheetID"</definedName>
    <definedName name="DS_WorkbookId_bb77685bba5f4fea8e871e8f179bdf69_78568" localSheetId="18" hidden="1">"DsWorksheetID"</definedName>
    <definedName name="DS_WorkbookId_bb77685bba5f4fea8e871e8f179bdf69_81912" localSheetId="3" hidden="1">"DsWorksheetID"</definedName>
    <definedName name="DS_WorkbookId_bb77685bba5f4fea8e871e8f179bdf69_8362" localSheetId="24" hidden="1">"DsWorksheetID"</definedName>
    <definedName name="DS_WorkbookId_bb77685bba5f4fea8e871e8f179bdf69_95944" localSheetId="2" hidden="1">"DsWorksheetID"</definedName>
    <definedName name="DS_WorkbookId_bb77685bba5f4fea8e871e8f179bdf69_96163" localSheetId="20" hidden="1">"DsWorksheetID"</definedName>
    <definedName name="_xlnm.Print_Area" localSheetId="10">'Authority Computation '!$A$1:$I$67</definedName>
    <definedName name="_xlnm.Print_Area" localSheetId="11">'Authority Supporting Schedules'!$A$1:$I$42</definedName>
    <definedName name="_xlnm.Print_Area" localSheetId="8">'Budgeted Disb.'!$A$1:$G$31</definedName>
    <definedName name="_xlnm.Print_Area" localSheetId="0">Checklist!$A$1:$C$57</definedName>
    <definedName name="_xlnm.Print_Area" localSheetId="3">'Cover Page '!$A$1:$N$39</definedName>
    <definedName name="_xlnm.Print_Area" localSheetId="18">Hearing!$A$1:$G$39</definedName>
    <definedName name="_xlnm.Print_Area" localSheetId="16">'Interlocal Form'!$A$1:$C$23</definedName>
    <definedName name="_xlnm.Print_Area" localSheetId="20">'Interlocal Form Page2'!$A$1:$C$23</definedName>
    <definedName name="_xlnm.Print_Area" localSheetId="12">'Levy Limit - Page 1'!$A$1:$G$31</definedName>
    <definedName name="_xlnm.Print_Area" localSheetId="13">'Levy Limit - Page 2'!$A$1:$J$35</definedName>
    <definedName name="_xlnm.Print_Area" localSheetId="14">'Levy Limit - Page 3'!$A$1:$G$48</definedName>
    <definedName name="_xlnm.Print_Area" localSheetId="4">Message!$A$1:$G$32</definedName>
    <definedName name="_xlnm.Print_Area" localSheetId="15">'PT Request Act '!$A$1:$J$33</definedName>
    <definedName name="_xlnm.Print_Area" localSheetId="19">'PT Resolution'!$A$1:$I$42</definedName>
    <definedName name="_xlnm.Print_Area" localSheetId="5">Resolution!$A$1:$G$35</definedName>
    <definedName name="_xlnm.Print_Area" localSheetId="1">'Step By Step'!$A$1:$B$77</definedName>
    <definedName name="_xlnm.Print_Area" localSheetId="7">'Summary All Funds'!$A$1:$G$33</definedName>
    <definedName name="_xlnm.Print_Area" localSheetId="17">'Trade Name Form'!$A$1:$C$23</definedName>
    <definedName name="_xlnm.Print_Area" localSheetId="9">'Uncollected Taxes'!$A$1:$E$8</definedName>
    <definedName name="_xlnm.Print_Titles" localSheetId="13">'Levy Limit - Page 2'!$1:$5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6" i="20" l="1"/>
  <c r="D6" i="20"/>
  <c r="E6" i="20"/>
  <c r="G28" i="8"/>
  <c r="H13" i="34" l="1"/>
  <c r="L30" i="2" l="1"/>
  <c r="B1" i="33" l="1"/>
  <c r="A1" i="34"/>
  <c r="D30" i="33"/>
  <c r="F5" i="33"/>
  <c r="H64" i="33"/>
  <c r="H41" i="34"/>
  <c r="J44" i="33" s="1"/>
  <c r="H26" i="34"/>
  <c r="A27" i="34" s="1"/>
  <c r="H7" i="34"/>
  <c r="H60" i="33"/>
  <c r="J57" i="33"/>
  <c r="H34" i="33"/>
  <c r="F20" i="33"/>
  <c r="B33" i="12"/>
  <c r="B32" i="12"/>
  <c r="A5" i="8"/>
  <c r="F30" i="33" l="1"/>
  <c r="H31" i="33" s="1"/>
  <c r="H22" i="33"/>
  <c r="J42" i="33"/>
  <c r="A42" i="34"/>
  <c r="I7" i="34"/>
  <c r="B28" i="12"/>
  <c r="B27" i="12"/>
  <c r="B26" i="12"/>
  <c r="B25" i="12"/>
  <c r="H62" i="33" l="1"/>
  <c r="H66" i="33" s="1"/>
  <c r="H8" i="34"/>
  <c r="E67" i="33"/>
  <c r="A1" i="30"/>
  <c r="I22" i="30"/>
  <c r="A25" i="30" s="1"/>
  <c r="I5" i="30"/>
  <c r="F11" i="30"/>
  <c r="I14" i="30" s="1"/>
  <c r="F8" i="30"/>
  <c r="A5" i="29"/>
  <c r="A32" i="8"/>
  <c r="I9" i="34" l="1"/>
  <c r="H9" i="34"/>
  <c r="H15" i="34" s="1"/>
  <c r="I16" i="30"/>
  <c r="I18" i="30" s="1"/>
  <c r="B16" i="34" l="1"/>
  <c r="H18" i="12"/>
  <c r="A1" i="12"/>
  <c r="C14" i="29" l="1" a="1"/>
  <c r="C14" i="29" s="1"/>
  <c r="D34" i="8" l="1"/>
  <c r="E34" i="8"/>
  <c r="C15" i="29" a="1"/>
  <c r="C15" i="29" s="1"/>
  <c r="C16" i="29" a="1"/>
  <c r="C16" i="29" s="1"/>
  <c r="C13" i="29" a="1"/>
  <c r="C13" i="29" s="1"/>
  <c r="A9" i="29"/>
  <c r="F34" i="8" l="1"/>
  <c r="B24" i="29" s="1"/>
  <c r="L22" i="2"/>
  <c r="L21" i="2"/>
  <c r="G21" i="8" l="1"/>
  <c r="G20" i="8"/>
  <c r="G19" i="8"/>
  <c r="E36" i="8"/>
  <c r="D37" i="8"/>
  <c r="D36" i="8"/>
  <c r="D35" i="8"/>
  <c r="F36" i="8" l="1"/>
  <c r="B18" i="29" s="1"/>
  <c r="F8" i="21" l="1"/>
  <c r="A4" i="25"/>
  <c r="A3" i="24"/>
  <c r="A3" i="28" s="1"/>
  <c r="G22" i="8" l="1"/>
  <c r="G18" i="8"/>
  <c r="G17" i="8"/>
  <c r="G16" i="8"/>
  <c r="G15" i="8"/>
  <c r="G14" i="8"/>
  <c r="G13" i="8"/>
  <c r="G12" i="8"/>
  <c r="G11" i="8"/>
  <c r="G10" i="8"/>
  <c r="G9" i="8"/>
  <c r="G8" i="8"/>
  <c r="L35" i="2" l="1"/>
  <c r="L34" i="2"/>
  <c r="F16" i="20" l="1"/>
  <c r="A1" i="21"/>
  <c r="F6" i="21"/>
  <c r="G6" i="21"/>
  <c r="F7" i="21"/>
  <c r="G7" i="21"/>
  <c r="G8" i="21"/>
  <c r="F9" i="21"/>
  <c r="G9" i="21"/>
  <c r="F10" i="21"/>
  <c r="G10" i="21"/>
  <c r="F11" i="21"/>
  <c r="G11" i="21"/>
  <c r="F12" i="21"/>
  <c r="G12" i="21"/>
  <c r="F13" i="21"/>
  <c r="G13" i="21"/>
  <c r="F14" i="21"/>
  <c r="G14" i="21"/>
  <c r="F15" i="21"/>
  <c r="G15" i="21"/>
  <c r="F16" i="21"/>
  <c r="G16" i="21"/>
  <c r="F17" i="21"/>
  <c r="G17" i="21"/>
  <c r="F18" i="21"/>
  <c r="G18" i="21"/>
  <c r="F19" i="21"/>
  <c r="G19" i="21"/>
  <c r="F20" i="21"/>
  <c r="G20" i="21"/>
  <c r="F21" i="21"/>
  <c r="G21" i="21"/>
  <c r="F22" i="21"/>
  <c r="G22" i="21"/>
  <c r="F23" i="21"/>
  <c r="G23" i="21"/>
  <c r="F24" i="21"/>
  <c r="G24" i="21"/>
  <c r="F25" i="21"/>
  <c r="G25" i="21"/>
  <c r="F26" i="21"/>
  <c r="G26" i="21"/>
  <c r="F27" i="21"/>
  <c r="G27" i="21"/>
  <c r="F28" i="21"/>
  <c r="G28" i="21"/>
  <c r="F29" i="21"/>
  <c r="G29" i="21"/>
  <c r="F30" i="21"/>
  <c r="G30" i="21"/>
  <c r="F31" i="21"/>
  <c r="G31" i="21"/>
  <c r="F32" i="21"/>
  <c r="G32" i="21"/>
  <c r="F33" i="21"/>
  <c r="G33" i="21"/>
  <c r="F34" i="21"/>
  <c r="G34" i="21"/>
  <c r="F35" i="21"/>
  <c r="G35" i="21"/>
  <c r="F36" i="21"/>
  <c r="G36" i="21"/>
  <c r="F37" i="21"/>
  <c r="G37" i="21"/>
  <c r="F38" i="21"/>
  <c r="G38" i="21"/>
  <c r="F39" i="21"/>
  <c r="G39" i="21"/>
  <c r="F40" i="21"/>
  <c r="G40" i="21"/>
  <c r="F41" i="21"/>
  <c r="G41" i="21"/>
  <c r="F42" i="21"/>
  <c r="G42" i="21"/>
  <c r="F43" i="21"/>
  <c r="G43" i="21"/>
  <c r="F44" i="21"/>
  <c r="G44" i="21"/>
  <c r="F45" i="21"/>
  <c r="G45" i="21"/>
  <c r="F46" i="21"/>
  <c r="G46" i="21"/>
  <c r="F47" i="21"/>
  <c r="G47" i="21"/>
  <c r="F48" i="21"/>
  <c r="G48" i="21"/>
  <c r="J33" i="16"/>
  <c r="J32" i="16"/>
  <c r="J35" i="16"/>
  <c r="J34" i="16"/>
  <c r="J31" i="16"/>
  <c r="J30" i="16"/>
  <c r="J29" i="16"/>
  <c r="J28" i="16"/>
  <c r="J27" i="16"/>
  <c r="J26" i="16"/>
  <c r="J25" i="16"/>
  <c r="J24" i="16"/>
  <c r="J23" i="16"/>
  <c r="J22" i="16"/>
  <c r="J21" i="16"/>
  <c r="J20" i="16"/>
  <c r="J19" i="16"/>
  <c r="J18" i="16"/>
  <c r="J17" i="16"/>
  <c r="J16" i="16"/>
  <c r="J15" i="16"/>
  <c r="J14" i="16"/>
  <c r="J13" i="16"/>
  <c r="J12" i="16"/>
  <c r="J11" i="16"/>
  <c r="J10" i="16"/>
  <c r="J9" i="16"/>
  <c r="J8" i="16"/>
  <c r="J7" i="16"/>
  <c r="J6" i="16"/>
  <c r="J5" i="16"/>
  <c r="A1" i="16"/>
  <c r="F11" i="20" l="1"/>
  <c r="F10" i="20"/>
  <c r="F9" i="20"/>
  <c r="F8" i="20"/>
  <c r="F7" i="20"/>
  <c r="A1" i="20"/>
  <c r="F17" i="20"/>
  <c r="F18" i="20" s="1"/>
  <c r="G11" i="20"/>
  <c r="G10" i="20"/>
  <c r="G9" i="20"/>
  <c r="G8" i="20"/>
  <c r="G7" i="20"/>
  <c r="A1" i="8" l="1"/>
  <c r="A1" i="6"/>
  <c r="A1" i="17"/>
  <c r="A1" i="15"/>
  <c r="A1" i="14"/>
  <c r="H2" i="2"/>
  <c r="D19" i="12"/>
  <c r="F23" i="8"/>
  <c r="E23" i="8"/>
  <c r="D23" i="8"/>
  <c r="C23" i="8"/>
  <c r="B23" i="8"/>
  <c r="G23" i="8"/>
  <c r="E35" i="8" s="1"/>
  <c r="F35" i="8" s="1"/>
  <c r="L17" i="2"/>
  <c r="D13" i="29" s="1"/>
  <c r="L18" i="2"/>
  <c r="D14" i="29" s="1"/>
  <c r="L19" i="2"/>
  <c r="D15" i="29" s="1"/>
  <c r="L20" i="2"/>
  <c r="D16" i="29" s="1"/>
  <c r="L23" i="2"/>
  <c r="L24" i="2"/>
  <c r="L25" i="2"/>
  <c r="L26" i="2"/>
  <c r="G27" i="2"/>
  <c r="J27" i="2"/>
  <c r="L36" i="2"/>
  <c r="G23" i="6"/>
  <c r="G8" i="6"/>
  <c r="G9" i="6"/>
  <c r="G10" i="6"/>
  <c r="G11" i="6"/>
  <c r="G12" i="6"/>
  <c r="G13" i="6"/>
  <c r="G14" i="6"/>
  <c r="G15" i="6"/>
  <c r="G16" i="6"/>
  <c r="G18" i="6"/>
  <c r="G19" i="6"/>
  <c r="G20" i="6"/>
  <c r="G21" i="6"/>
  <c r="G22" i="6"/>
  <c r="G24" i="6"/>
  <c r="G11" i="12"/>
  <c r="C25" i="6"/>
  <c r="D25" i="6"/>
  <c r="E25" i="6"/>
  <c r="F25" i="6"/>
  <c r="F11" i="12"/>
  <c r="E11" i="12"/>
  <c r="D11" i="12"/>
  <c r="D20" i="12" l="1"/>
  <c r="B29" i="12" s="1"/>
  <c r="E26" i="8"/>
  <c r="G6" i="20"/>
  <c r="F26" i="8"/>
  <c r="F6" i="20"/>
  <c r="F12" i="20" s="1"/>
  <c r="F21" i="20" s="1"/>
  <c r="F29" i="20" s="1"/>
  <c r="G25" i="6"/>
  <c r="L27" i="2"/>
  <c r="E37" i="8" l="1"/>
  <c r="D38" i="8"/>
  <c r="B20" i="29" s="1"/>
  <c r="G26" i="8"/>
  <c r="E19" i="12"/>
  <c r="E20" i="12" s="1"/>
  <c r="B31" i="12" l="1"/>
  <c r="B30" i="12"/>
  <c r="B22" i="29"/>
  <c r="F37" i="8"/>
  <c r="G19" i="12"/>
  <c r="G20" i="12" s="1"/>
  <c r="G21" i="12" s="1"/>
  <c r="H21" i="12" s="1"/>
  <c r="F19" i="12"/>
  <c r="F20"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State of NE1876</author>
  </authors>
  <commentList>
    <comment ref="L2" authorId="0" shapeId="0" xr:uid="{00000000-0006-0000-0300-000001000000}">
      <text>
        <r>
          <rPr>
            <b/>
            <sz val="9"/>
            <color indexed="81"/>
            <rFont val="Tahoma"/>
            <family val="2"/>
          </rPr>
          <t>Name:</t>
        </r>
        <r>
          <rPr>
            <sz val="9"/>
            <color indexed="81"/>
            <rFont val="Tahoma"/>
            <family val="2"/>
          </rPr>
          <t xml:space="preserve">
Please fill in County Name on Basic Data Input tab</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<sst xmlns="http://schemas.openxmlformats.org/spreadsheetml/2006/main" count="802" uniqueCount="690">
  <si>
    <t>The Cell Is Locked:</t>
  </si>
  <si>
    <t xml:space="preserve">TO THE COUNTY BOARD AND COUNTY CLERK OF
</t>
  </si>
  <si>
    <t xml:space="preserve">
</t>
  </si>
  <si>
    <t>Auditor of Public Accounts</t>
  </si>
  <si>
    <t>AMOUNT OF PERSONAL AND
REAL PROPERTY TAX REQUIRED FOR:</t>
  </si>
  <si>
    <t>Principal and
Interest on Bonds</t>
  </si>
  <si>
    <t xml:space="preserve">
All Other Purposes</t>
  </si>
  <si>
    <t xml:space="preserve">
TOTAL</t>
  </si>
  <si>
    <t>Total All Funds</t>
  </si>
  <si>
    <t xml:space="preserve">     Principal</t>
  </si>
  <si>
    <t xml:space="preserve">     Interest</t>
  </si>
  <si>
    <t xml:space="preserve">     Total Bonded Indebtedness</t>
  </si>
  <si>
    <t xml:space="preserve"> </t>
  </si>
  <si>
    <t>CORRESPONDENCE INFORMATION</t>
  </si>
  <si>
    <t>BOARD CHAIRPERSON</t>
  </si>
  <si>
    <t>PREPARER</t>
  </si>
  <si>
    <t>(1)</t>
  </si>
  <si>
    <t>(2)</t>
  </si>
  <si>
    <t>(3)</t>
  </si>
  <si>
    <t>%</t>
  </si>
  <si>
    <t>(4)</t>
  </si>
  <si>
    <t>(5)</t>
  </si>
  <si>
    <t>(6)</t>
  </si>
  <si>
    <t>(7)</t>
  </si>
  <si>
    <t>Schedule of Budgeted Disbursements</t>
  </si>
  <si>
    <t xml:space="preserve">Capital </t>
  </si>
  <si>
    <t xml:space="preserve">Debt </t>
  </si>
  <si>
    <t xml:space="preserve">Total </t>
  </si>
  <si>
    <t>Functions/Programs</t>
  </si>
  <si>
    <t>Operating *</t>
  </si>
  <si>
    <t>Outlay</t>
  </si>
  <si>
    <t>Service</t>
  </si>
  <si>
    <t>Other **</t>
  </si>
  <si>
    <t>Disbursements</t>
  </si>
  <si>
    <t>Governmental:</t>
  </si>
  <si>
    <t>General Government</t>
  </si>
  <si>
    <t>Public Safety - Law Enforcement</t>
  </si>
  <si>
    <t>Public Safety - Other</t>
  </si>
  <si>
    <t>Public Works - Highways &amp; Roads</t>
  </si>
  <si>
    <t>Public Works - Other</t>
  </si>
  <si>
    <t>Public Health &amp; Social Services</t>
  </si>
  <si>
    <t>Culture and Recreation</t>
  </si>
  <si>
    <t>Community Development</t>
  </si>
  <si>
    <t>Miscellaneous</t>
  </si>
  <si>
    <t>Business-type Activities:</t>
  </si>
  <si>
    <t>Airport</t>
  </si>
  <si>
    <t>Nursing Home</t>
  </si>
  <si>
    <t>Hospital</t>
  </si>
  <si>
    <t>Historical Society</t>
  </si>
  <si>
    <t>Solid Waste</t>
  </si>
  <si>
    <t>Museum</t>
  </si>
  <si>
    <t>Other</t>
  </si>
  <si>
    <t>Total Disbursements &amp; Transfers</t>
  </si>
  <si>
    <t xml:space="preserve">Disbursements </t>
  </si>
  <si>
    <t>*</t>
  </si>
  <si>
    <t>must agree to</t>
  </si>
  <si>
    <t>**</t>
  </si>
  <si>
    <t>NOTICE OF BUDGET HEARING AND BUDGET SUMMARY</t>
  </si>
  <si>
    <t>Actual
Disbursements</t>
  </si>
  <si>
    <t>Proposed
Budget of
Disbursements</t>
  </si>
  <si>
    <t xml:space="preserve">FUNDS
</t>
  </si>
  <si>
    <t>General</t>
  </si>
  <si>
    <t>TOTALS</t>
  </si>
  <si>
    <t>NOTICE OF SPECIAL HEARING TO SET FINAL TAX REQUEST</t>
  </si>
  <si>
    <t>(Column A)</t>
  </si>
  <si>
    <t>(Column B)</t>
  </si>
  <si>
    <t>(Column C)</t>
  </si>
  <si>
    <t>(Column D)</t>
  </si>
  <si>
    <t>(Column E)</t>
  </si>
  <si>
    <t>(Column F)</t>
  </si>
  <si>
    <r>
      <t>COUNTY</t>
    </r>
    <r>
      <rPr>
        <b/>
        <sz val="14"/>
        <rFont val="Arial"/>
        <family val="2"/>
      </rPr>
      <t xml:space="preserve"> BUDGET FORM</t>
    </r>
  </si>
  <si>
    <r>
      <t xml:space="preserve">NOTE: </t>
    </r>
    <r>
      <rPr>
        <sz val="9"/>
        <rFont val="Arial"/>
        <family val="2"/>
      </rPr>
      <t xml:space="preserve"> Total</t>
    </r>
  </si>
  <si>
    <r>
      <t>Operating</t>
    </r>
    <r>
      <rPr>
        <sz val="10"/>
        <rFont val="Arial"/>
        <family val="2"/>
      </rPr>
      <t xml:space="preserve"> should include Personal Services, Operating Expenses, Supplies and Materials, and Equipment Rental.</t>
    </r>
  </si>
  <si>
    <r>
      <t>Other</t>
    </r>
    <r>
      <rPr>
        <sz val="10"/>
        <rFont val="Arial"/>
        <family val="2"/>
      </rPr>
      <t xml:space="preserve"> should include Judgments, Transfers, and Transfers of Surplus Fees.</t>
    </r>
  </si>
  <si>
    <t xml:space="preserve">  </t>
  </si>
  <si>
    <t>July 1</t>
  </si>
  <si>
    <t>June 30</t>
  </si>
  <si>
    <t>Day of month</t>
  </si>
  <si>
    <t>Year</t>
  </si>
  <si>
    <t>Time</t>
  </si>
  <si>
    <t>A.M. or P.M.</t>
  </si>
  <si>
    <t>Location</t>
  </si>
  <si>
    <t>SUMMARY OF ALL FUNDS</t>
  </si>
  <si>
    <t>Actual</t>
  </si>
  <si>
    <t>Proposed
Budget</t>
  </si>
  <si>
    <t>Adopted
Budget</t>
  </si>
  <si>
    <t>Disbursements and Transfers:</t>
  </si>
  <si>
    <t xml:space="preserve">  Operating</t>
  </si>
  <si>
    <t xml:space="preserve">  Capital Outlay</t>
  </si>
  <si>
    <t xml:space="preserve">  Debt Service</t>
  </si>
  <si>
    <t>Total Disbursements and Transfers</t>
  </si>
  <si>
    <t>Balance, Receipts and Transfers:</t>
  </si>
  <si>
    <t xml:space="preserve">  Intergovernmental Federal</t>
  </si>
  <si>
    <t xml:space="preserve">  Intergovernmental State</t>
  </si>
  <si>
    <t xml:space="preserve">  Intergovernmental Local</t>
  </si>
  <si>
    <t xml:space="preserve">  Personal and Real Property Taxes</t>
  </si>
  <si>
    <t>Total Resources Available</t>
  </si>
  <si>
    <t>Balance Forward/Cash Reserve</t>
  </si>
  <si>
    <t>Note - Operating Disbursements include Personal Services, Operating Expenses, Supplies and Materials, and Equipment Rentals.</t>
  </si>
  <si>
    <t>The data shown on this page must be the total of ALL funds shown in the budget document.</t>
  </si>
  <si>
    <t>Necessary
Cash
Reserve
(4)</t>
  </si>
  <si>
    <t>BUDGET MESSAGE</t>
  </si>
  <si>
    <t>Chairperson of County Board</t>
  </si>
  <si>
    <t>RESOLUTION OF ADOPTION AND APPROPRIATIONS</t>
  </si>
  <si>
    <t>NOW, THEREFORE, BE IT RESOLVED, by the Board of COMMISSIONERS or SUPERVISORS (circle one) of ___________________ County, Nebraska as follows:</t>
  </si>
  <si>
    <t>COUNTY BOARD</t>
  </si>
  <si>
    <t>All Funds</t>
  </si>
  <si>
    <t>Summary of</t>
  </si>
  <si>
    <t>SECTION 3.  That the income necessary to finance the appropriations made and expenditures authorized shall be provided out of the unencumbered cash balance in each fund, revenues other than taxation to be collected during the fiscal year in each fund, and tax levy requirements for each fund.</t>
  </si>
  <si>
    <r>
      <t xml:space="preserve">  Transfers Out  </t>
    </r>
    <r>
      <rPr>
        <i/>
        <sz val="10"/>
        <rFont val="Arial"/>
        <family val="2"/>
      </rPr>
      <t>(Must agree to Transfers In Below)</t>
    </r>
  </si>
  <si>
    <r>
      <t xml:space="preserve">  Transfers In  </t>
    </r>
    <r>
      <rPr>
        <i/>
        <sz val="10"/>
        <rFont val="Arial"/>
        <family val="2"/>
      </rPr>
      <t>(Must agree to Transfers Out Above)</t>
    </r>
  </si>
  <si>
    <t>/</t>
  </si>
  <si>
    <t>=</t>
  </si>
  <si>
    <t>County</t>
  </si>
  <si>
    <t>Taxing
District</t>
  </si>
  <si>
    <t>Fire
District</t>
  </si>
  <si>
    <t>Amount</t>
  </si>
  <si>
    <t>Tax Year</t>
  </si>
  <si>
    <t>COUNTY TREASURER SUMMARY OF UNCOLLECTED TAXES</t>
  </si>
  <si>
    <t>__________________________________</t>
  </si>
  <si>
    <t>______</t>
  </si>
  <si>
    <t>____________________</t>
  </si>
  <si>
    <t>Checklist of Items to Be Completed and Submitted</t>
  </si>
  <si>
    <t>Total Certified Valuation was completed.</t>
  </si>
  <si>
    <t>Correspondence Information is completed, indicating Contact For Correspondence.</t>
  </si>
  <si>
    <t>Attachments:</t>
  </si>
  <si>
    <t>Board minutes approving Budget.</t>
  </si>
  <si>
    <t>Publisher’s Affidavit of Publication for the Notice of Budget Hearing.</t>
  </si>
  <si>
    <t>Resolution adopting budget was approved by County Board.</t>
  </si>
  <si>
    <t>Net Fund Balance amount agrees to previous column Balance Forward/Cash Reserve Amount.</t>
  </si>
  <si>
    <t>Total Disbursements and Transfers amount agrees to Schedule of Budgeted Disbursements.</t>
  </si>
  <si>
    <t>Transfers IN agree to Transfers OUT.</t>
  </si>
  <si>
    <t>Schedule of Budgeted Disbursements:</t>
  </si>
  <si>
    <t>Total Disbursements and Transfers agrees to Total Disbursements and Transfers on Summary of All Funds.</t>
  </si>
  <si>
    <t>Certification of Valuation.  (From County Assessor)</t>
  </si>
  <si>
    <t>County Treasurer Summary of Uncollected Taxes.</t>
  </si>
  <si>
    <t>Contact Information</t>
  </si>
  <si>
    <r>
      <t>Telephone:</t>
    </r>
    <r>
      <rPr>
        <sz val="11"/>
        <rFont val="Arial"/>
        <family val="2"/>
      </rPr>
      <t xml:space="preserve">  (402) 471-2111            </t>
    </r>
    <r>
      <rPr>
        <b/>
        <sz val="11"/>
        <rFont val="Arial"/>
        <family val="2"/>
      </rPr>
      <t xml:space="preserve"> FAX:  </t>
    </r>
    <r>
      <rPr>
        <sz val="11"/>
        <rFont val="Arial"/>
        <family val="2"/>
      </rPr>
      <t>(402) 471-3301</t>
    </r>
  </si>
  <si>
    <r>
      <rPr>
        <b/>
        <sz val="11"/>
        <rFont val="Arial"/>
        <family val="2"/>
      </rPr>
      <t>2.</t>
    </r>
    <r>
      <rPr>
        <sz val="11"/>
        <rFont val="Arial"/>
        <family val="2"/>
      </rPr>
      <t xml:space="preserve">  County Board (SEC. 13-508), C/O County Clerk</t>
    </r>
  </si>
  <si>
    <r>
      <t xml:space="preserve">(Certification of Valuation(s) from County Assessor </t>
    </r>
    <r>
      <rPr>
        <b/>
        <i/>
        <sz val="9"/>
        <rFont val="Arial"/>
        <family val="2"/>
      </rPr>
      <t>MUST</t>
    </r>
    <r>
      <rPr>
        <i/>
        <sz val="9"/>
        <rFont val="Arial"/>
        <family val="2"/>
      </rPr>
      <t xml:space="preserve"> be attached)</t>
    </r>
  </si>
  <si>
    <t>Name</t>
  </si>
  <si>
    <t>Valuation</t>
  </si>
  <si>
    <t>Countywide Entities</t>
  </si>
  <si>
    <t>Non-Countywide Entities under County Levy Authority</t>
  </si>
  <si>
    <t>Ex. Fire District 1</t>
  </si>
  <si>
    <t>Ag. Society</t>
  </si>
  <si>
    <t>Total Countywide Entities</t>
  </si>
  <si>
    <t>Levy Authority - County levy limit is 45 cents plus 5 cents for interlocal agreements. (77-3442)</t>
  </si>
  <si>
    <t>County levy limit</t>
  </si>
  <si>
    <t>County property taxes designated for interlocal agreements</t>
  </si>
  <si>
    <t>Other entities property taxes designated for interlocal agreements</t>
  </si>
  <si>
    <t>Total County Levy Authority (Cannot exceed 50 cents)</t>
  </si>
  <si>
    <t>Levy Limit Analysis</t>
  </si>
  <si>
    <t>Fire District  - Largest General Levy Authority granted by County Board</t>
  </si>
  <si>
    <t>Township - Largest General Levy Authority granted by County Board</t>
  </si>
  <si>
    <t>Cemetery District  - Largest General Levy Authority granted by County Board</t>
  </si>
  <si>
    <t>Irrigation District  - Largest General Levy Authority granted by County Board</t>
  </si>
  <si>
    <t>Drainage District  - Largest General Levy Authority granted by County Board</t>
  </si>
  <si>
    <t>Rural Water District  - Largest General Levy Authority granted by County Board</t>
  </si>
  <si>
    <t>Other Districts  - Largest General Levy Authority granted by County Board</t>
  </si>
  <si>
    <t>Largest possible district levy</t>
  </si>
  <si>
    <t>(Column 1)</t>
  </si>
  <si>
    <t>(Column 2)</t>
  </si>
  <si>
    <t>(Column 3)</t>
  </si>
  <si>
    <t>(Column 4)</t>
  </si>
  <si>
    <t>(Column 5)</t>
  </si>
  <si>
    <t>(Column 6)</t>
  </si>
  <si>
    <t>(Column 7)</t>
  </si>
  <si>
    <t>(Column 8)</t>
  </si>
  <si>
    <t>(Column 9)</t>
  </si>
  <si>
    <t>Ex. Tax District 1</t>
  </si>
  <si>
    <t>Example</t>
  </si>
  <si>
    <t>County-wide Levy</t>
  </si>
  <si>
    <t>Cemetery District</t>
  </si>
  <si>
    <t>Irrigation District</t>
  </si>
  <si>
    <t>Drainage District</t>
  </si>
  <si>
    <t>Rural Water District</t>
  </si>
  <si>
    <t>Other
District</t>
  </si>
  <si>
    <t>Total Levy
Allocated</t>
  </si>
  <si>
    <t>General Tax Levy</t>
  </si>
  <si>
    <t>Bond
Property
Taxes</t>
  </si>
  <si>
    <t>Property Taxes
Other Than
Bonds</t>
  </si>
  <si>
    <t>Bond
Tax Levy</t>
  </si>
  <si>
    <t>Countywide General Levy (Line 13)</t>
  </si>
  <si>
    <t>Cash Reserve Percentage</t>
  </si>
  <si>
    <t>First Date of Fiscal Year:</t>
  </si>
  <si>
    <t>Last Date of Fiscal Year:</t>
  </si>
  <si>
    <t>____________________ _____________</t>
  </si>
  <si>
    <t>Final Tax Request Hearing Held On:         Month</t>
  </si>
  <si>
    <t>Total Certified Valuation will come from the County Assessor's on or before August 20th</t>
  </si>
  <si>
    <t>Outstanding Bond Principal on Last Day of Fiscal Year</t>
  </si>
  <si>
    <t>This represents the principal portion of the anticipated bonded indebtedness the subdivision has on the last day of the fiscal year.</t>
  </si>
  <si>
    <t>Outstanding Bond Interest on Last Day of Fiscal Year</t>
  </si>
  <si>
    <t>This represents the interest portion of the anticipated bonded indebtedness the subdivision has on the last day of the fiscal year.</t>
  </si>
  <si>
    <t>Prior Year Tax Levy Rate</t>
  </si>
  <si>
    <t>This number represents the levy set by the County for the prior year budget</t>
  </si>
  <si>
    <t>This number comes from the prior budget Cover Page</t>
  </si>
  <si>
    <t>Step by Step Information</t>
  </si>
  <si>
    <t>Basic Data Input</t>
  </si>
  <si>
    <t>Fill in each box, this will allow information to flow throughout the documents</t>
  </si>
  <si>
    <t>Complete all correspondence information</t>
  </si>
  <si>
    <t>Checklist</t>
  </si>
  <si>
    <t>Review items listed on the Checklist sheet to eliminate errors</t>
  </si>
  <si>
    <t>Publish and Hold Hearings</t>
  </si>
  <si>
    <t>Hold Hearings and Board needs to adopt budget and tax request or make changes to budget and then adopt budget.</t>
  </si>
  <si>
    <t>If Board adopts budget different than what was published, they must republish the changes and the reason for the change within 20 days after adopting the budget.</t>
  </si>
  <si>
    <t>Filing and Attachments</t>
  </si>
  <si>
    <t>File budget and attachments with State Auditor either electronically or by mail</t>
  </si>
  <si>
    <t xml:space="preserve">   Certification of Valuation(s).  (From County Assessor)</t>
  </si>
  <si>
    <t xml:space="preserve">   Board minutes approving Budget.</t>
  </si>
  <si>
    <t xml:space="preserve">   Publisher’s Affidavit of Publication for the Notice of Budget Hearing.</t>
  </si>
  <si>
    <t>Overall Information</t>
  </si>
  <si>
    <t>UNDER NO CIRCUMSTANCES WILL PASSWORDS BE GIVEN OUT.  Either the cell is locked because it contains a formula or verbiage that needs to remain consistent on every budget.</t>
  </si>
  <si>
    <t>We have tested this spreadsheet through various methods to help identify any problem areas and to ensure  formulas are correct.  However, we cannot account for all the variables that occur with each individual budget.   If you feel there is an error in a formula please contact us immediately so we can go over the problem(s) and if necessary correct the situation.</t>
  </si>
  <si>
    <t>All of your comments or ideas to better the budget form are taken into consideration.  Please feel free  to contact us at (402) 471-2111 with these items.  We make this available to you to HELP in the budget process and wish to make any improvements that would make the spreadsheet more user friendly.</t>
  </si>
  <si>
    <t>List every fund that is setting a levy, breakdown property tax amount between bond and non-bond amounts</t>
  </si>
  <si>
    <t>General Fund</t>
  </si>
  <si>
    <t>Cover Page</t>
  </si>
  <si>
    <t>Message</t>
  </si>
  <si>
    <t>Resolution</t>
  </si>
  <si>
    <t>The Board must pass a resolution adopting the budget, this is an example form that you may use.</t>
  </si>
  <si>
    <t xml:space="preserve">Complete first and second columns based on actual numbers for prior fiscal years.  The ending balance should represent all the County funds. </t>
  </si>
  <si>
    <t>Complete column 3 with proposed budget numbers for upcoming fiscal year and column 4 with adopted budgeted numbers.</t>
  </si>
  <si>
    <t>Correspondence</t>
  </si>
  <si>
    <t>Budgeted Disb.</t>
  </si>
  <si>
    <t>Uncollected Taxes</t>
  </si>
  <si>
    <t>These numbers will come from the County Treasurer and will represent countywide uncollected taxes at June 30</t>
  </si>
  <si>
    <t>Levy Limit Page 1</t>
  </si>
  <si>
    <t>Complete information from county levy and all subdivisions that are under the county levy limit.  Follow directions on form, Page 2 &amp; 3 may not be necessary.</t>
  </si>
  <si>
    <t>Name of County:  (ALL CAPITAL LETTERS)</t>
  </si>
  <si>
    <t>Do not include the word "county"</t>
  </si>
  <si>
    <r>
      <rPr>
        <b/>
        <sz val="14"/>
        <rFont val="Arial"/>
        <family val="2"/>
      </rPr>
      <t>TYPE OVER ME PLEASE</t>
    </r>
    <r>
      <rPr>
        <sz val="14"/>
        <rFont val="Arial"/>
        <family val="2"/>
      </rPr>
      <t xml:space="preserve">
</t>
    </r>
    <r>
      <rPr>
        <i/>
        <sz val="14"/>
        <rFont val="Arial"/>
        <family val="2"/>
      </rPr>
      <t>If you want paragraphs just hold [Alt] key down and hit [Enter] key.</t>
    </r>
    <r>
      <rPr>
        <sz val="14"/>
        <rFont val="Arial"/>
        <family val="2"/>
      </rPr>
      <t xml:space="preserve">
(The Message (Please attach/enclose) shall outline the fiscal policy of the County for the
period covered by said budget, describing in connection therewith the important features
of the budget plan.  It should include any statements relative to the financial plan which
the budget-making authority may deem advisable or which may be required by the County Board.
</t>
    </r>
    <r>
      <rPr>
        <b/>
        <sz val="14"/>
        <color rgb="FFFF0000"/>
        <rFont val="Arial"/>
        <family val="2"/>
      </rPr>
      <t>Must include all Petty Cash amounts authorized by the County Board.</t>
    </r>
    <r>
      <rPr>
        <sz val="14"/>
        <rFont val="Arial"/>
        <family val="2"/>
      </rPr>
      <t xml:space="preserve">
If the County has bonded indebtedness, a statement must be included regarding any
unissued debt authorized and the borrowing capacity.  Please also complete the
Outstanding Bonded Indebtedness section on the cover page of the Budget Document.)</t>
    </r>
  </si>
  <si>
    <t>Common Questions</t>
  </si>
  <si>
    <t>How many days must the notice be published prior to the meeting?</t>
  </si>
  <si>
    <t>My notice did not get printed, now what do I do?</t>
  </si>
  <si>
    <t>The Board approved a budget different than what was published?</t>
  </si>
  <si>
    <t>If the Board approves a budget at the meeting that is different than the published information, you must publish a summary of the changes within 20 days after the date the budget is adopted.   File your budget timely, and submit publication of summary of changes once that has been published.</t>
  </si>
  <si>
    <t>ENTITY OFFICIAL ADDRESS</t>
  </si>
  <si>
    <t>If no official address, please provide address where correspondence should be sent</t>
  </si>
  <si>
    <t>NAME</t>
  </si>
  <si>
    <t>ADDRESS</t>
  </si>
  <si>
    <t>CITY &amp; ZIP CODE</t>
  </si>
  <si>
    <t>TELEPHONE</t>
  </si>
  <si>
    <t>WEBSITE</t>
  </si>
  <si>
    <t>TITLE /FIRM NAME</t>
  </si>
  <si>
    <t>Chairperson</t>
  </si>
  <si>
    <t>EMAIL ADDRESS</t>
  </si>
  <si>
    <t>Board Chairperson</t>
  </si>
  <si>
    <t>Clerk / Treasurer / Superintendent / Other</t>
  </si>
  <si>
    <t>Preparer</t>
  </si>
  <si>
    <t>COUNTY CLERK</t>
  </si>
  <si>
    <t>Total Levy is 45 cents or less.</t>
  </si>
  <si>
    <t>Lincoln, NE 68509</t>
  </si>
  <si>
    <t>Submission Information</t>
  </si>
  <si>
    <r>
      <rPr>
        <b/>
        <sz val="11"/>
        <rFont val="Arial"/>
        <family val="2"/>
      </rPr>
      <t xml:space="preserve">1.  </t>
    </r>
    <r>
      <rPr>
        <sz val="11"/>
        <rFont val="Arial"/>
        <family val="2"/>
      </rPr>
      <t>Auditor of Public Accounts -Electronically or by mail</t>
    </r>
  </si>
  <si>
    <t>Note:  Attach a copy of the resolution sent to the Districts outlining how much levy authority the County Board authorized them to have.</t>
  </si>
  <si>
    <t>Resolution to subdivisions giving levy authorizations</t>
  </si>
  <si>
    <t>Need to publish information about hearings 4 days prior to date of hearings in a newspaper of general circulation in the subdivision</t>
  </si>
  <si>
    <t>Interlocal Agreement</t>
  </si>
  <si>
    <t>REPORT OF JOINT PUBLIC AGENCY AND INTERLOCAL AGREEMENTS</t>
  </si>
  <si>
    <r>
      <t xml:space="preserve">Parties to Agreement
</t>
    </r>
    <r>
      <rPr>
        <sz val="8"/>
        <rFont val="Arial"/>
        <family val="2"/>
      </rPr>
      <t>(Column 1)</t>
    </r>
  </si>
  <si>
    <r>
      <t xml:space="preserve">Agreement Period
</t>
    </r>
    <r>
      <rPr>
        <sz val="8"/>
        <rFont val="Arial"/>
        <family val="2"/>
      </rPr>
      <t>(Column 2)</t>
    </r>
  </si>
  <si>
    <r>
      <t xml:space="preserve">Description
</t>
    </r>
    <r>
      <rPr>
        <sz val="8"/>
        <rFont val="Arial"/>
        <family val="2"/>
      </rPr>
      <t>(Column 3)</t>
    </r>
  </si>
  <si>
    <t>ABC County, 123 City</t>
  </si>
  <si>
    <t>7/1/16 to indefinite</t>
  </si>
  <si>
    <t>911 Dispatching Services</t>
  </si>
  <si>
    <t>REPORT OF TRADE NAMES, CORPORATE NAMES, BUSINESS NAMES</t>
  </si>
  <si>
    <t>List all Trade Names, Corporate Names and Business Names under which the political subdivision conducted business.</t>
  </si>
  <si>
    <t>Total Certified Valuation</t>
  </si>
  <si>
    <t>Instructions</t>
  </si>
  <si>
    <t>Interlocal Agreements are contracts or agreements between two or more government subdivisions in accordance with the Interlocal Cooperation Act.  Statute 13-801</t>
  </si>
  <si>
    <t>It is the purpose of the Interlocal Cooperation Act to permit local governmental units to make the most efficient use of their taxing authority and other powers by enabling them to cooperate with other localities on a basis of mutual advantage and thereby to provide services and facilities in manner and pursuant to forms of governmental organization that will accord best with geographic, economic, population, and other factors infuencing the needs and development of local communities.  Statute 13-802</t>
  </si>
  <si>
    <t>Reminders</t>
  </si>
  <si>
    <t>If you need additional rows, a second page has been added to the end of the tabs</t>
  </si>
  <si>
    <t>Change</t>
  </si>
  <si>
    <t>Operating Budget</t>
  </si>
  <si>
    <t>Property Tax Request</t>
  </si>
  <si>
    <t>Tax Rate</t>
  </si>
  <si>
    <t>Tax Rate if Prior Tax Request was at Current Valuation</t>
  </si>
  <si>
    <t>Prior Year Operating Budget Amount</t>
  </si>
  <si>
    <t>This number comes from prior budget Summary of All Funds page -Total Disbursements and Transfers</t>
  </si>
  <si>
    <t>Total Personal and Real Property Tax Requirement
(6)</t>
  </si>
  <si>
    <t>Total Available Resources Before Property Taxes
(5)</t>
  </si>
  <si>
    <t>Non-Bond Purposes</t>
  </si>
  <si>
    <t>Bond Purposes</t>
  </si>
  <si>
    <t>Total</t>
  </si>
  <si>
    <t>Breakdown of Property Tax</t>
  </si>
  <si>
    <t>Reminder:  This resolution is for approval of the Budget, the Board must also do a resolution for the Property Tax Request</t>
  </si>
  <si>
    <t>A sample for of the Property Tax Request Resolution can be found on State Auditors website below the budget forms.</t>
  </si>
  <si>
    <t>Notice must be published 4 days prior to hearing date.  State Statute 13-506 states "For purposes of such notice, the four calendar days shall include the day of publication but not the day of hearing."</t>
  </si>
  <si>
    <t xml:space="preserve">   Resolution to subdivisions giving levy authorizations</t>
  </si>
  <si>
    <t xml:space="preserve">  County Treasurer Summary of Uncollected Taxes.</t>
  </si>
  <si>
    <t xml:space="preserve">  Interlocal Agreement and Trade Name Report</t>
  </si>
  <si>
    <t xml:space="preserve">   Resolution adopting tax request amount</t>
  </si>
  <si>
    <t>Issues with Forms</t>
  </si>
  <si>
    <t>Fund Information</t>
  </si>
  <si>
    <t>The Governmental type activities are those through which most governmental functions are financed.  The following functions have been outlined along with a general definition:</t>
  </si>
  <si>
    <t>The Business-type activities are to account for operations that are financed and operated in a manner similar to private business – where the intent of the governing body is that the costs of providing the goods or services be financed primarily through user charges.</t>
  </si>
  <si>
    <t>The Constitution of the State of Nebraska states a county shall never assess taxes the aggregate of which shall exceed fifty cents except for the payment of indebtedness authorized by a vote of the people of the county.</t>
  </si>
  <si>
    <t>The levy limit applicable to counties is 45 cents plus 5 cents for interlocal agreements.  The county may allocate up to 15 cents to miscellaneous subdivisions.  Excluded from the miscellaneous subdivisions levy limit are:</t>
  </si>
  <si>
    <t>judgments, except judgments or orders from the Commission of Industrial Relations, obtained against a political subdivision which require or obligate payment to the extent such judgment is not paid by liability insurance coverage,</t>
  </si>
  <si>
    <t>lease purchase contracts approved prior to July 1, 1998,</t>
  </si>
  <si>
    <t xml:space="preserve">bonded indebtedness, and </t>
  </si>
  <si>
    <t>payments by a public airport to retire interest-free loans from the Department of Aeronautics.</t>
  </si>
  <si>
    <t>State Statute Section 86-416 allows counties, municipalities, and fire districts to levy a special tax for Public Safety Communication Projects.  The special tax has the same status as Bonded Indebtedness.</t>
  </si>
  <si>
    <t>State Statute Sections 72-2301 through 72-2308 allows a county to issue bonds to finance public facilities construction projects.  The taxes levied are not subject to the 45 cents plus 5, but are subject to the constitution limit.</t>
  </si>
  <si>
    <t>Levy Limit Information</t>
  </si>
  <si>
    <t>Public Safety Communication Projects</t>
  </si>
  <si>
    <t>Public Facilities Construction Projects</t>
  </si>
  <si>
    <t>Page 1</t>
  </si>
  <si>
    <t>Column A</t>
  </si>
  <si>
    <t>Column B</t>
  </si>
  <si>
    <t>Column C</t>
  </si>
  <si>
    <t>Column D</t>
  </si>
  <si>
    <t>Column E</t>
  </si>
  <si>
    <t>Column F</t>
  </si>
  <si>
    <t>List entities the county allocates a tax levy which is applied to all properties in the County.</t>
  </si>
  <si>
    <t>All property taxes, other than bonds, authorized by the County Board.</t>
  </si>
  <si>
    <t>Property Taxes for bonds.</t>
  </si>
  <si>
    <t>Valuation of the entity.</t>
  </si>
  <si>
    <t>This is the calculated general operating levy.</t>
  </si>
  <si>
    <t>This is the calculated bond levy.</t>
  </si>
  <si>
    <t>Interlocals</t>
  </si>
  <si>
    <t>This is the amount of property taxes the County or other entities have designated for interlocal agreements.</t>
  </si>
  <si>
    <t>Page 2</t>
  </si>
  <si>
    <t>This form is for your use only to help with setting levies, it does not need to be submitted with budget forms</t>
  </si>
  <si>
    <t>Note:  If (1) is greater than (2), no further analysis is needed.  If (2) is greater than (1), you need to complete the levy limit analysis by district, see Levy Limit page 2.</t>
  </si>
  <si>
    <t>Column 1</t>
  </si>
  <si>
    <t>Column 2</t>
  </si>
  <si>
    <t>Column 3-8</t>
  </si>
  <si>
    <t>Column 9</t>
  </si>
  <si>
    <t>Page 3</t>
  </si>
  <si>
    <t>List out the county tax districts.  (Each line may include multiple districts if the districts all have the same subdivisions under the County Levy Limit.)</t>
  </si>
  <si>
    <t>Enter the county levy.</t>
  </si>
  <si>
    <t>Enter the levies for the subdivisions (excluding bond levies) which fall under the county levy authority.  If the county established maximum levels by political subdivision, the maximum levy amount can be entered here.</t>
  </si>
  <si>
    <t>This is the sum of the subdivision levies and the county levy.  (Cannot exceed 50 cents.)</t>
  </si>
  <si>
    <r>
      <t xml:space="preserve">Summary All Funds - </t>
    </r>
    <r>
      <rPr>
        <sz val="10"/>
        <rFont val="Calibri"/>
        <family val="2"/>
        <scheme val="minor"/>
      </rPr>
      <t>This page should include information for all funds</t>
    </r>
  </si>
  <si>
    <r>
      <t xml:space="preserve">  Special election Sample Ballot and Election Results.  </t>
    </r>
    <r>
      <rPr>
        <b/>
        <i/>
        <sz val="10"/>
        <rFont val="Calibri"/>
        <family val="2"/>
        <scheme val="minor"/>
      </rPr>
      <t>(If Applicable)</t>
    </r>
  </si>
  <si>
    <r>
      <t xml:space="preserve">  </t>
    </r>
    <r>
      <rPr>
        <sz val="10"/>
        <rFont val="Calibri"/>
        <family val="2"/>
        <scheme val="minor"/>
      </rPr>
      <t xml:space="preserve">Board minutes approving a special tax for a Public Safety Communication Project.  </t>
    </r>
    <r>
      <rPr>
        <b/>
        <i/>
        <sz val="10"/>
        <rFont val="Calibri"/>
        <family val="2"/>
        <scheme val="minor"/>
      </rPr>
      <t>(If Applicable)</t>
    </r>
  </si>
  <si>
    <r>
      <t xml:space="preserve">  Resolution authorizing bonds for Public Facilities Construction Projects.  </t>
    </r>
    <r>
      <rPr>
        <b/>
        <i/>
        <sz val="10"/>
        <rFont val="Calibri"/>
        <family val="2"/>
        <scheme val="minor"/>
      </rPr>
      <t>(If Applicable)</t>
    </r>
  </si>
  <si>
    <r>
      <t xml:space="preserve">The County Budget Act (State Statute Section 23-904) requires a budget message to be completed by the budget making authority outlining the fiscal policy for the budget period.  The budget message </t>
    </r>
    <r>
      <rPr>
        <b/>
        <u/>
        <sz val="10"/>
        <rFont val="Calibri"/>
        <family val="2"/>
        <scheme val="minor"/>
      </rPr>
      <t>must include</t>
    </r>
    <r>
      <rPr>
        <sz val="10"/>
        <rFont val="Calibri"/>
        <family val="2"/>
        <scheme val="minor"/>
      </rPr>
      <t xml:space="preserve"> a list of all </t>
    </r>
    <r>
      <rPr>
        <b/>
        <u/>
        <sz val="10"/>
        <rFont val="Calibri"/>
        <family val="2"/>
        <scheme val="minor"/>
      </rPr>
      <t>Petty Cash amounts</t>
    </r>
    <r>
      <rPr>
        <sz val="10"/>
        <rFont val="Calibri"/>
        <family val="2"/>
        <scheme val="minor"/>
      </rPr>
      <t xml:space="preserve"> being held by officials.</t>
    </r>
  </si>
  <si>
    <r>
      <t>Section B</t>
    </r>
    <r>
      <rPr>
        <sz val="10"/>
        <rFont val="Calibri"/>
        <family val="2"/>
        <scheme val="minor"/>
      </rPr>
      <t xml:space="preserve"> is the receipts and disbursements pages for the General Fund.  The disbursements for the General Fund should be reported by function such as County Treasurer, County Clerk, etc.  We have formatted the General Fund to include common receipt and disbursement code numbers.  We have also included common functions used within the General Fund.  Your county will need to format the General Fund to meet your needs.  There are additional blank function pages to be used for your specific situation.  There are also blank lines for additional receipts and disbursements.  You only need to file the forms that are completed.  For example, if your county does not use the Noxious Weed Function within the General Fund, you do not need to file those pages.</t>
    </r>
  </si>
  <si>
    <r>
      <t>Section C</t>
    </r>
    <r>
      <rPr>
        <sz val="10"/>
        <rFont val="Calibri"/>
        <family val="2"/>
        <scheme val="minor"/>
      </rPr>
      <t xml:space="preserve"> is the receipts and disbursements pages for the other funds.  We have included pages for the most commonly used funds along with common receipt and disbursement code numbers.  There are additional blank fund pages to be used for additional funds.  Your county will need to format the fund pages to meet your specific situation.  You only need to file the fund pages that are completed.</t>
    </r>
  </si>
  <si>
    <r>
      <t>Total Disbursements &amp; Transfers/Total Budget of Disbursements &amp; Transfers</t>
    </r>
    <r>
      <rPr>
        <sz val="10"/>
        <rFont val="Calibri"/>
        <family val="2"/>
        <scheme val="minor"/>
      </rPr>
      <t xml:space="preserve"> - This item is the total of all disbursements and transfers.  For the budget columns, this also is the amount legally available to be spent by the county during the fiscal year upon adoption of the budget.</t>
    </r>
  </si>
  <si>
    <r>
      <t>Necessary Cash Reserve</t>
    </r>
    <r>
      <rPr>
        <sz val="10"/>
        <rFont val="Calibri"/>
        <family val="2"/>
        <scheme val="minor"/>
      </rPr>
      <t xml:space="preserve"> - By law, you are entitled to a cash reserve not to exceed fifty percent of the Total Budget of Disbursements and Transfers less capital outlay for each fund.  For example, if you have a total budget of disbursements and transfers of $20,000; and $4,000 of that was for capital outlay, the maximum Necessary Cash Reserve is $8,000 (($20,000 - $4,000) X 50%)).  Cash reserves are an extremely important element of budgeting and provide a stable flow of cash during your fiscal year.  The necessary cash reserve limit </t>
    </r>
    <r>
      <rPr>
        <u/>
        <sz val="10"/>
        <rFont val="Calibri"/>
        <family val="2"/>
        <scheme val="minor"/>
      </rPr>
      <t>does not</t>
    </r>
    <r>
      <rPr>
        <sz val="10"/>
        <rFont val="Calibri"/>
        <family val="2"/>
        <scheme val="minor"/>
      </rPr>
      <t xml:space="preserve"> apply to Special Reserve Funds.</t>
    </r>
  </si>
  <si>
    <r>
      <t>Special Reserve Fund</t>
    </r>
    <r>
      <rPr>
        <sz val="10"/>
        <rFont val="Calibri"/>
        <family val="2"/>
        <scheme val="minor"/>
      </rPr>
      <t xml:space="preserve"> - Special Reserve Fund shall mean any special fund set aside by the county for a particular purpose and not available for disbursement for any other purpose.  Funds created for (a) the retirement of bonded indebtedness, (b) voter-approved sinking funds, or (c) statutorily authorized sinking funds shall be considered special reserve funds.</t>
    </r>
  </si>
  <si>
    <r>
      <t>Total Requirements</t>
    </r>
    <r>
      <rPr>
        <sz val="10"/>
        <rFont val="Calibri"/>
        <family val="2"/>
        <scheme val="minor"/>
      </rPr>
      <t xml:space="preserve"> - Total requirements is the sum of Total Disbursements &amp; Transfers/Total Budget of Disbursements &amp; Transfers and Necessary Cash Reserve.  To present a balanced budget this amount must agree to Total Resources Available in the beginning balances, receipts, and transfers section.  </t>
    </r>
    <r>
      <rPr>
        <u/>
        <sz val="10"/>
        <rFont val="Calibri"/>
        <family val="2"/>
        <scheme val="minor"/>
      </rPr>
      <t>YOU MUST PRESENT A BALANCED BUDGET</t>
    </r>
    <r>
      <rPr>
        <sz val="10"/>
        <rFont val="Calibri"/>
        <family val="2"/>
        <scheme val="minor"/>
      </rPr>
      <t>.</t>
    </r>
  </si>
  <si>
    <r>
      <t>Net Fund Balance</t>
    </r>
    <r>
      <rPr>
        <sz val="10"/>
        <rFont val="Calibri"/>
        <family val="2"/>
        <scheme val="minor"/>
      </rPr>
      <t xml:space="preserve"> - The total of the net cash balance, investments balance, and county treasurer’s balance at the beginning of the year.  This amount </t>
    </r>
    <r>
      <rPr>
        <u/>
        <sz val="10"/>
        <rFont val="Calibri"/>
        <family val="2"/>
        <scheme val="minor"/>
      </rPr>
      <t>must</t>
    </r>
    <r>
      <rPr>
        <sz val="10"/>
        <rFont val="Calibri"/>
        <family val="2"/>
        <scheme val="minor"/>
      </rPr>
      <t xml:space="preserve"> agree to the balance forward from the prior year.</t>
    </r>
  </si>
  <si>
    <r>
      <t xml:space="preserve">Personal and Real Property Taxes </t>
    </r>
    <r>
      <rPr>
        <sz val="10"/>
        <rFont val="Calibri"/>
        <family val="2"/>
        <scheme val="minor"/>
      </rPr>
      <t>- Record personal and real property taxes received (in Columns 1 &amp; 2) or required (Columns 3, 4, &amp; 5).  The personal and real property taxes required (Columns 3 – 5) includes the amounts that will be collected as Property Tax Credit.</t>
    </r>
  </si>
  <si>
    <r>
      <t>Total Resources Available</t>
    </r>
    <r>
      <rPr>
        <sz val="10"/>
        <rFont val="Calibri"/>
        <family val="2"/>
        <scheme val="minor"/>
      </rPr>
      <t xml:space="preserve"> - Sum of Net Fund Balance, Receipts, Transfers and Personal and Real Property Taxes.  To present a balanced budget this amount must agree to Total Requirements in the disbursements and transfers section.  </t>
    </r>
    <r>
      <rPr>
        <u/>
        <sz val="10"/>
        <rFont val="Calibri"/>
        <family val="2"/>
        <scheme val="minor"/>
      </rPr>
      <t>YOU MUST PRESENT A BALANCED BUDGET</t>
    </r>
    <r>
      <rPr>
        <sz val="10"/>
        <rFont val="Calibri"/>
        <family val="2"/>
        <scheme val="minor"/>
      </rPr>
      <t>.</t>
    </r>
  </si>
  <si>
    <r>
      <t xml:space="preserve">Disbursements &amp; Transfers </t>
    </r>
    <r>
      <rPr>
        <sz val="10"/>
        <rFont val="Calibri"/>
        <family val="2"/>
        <scheme val="minor"/>
      </rPr>
      <t>- Bring forward the disbursements and transfers total from the disbursements and transfers section in Columns 1 and 2 only.</t>
    </r>
  </si>
  <si>
    <r>
      <t>Balance Forward</t>
    </r>
    <r>
      <rPr>
        <sz val="10"/>
        <rFont val="Calibri"/>
        <family val="2"/>
        <scheme val="minor"/>
      </rPr>
      <t xml:space="preserve"> - Difference between Total Resources Available and Disbursements and Transfers.  This amount must agree to the Subtotal of beginning balances for the subsequent year.</t>
    </r>
  </si>
  <si>
    <r>
      <rPr>
        <b/>
        <sz val="10"/>
        <rFont val="Calibri"/>
        <family val="2"/>
        <scheme val="minor"/>
      </rPr>
      <t>Column 1</t>
    </r>
    <r>
      <rPr>
        <sz val="10"/>
        <rFont val="Calibri"/>
        <family val="2"/>
        <scheme val="minor"/>
      </rPr>
      <t xml:space="preserve"> – The information listed in Column 1 should be actual disbursements and receipts for the immediate preceding fiscal year.  This information is required by State Statute.</t>
    </r>
  </si>
  <si>
    <r>
      <rPr>
        <b/>
        <sz val="10"/>
        <rFont val="Calibri"/>
        <family val="2"/>
        <scheme val="minor"/>
      </rPr>
      <t xml:space="preserve">Column 2 </t>
    </r>
    <r>
      <rPr>
        <sz val="10"/>
        <rFont val="Calibri"/>
        <family val="2"/>
        <scheme val="minor"/>
      </rPr>
      <t>– The information listed in Column 2 should be actual disbursements and receipts for the current year.  This information is required by State Statute.</t>
    </r>
  </si>
  <si>
    <r>
      <rPr>
        <b/>
        <sz val="10"/>
        <rFont val="Calibri"/>
        <family val="2"/>
        <scheme val="minor"/>
      </rPr>
      <t>Column 3</t>
    </r>
    <r>
      <rPr>
        <sz val="10"/>
        <rFont val="Calibri"/>
        <family val="2"/>
        <scheme val="minor"/>
      </rPr>
      <t xml:space="preserve"> – The information listed in Column 3 should be the Official's Estimation of receipts and disbursements for the immediately ensuing fiscal year.</t>
    </r>
  </si>
  <si>
    <r>
      <rPr>
        <b/>
        <sz val="10"/>
        <rFont val="Calibri"/>
        <family val="2"/>
        <scheme val="minor"/>
      </rPr>
      <t xml:space="preserve">Column 4 </t>
    </r>
    <r>
      <rPr>
        <sz val="10"/>
        <rFont val="Calibri"/>
        <family val="2"/>
        <scheme val="minor"/>
      </rPr>
      <t>– The information listed in Column 4 should be the Board proposed budget of disbursements and receipts for the immediately ensuing fiscal year.</t>
    </r>
  </si>
  <si>
    <r>
      <rPr>
        <b/>
        <sz val="10"/>
        <rFont val="Calibri"/>
        <family val="2"/>
        <scheme val="minor"/>
      </rPr>
      <t xml:space="preserve">Column 5 </t>
    </r>
    <r>
      <rPr>
        <sz val="10"/>
        <rFont val="Calibri"/>
        <family val="2"/>
        <scheme val="minor"/>
      </rPr>
      <t>– The information listed in Column 5 should be the adopted budget of disbursements and receipts for the immediately ensuing fiscal year.  If the adopted budget is the same as the proposed budget, it is acceptable to indicate “same” in Column 5.</t>
    </r>
  </si>
  <si>
    <r>
      <t xml:space="preserve">Disbursements and Transfers Section.  </t>
    </r>
    <r>
      <rPr>
        <sz val="10"/>
        <rFont val="Calibri"/>
        <family val="2"/>
        <scheme val="minor"/>
      </rPr>
      <t>It will be necessary to split disbursements into categories of Operating, Capital Outlay, Debt Service, and Transfers Out to facilitate completion of the Fund Summary on Page A-3.  Operating Disbursements should include Personal Services, Operating Expenses, Supplies and Materials, and Equipment Rentals.  Use of additional sub-categories within each of these categories is recommended in order to provide sufficient detail as to the nature of the disbursement.</t>
    </r>
  </si>
  <si>
    <r>
      <rPr>
        <b/>
        <sz val="10"/>
        <rFont val="Calibri"/>
        <family val="2"/>
        <scheme val="minor"/>
      </rPr>
      <t>Beginning Balances, Receipts &amp; Transfers Section.</t>
    </r>
    <r>
      <rPr>
        <sz val="10"/>
        <rFont val="Calibri"/>
        <family val="2"/>
        <scheme val="minor"/>
      </rPr>
      <t xml:space="preserve">  It will be necessary to split receipts into categories of Intergovernmental Federal, Intergovernmental State, Intergovernmental Local, and Transfers In to facilitate completion of the Fund Summary on Page A-3.  Use of additional sub-categories within each of these categories is recommended in order to provide sufficient detail as to the nature of the receipt.</t>
    </r>
  </si>
  <si>
    <r>
      <t xml:space="preserve">Schedule of Budgeted Disbursements. </t>
    </r>
    <r>
      <rPr>
        <sz val="10"/>
        <rFont val="Calibri"/>
        <family val="2"/>
        <scheme val="minor"/>
      </rPr>
      <t xml:space="preserve"> The Schedule of Budgeted Disbursements identifies disbursements by governmental type or business type.  Functions within each type have been outlined.  </t>
    </r>
  </si>
  <si>
    <r>
      <rPr>
        <b/>
        <sz val="10"/>
        <rFont val="Calibri"/>
        <family val="2"/>
        <scheme val="minor"/>
      </rPr>
      <t xml:space="preserve">General Government </t>
    </r>
    <r>
      <rPr>
        <sz val="10"/>
        <rFont val="Calibri"/>
        <family val="2"/>
        <scheme val="minor"/>
      </rPr>
      <t>– Those disbursements that support the ongoing tasks associated with the management and administration of that local government.  
[Function Codes 600-649]</t>
    </r>
  </si>
  <si>
    <r>
      <rPr>
        <b/>
        <sz val="10"/>
        <rFont val="Calibri"/>
        <family val="2"/>
        <scheme val="minor"/>
      </rPr>
      <t xml:space="preserve">Public Safety – Law Enforcement </t>
    </r>
    <r>
      <rPr>
        <sz val="10"/>
        <rFont val="Calibri"/>
        <family val="2"/>
        <scheme val="minor"/>
      </rPr>
      <t xml:space="preserve">– Public Safety disbursements primarily relate to protecting persons and property from socially undesirable acts by persons or their products.  This function would only include county law enforcement (including jail).  </t>
    </r>
    <r>
      <rPr>
        <i/>
        <sz val="10"/>
        <rFont val="Calibri"/>
        <family val="2"/>
        <scheme val="minor"/>
      </rPr>
      <t>[Function Codes 650-689]</t>
    </r>
  </si>
  <si>
    <r>
      <rPr>
        <b/>
        <sz val="10"/>
        <rFont val="Calibri"/>
        <family val="2"/>
        <scheme val="minor"/>
      </rPr>
      <t>Public Works – Other</t>
    </r>
    <r>
      <rPr>
        <sz val="10"/>
        <rFont val="Calibri"/>
        <family val="2"/>
        <scheme val="minor"/>
      </rPr>
      <t xml:space="preserve"> – This function is for all other Public Works disbursements which may include solid waste handling, weed control, etc.  [Function Codes 730-749]</t>
    </r>
  </si>
  <si>
    <r>
      <rPr>
        <b/>
        <sz val="10"/>
        <rFont val="Calibri"/>
        <family val="2"/>
        <scheme val="minor"/>
      </rPr>
      <t>Public Works – Highways &amp; Roads</t>
    </r>
    <r>
      <rPr>
        <sz val="10"/>
        <rFont val="Calibri"/>
        <family val="2"/>
        <scheme val="minor"/>
      </rPr>
      <t xml:space="preserve"> – This function relates to the performance of crews in maintaining roads and highways.  [Function Codes 700-729]</t>
    </r>
  </si>
  <si>
    <r>
      <rPr>
        <b/>
        <sz val="10"/>
        <rFont val="Calibri"/>
        <family val="2"/>
        <scheme val="minor"/>
      </rPr>
      <t>Public Health &amp; Social Services</t>
    </r>
    <r>
      <rPr>
        <sz val="10"/>
        <rFont val="Calibri"/>
        <family val="2"/>
        <scheme val="minor"/>
      </rPr>
      <t xml:space="preserve"> – The health disbursements would relate to protecting persons from non-human related forces.  The health function would include public health administration, regulation and inspection of food and drugs, disease control (including animal and pest control), mental health, etc.  The social services disbursements would relate to activities designed to provide public assistance and institutional care for individuals who are economically unable to provide essential needs for themselves.  
[Function Codes 750-849]</t>
    </r>
  </si>
  <si>
    <r>
      <rPr>
        <b/>
        <sz val="10"/>
        <rFont val="Calibri"/>
        <family val="2"/>
        <scheme val="minor"/>
      </rPr>
      <t xml:space="preserve">Culture and Recreation </t>
    </r>
    <r>
      <rPr>
        <sz val="10"/>
        <rFont val="Calibri"/>
        <family val="2"/>
        <scheme val="minor"/>
      </rPr>
      <t>– The disbursements relate to leisure time activities.  The activities may include participant recreation (golf, swimming, etc.), spectator recreation (museums, etc.), parks, senior programs, and libraries.  [Function Codes 850-879]</t>
    </r>
  </si>
  <si>
    <r>
      <rPr>
        <b/>
        <sz val="10"/>
        <rFont val="Calibri"/>
        <family val="2"/>
        <scheme val="minor"/>
      </rPr>
      <t xml:space="preserve">Community Development </t>
    </r>
    <r>
      <rPr>
        <sz val="10"/>
        <rFont val="Calibri"/>
        <family val="2"/>
        <scheme val="minor"/>
      </rPr>
      <t>– The disbursements relate to community development.  [Function Codes 910 and 920]</t>
    </r>
  </si>
  <si>
    <r>
      <rPr>
        <b/>
        <sz val="10"/>
        <rFont val="Calibri"/>
        <family val="2"/>
        <scheme val="minor"/>
      </rPr>
      <t xml:space="preserve">Public Safety – Other </t>
    </r>
    <r>
      <rPr>
        <sz val="10"/>
        <rFont val="Calibri"/>
        <family val="2"/>
        <scheme val="minor"/>
      </rPr>
      <t>– This function will include the remainder of Public Safety disbursements which would include civil defense, building inspections, etc.  
[Function Codes 690-699]</t>
    </r>
  </si>
  <si>
    <t>INPUT ↓</t>
  </si>
  <si>
    <r>
      <rPr>
        <sz val="14"/>
        <rFont val="Calibri"/>
        <family val="2"/>
        <scheme val="minor"/>
      </rPr>
      <t xml:space="preserve">Please Complete this </t>
    </r>
    <r>
      <rPr>
        <b/>
        <u/>
        <sz val="14"/>
        <rFont val="Calibri"/>
        <family val="2"/>
        <scheme val="minor"/>
      </rPr>
      <t>Basic Data Input Area -</t>
    </r>
    <r>
      <rPr>
        <sz val="14"/>
        <rFont val="Calibri"/>
        <family val="2"/>
        <scheme val="minor"/>
      </rPr>
      <t>It will put information consistently throughout Budget Form.</t>
    </r>
  </si>
  <si>
    <t>The amount of budgeted disbursements needs to be broken down into the type of disbursement.  The total disbursements on the Summary of All Funds needs to agree to the total disbursements on this schedule.</t>
  </si>
  <si>
    <r>
      <t xml:space="preserve">The Nebraska Accounting Code Manual for Counties is a good source to help determine the breakdown by function.  Chapter 6, Section A, identifies the functional classification codes.  The function numbers used by the counties are classified as General Government, Public Safety, Public Works, etc.  (This can be accessed on our website at </t>
    </r>
    <r>
      <rPr>
        <b/>
        <sz val="10"/>
        <rFont val="Calibri"/>
        <family val="2"/>
        <scheme val="minor"/>
      </rPr>
      <t>www.auditors.nebraska.gov</t>
    </r>
    <r>
      <rPr>
        <sz val="10"/>
        <rFont val="Calibri"/>
        <family val="2"/>
        <scheme val="minor"/>
      </rPr>
      <t>, Local Government then County Information.)</t>
    </r>
  </si>
  <si>
    <t>This form is established to ensure the county is in compliance with the levy limit, including the miscellaneous subdivisions they are allocating levy authority to.  Only include entities the county allocates levy authority to, do not include schools, municipalities, ESUs, NRDs, etc.  Since the Statutes give additional levy authority for interlocal agreements, the county will need to generate a total levy and then a levy for interlocal agreements to ensure compliance with the total levy limits.    Proceed as follows:</t>
  </si>
  <si>
    <r>
      <rPr>
        <b/>
        <u/>
        <sz val="11"/>
        <rFont val="Arial"/>
        <family val="2"/>
      </rPr>
      <t>Questions - E-Mail:</t>
    </r>
    <r>
      <rPr>
        <b/>
        <u/>
        <sz val="11"/>
        <color indexed="12"/>
        <rFont val="Arial"/>
        <family val="2"/>
      </rPr>
      <t xml:space="preserve">  Jeff.Schreier@nebraska.gov</t>
    </r>
  </si>
  <si>
    <t>For Questions on this form, who should we contact (please  √  one):  Contact will be via email if supplied.</t>
  </si>
  <si>
    <t>Found a calculation error in the budget after it was adopted, now what?</t>
  </si>
  <si>
    <t>It has been less than 30 days since adoption of the budget:</t>
  </si>
  <si>
    <t>If the total amount budgeted changes by less than 1% and the property taxes do not increase, you can correct the forms and submit a new version to the Auditor, and County Clerk.  You are not required to hold a hearing or publish the change.  If total amount budgeted changes by more than 1% or property taxes increase, you need to follow procedures to amend the budget.</t>
  </si>
  <si>
    <t>It has been more than 30 days since adoption of the budget:</t>
  </si>
  <si>
    <t>You must follow the procedures of amending the budget that are found in Statute 13-511.  This includes holding a hearing, publication and then filing the new forms with Auditor, and County Clerk.</t>
  </si>
  <si>
    <t>The County Assessor changes the certified valuation after the budget and tax request has been adopted.</t>
  </si>
  <si>
    <t>The change causes the levy to exceed the levy limit.</t>
  </si>
  <si>
    <t>The budget will need to be amended to reduce the property taxes so that the levy limit is not exceeded.  Hearing and publication will depend on if it has been less than 30 days after adoption and if total amount budgeted changes by less than 1%.</t>
  </si>
  <si>
    <t>The change causes the levy to be reduced</t>
  </si>
  <si>
    <t>The County Board is responsible to set the levy based on the property tax request amount and the valuation, so a change to the valuation will change the levy set, but will not change the amount collected in taxes.  Therefore, the budget will not need to be amended.</t>
  </si>
  <si>
    <t>RESOLUTION SETTING THE PROPERTY TAX REQUEST</t>
  </si>
  <si>
    <t>RESOLUTION NO. _______________</t>
  </si>
  <si>
    <t>WHEREAS, a special public hearing was held as required by law to hear and consider comments concerning the property tax request;</t>
  </si>
  <si>
    <t xml:space="preserve">1. </t>
  </si>
  <si>
    <t>2.</t>
  </si>
  <si>
    <t>The total assessed value of property differs from last year’s total assessed value by ________%.</t>
  </si>
  <si>
    <t>3.</t>
  </si>
  <si>
    <t>4.</t>
  </si>
  <si>
    <t>5.</t>
  </si>
  <si>
    <t>6.</t>
  </si>
  <si>
    <t xml:space="preserve">Voting yes were: </t>
  </si>
  <si>
    <t xml:space="preserve">Voting no were: </t>
  </si>
  <si>
    <t>NOTE 1: If you need separate levies for separate funds your resolution should identify the tax request by fund. #1 should be modified to identify each fund that has a tax levy</t>
  </si>
  <si>
    <t>taxes levied to pay for cancer benefits provided on or after January 1, 2022, pursuant to the Firefighter Cancer Benefits Act (Fire Districts &amp; Airport Authorities only) (LB 432 - 2021)</t>
  </si>
  <si>
    <r>
      <rPr>
        <b/>
        <u/>
        <sz val="10"/>
        <color rgb="FFFF0000"/>
        <rFont val="Calibri"/>
        <family val="2"/>
        <scheme val="minor"/>
      </rPr>
      <t>Interlocal Agreement Report and Trade Name Report.</t>
    </r>
    <r>
      <rPr>
        <u/>
        <sz val="10"/>
        <rFont val="Calibri"/>
        <family val="2"/>
        <scheme val="minor"/>
      </rPr>
      <t xml:space="preserve">  Due September 30th.  If the Reports are not filed on time, the Subdivision can be charged a </t>
    </r>
    <r>
      <rPr>
        <b/>
        <u/>
        <sz val="10"/>
        <color rgb="FFFF0000"/>
        <rFont val="Calibri"/>
        <family val="2"/>
        <scheme val="minor"/>
      </rPr>
      <t xml:space="preserve">$20 a day fine until the Reports are filed. </t>
    </r>
    <r>
      <rPr>
        <u/>
        <sz val="10"/>
        <color rgb="FFFF0000"/>
        <rFont val="Calibri"/>
        <family val="2"/>
        <scheme val="minor"/>
      </rPr>
      <t xml:space="preserve"> </t>
    </r>
    <r>
      <rPr>
        <u/>
        <sz val="10"/>
        <rFont val="Calibri"/>
        <family val="2"/>
        <scheme val="minor"/>
      </rPr>
      <t>The Reports have been added to this file as a separate tab.  If the Subdivision does not have any Interlocal Agreements or Trade Names, please write "None" on the form to reduce the chance of a fine.</t>
    </r>
  </si>
  <si>
    <t>Budget Hearing Held On:                                    Month</t>
  </si>
  <si>
    <t xml:space="preserve">NOTE 1: There must be statutory authority to levy taxes in a specific fund. If statutory authority cannot be provided, the taxes should be levied in the General Fund, and transferred to other funds as necessary. </t>
  </si>
  <si>
    <t xml:space="preserve">NOTE 2: Clerk/Board signature is no longer required. Board minutes adopting budget must be attached. </t>
  </si>
  <si>
    <t>Report of Joint Public Agency &amp; Interlocal Agreements</t>
  </si>
  <si>
    <t>YES</t>
  </si>
  <si>
    <t>NO</t>
  </si>
  <si>
    <r>
      <t xml:space="preserve">If </t>
    </r>
    <r>
      <rPr>
        <b/>
        <i/>
        <sz val="10"/>
        <rFont val="Arial"/>
        <family val="2"/>
      </rPr>
      <t>YES,</t>
    </r>
    <r>
      <rPr>
        <i/>
        <sz val="10"/>
        <rFont val="Arial"/>
        <family val="2"/>
      </rPr>
      <t xml:space="preserve"> please submit Interlocal Agreement Report by September 30th</t>
    </r>
  </si>
  <si>
    <t>Report of Trade Names, Corporate Names &amp; Business Names</t>
  </si>
  <si>
    <r>
      <t xml:space="preserve">If </t>
    </r>
    <r>
      <rPr>
        <b/>
        <i/>
        <sz val="10"/>
        <rFont val="Arial"/>
        <family val="2"/>
      </rPr>
      <t>YES</t>
    </r>
    <r>
      <rPr>
        <i/>
        <sz val="10"/>
        <rFont val="Arial"/>
        <family val="2"/>
      </rPr>
      <t>, please submit Trade Name Report by September 30th</t>
    </r>
  </si>
  <si>
    <t xml:space="preserve">Notes: </t>
  </si>
  <si>
    <t xml:space="preserve">(1) The example publications included here are solely to hear taxpayer input at the budget hearing and tax request hearing. No action should be taken at these hearings. Action items should be completed at a regular meeting of the County Board, ensuring that all requirements of the Open Meetings Act are followed. </t>
  </si>
  <si>
    <t xml:space="preserve">(2) These sample publications are intended to assist Counties in meeting the publication requirements related to the Budget Hearing and Tax Request Hearing. They are sample forms only - they are not required forms. Each County is responsible for ensuring their publications include all information required by the statutes. Each County may need to modify the sample forms for the circumstances specific to your County. </t>
  </si>
  <si>
    <t xml:space="preserve">(3) If your County is increasing the Property Tax request above the allowable growth percentage (2% plus real growth percentage), you are subject to the postcard notification and joint public hearing requirements of the Property Tax Request Act (§ 77-1633).  You are required to attend the Joint Public Hearing outlined in § 77-1633. You are not required to hold the Special Hearing to Set the Final Tax Request as outlined in § 77-1632. You are still required to hold the Budget Hearing, regardless. </t>
  </si>
  <si>
    <t>Fire District Levy Authority</t>
  </si>
  <si>
    <t xml:space="preserve">Taxes levied under § 77-3442(10) do not count against County's total 50 cent levy limit. </t>
  </si>
  <si>
    <t>Prior Year Total Property Tax Request</t>
  </si>
  <si>
    <t>l</t>
  </si>
  <si>
    <r>
      <t>(Total Personal and Real Property Tax Required from</t>
    </r>
    <r>
      <rPr>
        <b/>
        <i/>
        <sz val="10"/>
        <rFont val="Arial"/>
        <family val="2"/>
      </rPr>
      <t xml:space="preserve"> prior year</t>
    </r>
    <r>
      <rPr>
        <i/>
        <sz val="10"/>
        <rFont val="Arial"/>
        <family val="2"/>
      </rPr>
      <t xml:space="preserve"> budget - Cover Page)</t>
    </r>
  </si>
  <si>
    <t>Base Limitation Percentage Increase (2%)</t>
  </si>
  <si>
    <t>Real Growth Percentage Increase</t>
  </si>
  <si>
    <r>
      <t>Total Allowable Growth Percentage Increase</t>
    </r>
    <r>
      <rPr>
        <b/>
        <sz val="10"/>
        <rFont val="Arial"/>
        <family val="2"/>
      </rPr>
      <t xml:space="preserve"> (Line 2 + Line 3)</t>
    </r>
  </si>
  <si>
    <r>
      <t xml:space="preserve">Allowable Dollar Amount of Increase to Property Tax Request </t>
    </r>
    <r>
      <rPr>
        <b/>
        <sz val="10"/>
        <rFont val="Arial"/>
        <family val="2"/>
      </rPr>
      <t>(Line 1 x Line 4)</t>
    </r>
  </si>
  <si>
    <t>ACTUAL PROPERTY TAX REQUEST</t>
  </si>
  <si>
    <r>
      <t>(Total Personal and Real Property Tax Required from</t>
    </r>
    <r>
      <rPr>
        <b/>
        <i/>
        <sz val="10"/>
        <rFont val="Arial"/>
        <family val="2"/>
      </rPr>
      <t xml:space="preserve"> </t>
    </r>
    <r>
      <rPr>
        <i/>
        <sz val="10"/>
        <rFont val="Arial"/>
        <family val="2"/>
      </rPr>
      <t>Cover Page)</t>
    </r>
  </si>
  <si>
    <r>
      <t xml:space="preserve">If line (7) is </t>
    </r>
    <r>
      <rPr>
        <b/>
        <u/>
        <sz val="10"/>
        <rFont val="Arial"/>
        <family val="2"/>
      </rPr>
      <t>less than</t>
    </r>
    <r>
      <rPr>
        <sz val="10"/>
        <rFont val="Arial"/>
        <family val="2"/>
      </rPr>
      <t xml:space="preserve"> line (6), your political subdivision </t>
    </r>
    <r>
      <rPr>
        <b/>
        <u/>
        <sz val="10"/>
        <rFont val="Arial"/>
        <family val="2"/>
      </rPr>
      <t>is not required</t>
    </r>
    <r>
      <rPr>
        <sz val="10"/>
        <rFont val="Arial"/>
        <family val="2"/>
      </rPr>
      <t xml:space="preserve"> to participate in the joint public hearing, or complete the postcard notification requirements of §77-1633. You are required to hold the Special Hearing to Set the Final Tax Request outlined in §77-1632. </t>
    </r>
  </si>
  <si>
    <t xml:space="preserve">Instructions: </t>
  </si>
  <si>
    <t xml:space="preserve">Lines 4-7: These lines will calculate automatically. Nothing required. </t>
  </si>
  <si>
    <t xml:space="preserve">If line (7) is less than line (6), your political subdivision is not required to participate in the joint public hearing, or complete the postcard notification requirements of §77-1633. You are required to hold the Special Hearing to Set the Final Tax Request outlined in §77-1632. </t>
  </si>
  <si>
    <t xml:space="preserve">Enter Real Growth Value and Prior year Total Real Property Valuation. </t>
  </si>
  <si>
    <t>Review to determine if Property Tax request exceeds the allowable growth percentage in the Property Tax Request Act. See form for further instructions</t>
  </si>
  <si>
    <t>Answer questions regarding Report of Joint Public Agency and Interlocal Agreeements, and Report of Trade Names, Corporate Names, and Business Names. If YES, complete appropriate report</t>
  </si>
  <si>
    <t>Complete the Interlocal Agreement and Trade Name reports.  There is a $20 day fine for not filing these reports by September 30th.</t>
  </si>
  <si>
    <t>Interlocal Agreement Report</t>
  </si>
  <si>
    <r>
      <rPr>
        <b/>
        <sz val="10"/>
        <rFont val="Calibri"/>
        <family val="2"/>
        <scheme val="minor"/>
      </rPr>
      <t>Miscellaneous</t>
    </r>
    <r>
      <rPr>
        <sz val="10"/>
        <rFont val="Calibri"/>
        <family val="2"/>
        <scheme val="minor"/>
      </rPr>
      <t xml:space="preserve"> – The disbursements that cannot be assigned elsewhere.  [Function Code 970]</t>
    </r>
  </si>
  <si>
    <t>Prior Year Total Property Tax Request agrees to Prior Year Budget - Cover Page - Total Property Tax Requesting (including both Bond and Non-Bond property taxes)</t>
  </si>
  <si>
    <t>Real Growth Value per Assessor agrees to Certification of Taxable Valuation report from County Assessor</t>
  </si>
  <si>
    <t>Prior Year Total Real Property Valuation per Assessor agrees to Certification of Taxable Valuation Report from County Assessor</t>
  </si>
  <si>
    <t>If Line 7 is greater than line 6, County participated in Joint Public Hearing, and was included on postcard notification</t>
  </si>
  <si>
    <t>Resolution adopting tax request amount</t>
  </si>
  <si>
    <t>Report of Interlocal Agreements.  Due on or before September 30th.</t>
  </si>
  <si>
    <t xml:space="preserve">Line 1: This will complete automatically based on the prior year property tax request entered on the "Basic Data Input" tab. It will equal the TOTAL property tax request from the cover page of the previous year's budget </t>
  </si>
  <si>
    <t xml:space="preserve">Line 2: This will be 2%. Nothing required. </t>
  </si>
  <si>
    <t>Allowable Growth Percentage Computation Form</t>
  </si>
  <si>
    <t>CALCULATION OF ALLOWABLE GROWTH PERCENTAGE</t>
  </si>
  <si>
    <t>If for some reason your notice does not get printed, you are still requred to publish and hold another hearing.  The 4 day rule still applies.  If there is not time to publish and hold meeting prior to the September 30 deadline, your budget will be late and you need to submit as soon as possible.</t>
  </si>
  <si>
    <t>NOTE 2: This sample resolution is intended solely to assist political subdivisions. It is not a required form. Each political subdivision is responsible for ensuring the resolution is accurate and complies with all requirements set forth in the State statutes</t>
  </si>
  <si>
    <r>
      <rPr>
        <b/>
        <sz val="11"/>
        <color indexed="8"/>
        <rFont val="Arial"/>
        <family val="2"/>
      </rPr>
      <t xml:space="preserve">Website:  </t>
    </r>
    <r>
      <rPr>
        <u/>
        <sz val="11"/>
        <color indexed="12"/>
        <rFont val="Arial"/>
        <family val="2"/>
      </rPr>
      <t>auditors.nebraska.gov</t>
    </r>
  </si>
  <si>
    <t>auditors.nebraska.gov</t>
  </si>
  <si>
    <t>Cover Page:</t>
  </si>
  <si>
    <t>Budget Message:</t>
  </si>
  <si>
    <t>Resolution of Adoption:</t>
  </si>
  <si>
    <t>Summary of All Funds:</t>
  </si>
  <si>
    <t>Correspondence Page:</t>
  </si>
  <si>
    <t>PO Box 98917</t>
  </si>
  <si>
    <t xml:space="preserve">If line (7) is greater than line (6), your political subdivision is required to participate in the joint public hearing, and complete the postcard notification requirements of §77-1633. You must provide your information to the County Asessor by September 4th. You are not required to hold the Special Hearing to Set the Final Tax Request outlined in §77-1632. The joint public hearing is completed in lieu of this hearing. </t>
  </si>
  <si>
    <t>See budget form instruction manual for additional information related to Joint Public Hearing and Postcard notification requirements</t>
  </si>
  <si>
    <r>
      <t xml:space="preserve">Per Neb. Rev. Stat. § 77-3442(10): Fire districts may levy a maximum levy of 10.5 cents if: 1)County's total levy (including authority allocated to other misc. subdivisions) in the previous year was at least 40 cents </t>
    </r>
    <r>
      <rPr>
        <b/>
        <sz val="10"/>
        <color theme="1"/>
        <rFont val="Arial"/>
        <family val="2"/>
      </rPr>
      <t>OR</t>
    </r>
    <r>
      <rPr>
        <sz val="10"/>
        <color theme="1"/>
        <rFont val="Arial"/>
        <family val="2"/>
      </rPr>
      <t xml:space="preserve"> 2) the Fire District, in any of the three previous years, was denied allocation of levy authority by the County. </t>
    </r>
  </si>
  <si>
    <r>
      <t xml:space="preserve">If line (7) is </t>
    </r>
    <r>
      <rPr>
        <b/>
        <u/>
        <sz val="10"/>
        <rFont val="Arial"/>
        <family val="2"/>
      </rPr>
      <t>greater than</t>
    </r>
    <r>
      <rPr>
        <sz val="10"/>
        <rFont val="Arial"/>
        <family val="2"/>
      </rPr>
      <t xml:space="preserve"> line (6), your political subdivision </t>
    </r>
    <r>
      <rPr>
        <b/>
        <u/>
        <sz val="10"/>
        <rFont val="Arial"/>
        <family val="2"/>
      </rPr>
      <t>is required</t>
    </r>
    <r>
      <rPr>
        <sz val="10"/>
        <rFont val="Arial"/>
        <family val="2"/>
      </rPr>
      <t xml:space="preserve"> to participate in the joint public hearing, and complete the postcard notification requirements of §77-1633. You must provide your information to the County Assessor electronically by September 4th.  You are not required to hold the Special Hearing to Set the Final Tax Request outlined in §77-1632. The joint public hearing is completed in lieu of this hearing. </t>
    </r>
  </si>
  <si>
    <r>
      <rPr>
        <sz val="10"/>
        <color rgb="FFFF0000"/>
        <rFont val="Calibri"/>
        <family val="2"/>
        <scheme val="minor"/>
      </rPr>
      <t>Note</t>
    </r>
    <r>
      <rPr>
        <sz val="10"/>
        <rFont val="Calibri"/>
        <family val="2"/>
        <scheme val="minor"/>
      </rPr>
      <t xml:space="preserve">: Helpful information and answers to common questions have been included throughout this Budget Form.  This information may be considered a Guidance Document under the Administrative Procedures Act. </t>
    </r>
  </si>
  <si>
    <t xml:space="preserve">This guidance document is advisory in nature but is binding on an agency until amended by such agency. A guidance document does not include internal procedural documents that only affect the internal operations of the agency and does not impose additional requirements or penalties on regulated parties or include confidential information or rules and regulations made in accordance with the Administrative Procedure Act. If you believe that this guidance document imposes additional requirements or penalties on regulated parties, you may request a review of the document. (Neb. Rev. Stat. §  84-901.03) </t>
  </si>
  <si>
    <t xml:space="preserve">If you are budgeting to receive property taxes in a fund, you also need to budget to receive MV ProRate and 5% Gross In Lieu taxes and Nameplate Capacity Taxes, if applicable, in those same funds, as this money is distributed by the County Treasurer based on levies. If a Fund has a levy, it should be receiving this money. </t>
  </si>
  <si>
    <t xml:space="preserve">Do not budget for Homestead or Property Tax Credit, those amounts are part of the budgeted property tax amount. This money is not received in addition to your property tax request amount; it is just a portion is paid by the State, rather than the local taxpayers. </t>
  </si>
  <si>
    <t xml:space="preserve">  Net Fund Balance  </t>
  </si>
  <si>
    <t xml:space="preserve">Validation Messages (MUST be corrected prior to submission to State Auditor): </t>
  </si>
  <si>
    <t xml:space="preserve">Validation Message Legend: </t>
  </si>
  <si>
    <t>Column 1 - Transfers in and out agree</t>
  </si>
  <si>
    <t>Column 2 - Transfers in and out agree</t>
  </si>
  <si>
    <t>Column 3 - Transfers in and out agree</t>
  </si>
  <si>
    <t>Column 4 - Transfers in and out agree</t>
  </si>
  <si>
    <t>Column 2 Beginning balance equals column 1 ending balance</t>
  </si>
  <si>
    <t>Column 3 Beginning balance equals column 2 ending balance</t>
  </si>
  <si>
    <t>Column 4 Beginning balance equals column 2 ending balance</t>
  </si>
  <si>
    <t>Column 4 Total Disbursements and Transfers equals Total Disbursements and Transfers on Schedule of Budgeted Disbursements</t>
  </si>
  <si>
    <t>Column 4 Personal and Real Property Taxes equals Total Property Tax Required from Cover page</t>
  </si>
  <si>
    <t>Motion by _________________, seconded by ________________ to adopt Resolution #_____________.</t>
  </si>
  <si>
    <r>
      <t xml:space="preserve">TOTAL PROPERTY TAX REQUEST </t>
    </r>
    <r>
      <rPr>
        <b/>
        <sz val="10"/>
        <rFont val="Arial"/>
        <family val="2"/>
      </rPr>
      <t>(Line 1 + Line 5)</t>
    </r>
  </si>
  <si>
    <t>(Without needing to attend Joint Public Hearing, or be included on postcard notification)</t>
  </si>
  <si>
    <t>Property Tax Request Authority Computation Form</t>
  </si>
  <si>
    <t>Property Tax Request Authority Supporting Schedules</t>
  </si>
  <si>
    <t>This form must include ALL agreements the Subdivision is a party to during the reporting period</t>
  </si>
  <si>
    <t>Calculation of Preliminary Property Tax Request Authority</t>
  </si>
  <si>
    <t>(from prior year budget - Cover Page submitted to the State Auditor)</t>
  </si>
  <si>
    <t xml:space="preserve">Less: Prior Year Exceptions Utilized </t>
  </si>
  <si>
    <r>
      <t>Approved Bonds</t>
    </r>
    <r>
      <rPr>
        <i/>
        <sz val="10"/>
        <color theme="1"/>
        <rFont val="Arial"/>
        <family val="2"/>
      </rPr>
      <t xml:space="preserve"> (prior year line 16)</t>
    </r>
  </si>
  <si>
    <r>
      <t xml:space="preserve">Emergency Response </t>
    </r>
    <r>
      <rPr>
        <i/>
        <sz val="10"/>
        <color theme="1"/>
        <rFont val="Arial"/>
        <family val="2"/>
      </rPr>
      <t>(prior year line 17)</t>
    </r>
  </si>
  <si>
    <r>
      <t xml:space="preserve">Public Safety Services </t>
    </r>
    <r>
      <rPr>
        <i/>
        <sz val="10"/>
        <color theme="1"/>
        <rFont val="Arial"/>
        <family val="2"/>
      </rPr>
      <t>(prior year line 18)</t>
    </r>
  </si>
  <si>
    <r>
      <t>County Attorneys</t>
    </r>
    <r>
      <rPr>
        <i/>
        <sz val="10"/>
        <color theme="1"/>
        <rFont val="Arial"/>
        <family val="2"/>
      </rPr>
      <t xml:space="preserve"> (prior year line 19)</t>
    </r>
  </si>
  <si>
    <r>
      <t xml:space="preserve">County Public Defenders </t>
    </r>
    <r>
      <rPr>
        <i/>
        <sz val="10"/>
        <color theme="1"/>
        <rFont val="Arial"/>
        <family val="2"/>
      </rPr>
      <t xml:space="preserve"> (prior year line 20)</t>
    </r>
  </si>
  <si>
    <r>
      <t xml:space="preserve">Response to Public Safety Threat  </t>
    </r>
    <r>
      <rPr>
        <i/>
        <sz val="10"/>
        <color theme="1"/>
        <rFont val="Arial"/>
        <family val="2"/>
      </rPr>
      <t>(prior year line 21)</t>
    </r>
  </si>
  <si>
    <r>
      <t xml:space="preserve">Public Safety Interlocal Agreements </t>
    </r>
    <r>
      <rPr>
        <i/>
        <sz val="10"/>
        <color theme="1"/>
        <rFont val="Arial"/>
        <family val="2"/>
      </rPr>
      <t xml:space="preserve"> (prior year line 22)</t>
    </r>
  </si>
  <si>
    <t>(8)</t>
  </si>
  <si>
    <r>
      <t xml:space="preserve">Voter Approved Increase  </t>
    </r>
    <r>
      <rPr>
        <i/>
        <sz val="10"/>
        <color theme="1"/>
        <rFont val="Arial"/>
        <family val="2"/>
      </rPr>
      <t>(prior year line 23</t>
    </r>
    <r>
      <rPr>
        <sz val="10"/>
        <color theme="1"/>
        <rFont val="Arial"/>
        <family val="2"/>
      </rPr>
      <t>)</t>
    </r>
  </si>
  <si>
    <t>(9)</t>
  </si>
  <si>
    <t>(10)</t>
  </si>
  <si>
    <t>TOTAL Prior Year Exceptions Utilized (total line 2 thru 10)</t>
  </si>
  <si>
    <t>(11)</t>
  </si>
  <si>
    <t>Preliminary Property Tax Request Authority (line 1 - line 11)</t>
  </si>
  <si>
    <t>(12)</t>
  </si>
  <si>
    <t>Allowed Increases to Preliminary Property Tax Request Authority</t>
  </si>
  <si>
    <t>See instructions below for where to find this amount</t>
  </si>
  <si>
    <t>(13)</t>
  </si>
  <si>
    <t>Growth Percentage per County Assessor</t>
  </si>
  <si>
    <t>(14a)</t>
  </si>
  <si>
    <t>(Line 14 equals Line 13 minus line 2 &amp; 3, multiplied by line 14a)</t>
  </si>
  <si>
    <t>Increase due to Growth 
(14)</t>
  </si>
  <si>
    <t>Inflation Percentage</t>
  </si>
  <si>
    <t>(Line 15 equals Line 13 minus line 2 &amp; 3, multiplied by line 15a)</t>
  </si>
  <si>
    <t>(15a)</t>
  </si>
  <si>
    <t>Increase due to Inflation
(15)</t>
  </si>
  <si>
    <t>Allowable Exceptions Utilized (§ 13-3404)</t>
  </si>
  <si>
    <t>Approved Bonds</t>
  </si>
  <si>
    <t>(16)</t>
  </si>
  <si>
    <t>(Cannot exceed property tax request for principal &amp; interest on bonds on cover page (page 1)</t>
  </si>
  <si>
    <r>
      <t xml:space="preserve">Response to a declared emergency in the prior year &amp; certified to the Auditor </t>
    </r>
    <r>
      <rPr>
        <i/>
        <sz val="10"/>
        <color theme="1"/>
        <rFont val="Arial"/>
        <family val="2"/>
      </rPr>
      <t>(Must agree to total on Schedule 2)</t>
    </r>
  </si>
  <si>
    <t>(17)</t>
  </si>
  <si>
    <r>
      <t xml:space="preserve">Public Safety Services, as defined in §13-320 
</t>
    </r>
    <r>
      <rPr>
        <i/>
        <sz val="10"/>
        <color theme="1"/>
        <rFont val="Arial"/>
        <family val="2"/>
      </rPr>
      <t>(Must agree to total on Schedule 3)</t>
    </r>
  </si>
  <si>
    <t>(18)</t>
  </si>
  <si>
    <t>County Attorneys</t>
  </si>
  <si>
    <t>(19)</t>
  </si>
  <si>
    <t>County Public Defenders</t>
  </si>
  <si>
    <t>(20)</t>
  </si>
  <si>
    <t>Support of service relating to an imminent &amp; significant threat to public safety that was not previously provided by the political subdivision &amp; is the subject of an agreement or modification of an existing agreement executed after 8/21/2024</t>
  </si>
  <si>
    <t>(21)</t>
  </si>
  <si>
    <t>Support of an interlocal agreement relating to public safety</t>
  </si>
  <si>
    <t>(22)</t>
  </si>
  <si>
    <t>Voter approved increase pursuant to § 13-3405</t>
  </si>
  <si>
    <t>(23)</t>
  </si>
  <si>
    <t>(MUST attach sample ballot language and certified election results)</t>
  </si>
  <si>
    <t>Prior Year's Unused Property Tax Request Authority used this year</t>
  </si>
  <si>
    <t>(24)</t>
  </si>
  <si>
    <t>(Cannot exceed amount on Supporting Schedule 1, line 1)</t>
  </si>
  <si>
    <r>
      <t xml:space="preserve">Total Exceptions Utilized </t>
    </r>
    <r>
      <rPr>
        <i/>
        <sz val="10"/>
        <color theme="1"/>
        <rFont val="Arial"/>
        <family val="2"/>
      </rPr>
      <t>(Total lines 16 thru 24)</t>
    </r>
  </si>
  <si>
    <t>(25)</t>
  </si>
  <si>
    <t>(26)</t>
  </si>
  <si>
    <t>(27)</t>
  </si>
  <si>
    <r>
      <t xml:space="preserve">Unused Property Tax Request Authority Created for Future Years </t>
    </r>
    <r>
      <rPr>
        <i/>
        <sz val="10"/>
        <color theme="1"/>
        <rFont val="Arial"/>
        <family val="2"/>
      </rPr>
      <t>(To Schedule 1, line 3)</t>
    </r>
  </si>
  <si>
    <t>(28)</t>
  </si>
  <si>
    <t xml:space="preserve">(Line 26 - Line 27, MUST be greater than or equal to $0.00) </t>
  </si>
  <si>
    <t>Line by Line Instructions</t>
  </si>
  <si>
    <r>
      <rPr>
        <b/>
        <sz val="10"/>
        <color theme="1"/>
        <rFont val="Arial"/>
        <family val="2"/>
      </rPr>
      <t>Lines 2-10</t>
    </r>
    <r>
      <rPr>
        <sz val="10"/>
        <color theme="1"/>
        <rFont val="Arial"/>
        <family val="2"/>
      </rPr>
      <t xml:space="preserve"> - Enter prior year exceptions utilized from last year's Property Tax Request Authority Computation Form and the line numbers noted above. </t>
    </r>
  </si>
  <si>
    <t xml:space="preserve">§13-3403(1) requires total exceptions utilized in the prior year pursuant to §13-3404 be subtracted from the prior year's property tax request when calculating each subdivision's preliminary property tax request authority. </t>
  </si>
  <si>
    <r>
      <rPr>
        <b/>
        <sz val="10"/>
        <color theme="1"/>
        <rFont val="Arial"/>
        <family val="2"/>
      </rPr>
      <t>Lines 11-12</t>
    </r>
    <r>
      <rPr>
        <sz val="10"/>
        <color theme="1"/>
        <rFont val="Arial"/>
        <family val="2"/>
      </rPr>
      <t xml:space="preserve"> - Form will calculate based on information entered previously</t>
    </r>
  </si>
  <si>
    <r>
      <rPr>
        <b/>
        <sz val="10"/>
        <color theme="1"/>
        <rFont val="Arial"/>
        <family val="2"/>
      </rPr>
      <t>Line 13</t>
    </r>
    <r>
      <rPr>
        <sz val="10"/>
        <color theme="1"/>
        <rFont val="Arial"/>
        <family val="2"/>
      </rPr>
      <t xml:space="preserve">: Enter the amount of property taxes </t>
    </r>
    <r>
      <rPr>
        <b/>
        <sz val="10"/>
        <color theme="1"/>
        <rFont val="Arial"/>
        <family val="2"/>
      </rPr>
      <t>levied</t>
    </r>
    <r>
      <rPr>
        <sz val="10"/>
        <color theme="1"/>
        <rFont val="Arial"/>
        <family val="2"/>
      </rPr>
      <t xml:space="preserve"> for your political subdivision in the prior year. Taxes levied information according to reports filed with the Department of Revenue can be found using this link: </t>
    </r>
  </si>
  <si>
    <t xml:space="preserve">The form will then calculate the Growth Percentage on line 14a and calculate the allowed increase from Growth on Line 14.  This increase is calculated pursuant to Neb. Rev. Stat. §13-3403(2)(a), which states the growth percentage is multiplied by the amount of property taxes levied in the prior year, less exceptions utilized in the prior year for bonds, and to respond to an emergency. Please note, this section of the law refers to "property taxes levied" rather than "property taxes requested" which is why this portion of the calculation is using the final property taxes levied amounts according to reports from the Department of Revenue, rather than the property taxes requested on the budget forms. </t>
  </si>
  <si>
    <r>
      <rPr>
        <b/>
        <sz val="10"/>
        <color theme="1"/>
        <rFont val="Arial"/>
        <family val="2"/>
      </rPr>
      <t>Lines 16-24</t>
    </r>
    <r>
      <rPr>
        <sz val="10"/>
        <color theme="1"/>
        <rFont val="Arial"/>
        <family val="2"/>
      </rPr>
      <t xml:space="preserve"> - these lines are for "exceptions utilized". In other words, property taxes budgeted for, and needed to pay for costs related to these specific items can be used as an "exception" and used to increase the total Property Tax Request Authority.  You are NOT required to utilize exceptions if not necessary to provide sufficient Property Tax Request Authority to cover the  property tax request necessary to operate your political subdivision. </t>
    </r>
  </si>
  <si>
    <r>
      <rPr>
        <b/>
        <sz val="10"/>
        <color theme="1"/>
        <rFont val="Arial"/>
        <family val="2"/>
      </rPr>
      <t>Line 16</t>
    </r>
    <r>
      <rPr>
        <sz val="10"/>
        <color theme="1"/>
        <rFont val="Arial"/>
        <family val="2"/>
      </rPr>
      <t xml:space="preserve"> - the amount of property taxes necessary to pay for approved bonds.  This amount cannot exceed the property tax request for principal and interest on bonds as noted on the cover page (page 1) of the budget. </t>
    </r>
  </si>
  <si>
    <r>
      <rPr>
        <b/>
        <sz val="10"/>
        <color theme="1"/>
        <rFont val="Arial"/>
        <family val="2"/>
      </rPr>
      <t>Line 17</t>
    </r>
    <r>
      <rPr>
        <sz val="10"/>
        <color theme="1"/>
        <rFont val="Arial"/>
        <family val="2"/>
      </rPr>
      <t xml:space="preserve"> - the amount of property taxes necessary to respond to a declared emergency in the prior year &amp; certified to the auditor.  The amount entered here must be explained on, and agree to the total on Supporting Schedule 2. </t>
    </r>
  </si>
  <si>
    <r>
      <rPr>
        <b/>
        <sz val="10"/>
        <color theme="1"/>
        <rFont val="Arial"/>
        <family val="2"/>
      </rPr>
      <t>Line 18</t>
    </r>
    <r>
      <rPr>
        <sz val="10"/>
        <color theme="1"/>
        <rFont val="Arial"/>
        <family val="2"/>
      </rPr>
      <t xml:space="preserve"> - the amount of property taxes necessary to provide public safety services, as defined in §13-320. The amount entered here must be explained on, and agree to the total on Supporting Schedule 3. </t>
    </r>
  </si>
  <si>
    <r>
      <rPr>
        <b/>
        <sz val="10"/>
        <color theme="1"/>
        <rFont val="Arial"/>
        <family val="2"/>
      </rPr>
      <t xml:space="preserve">Line 23 </t>
    </r>
    <r>
      <rPr>
        <sz val="10"/>
        <color theme="1"/>
        <rFont val="Arial"/>
        <family val="2"/>
      </rPr>
      <t xml:space="preserve">- Enter the amount of additional Property Tax Request Authority obtained from the voters at an election pursuant to §13-3405. A copy of the ballot language and certified election results must be included in your budget submission to the State Auditor. </t>
    </r>
  </si>
  <si>
    <r>
      <rPr>
        <b/>
        <sz val="10"/>
        <color theme="1"/>
        <rFont val="Arial"/>
        <family val="2"/>
      </rPr>
      <t>Line 24</t>
    </r>
    <r>
      <rPr>
        <sz val="10"/>
        <color theme="1"/>
        <rFont val="Arial"/>
        <family val="2"/>
      </rPr>
      <t xml:space="preserve"> - Unused authority from prior years is able to be utilized in the current year to increase the current year's Property Tax Request Authority. The amount utilized cannot exceed the amount of unused authority according to Supporting Schedule 1, line 1. </t>
    </r>
  </si>
  <si>
    <r>
      <rPr>
        <b/>
        <sz val="10"/>
        <color theme="1"/>
        <rFont val="Arial"/>
        <family val="2"/>
      </rPr>
      <t>Line 25</t>
    </r>
    <r>
      <rPr>
        <sz val="10"/>
        <color theme="1"/>
        <rFont val="Arial"/>
        <family val="2"/>
      </rPr>
      <t xml:space="preserve"> - The form will calculate this amount by adding lines 16-25</t>
    </r>
  </si>
  <si>
    <r>
      <rPr>
        <b/>
        <sz val="10"/>
        <color theme="1"/>
        <rFont val="Arial"/>
        <family val="2"/>
      </rPr>
      <t>Line 27</t>
    </r>
    <r>
      <rPr>
        <sz val="10"/>
        <color theme="1"/>
        <rFont val="Arial"/>
        <family val="2"/>
      </rPr>
      <t xml:space="preserve"> - The form will bring in the actual total property tax request for the current year from the Cover Page - Page 1. </t>
    </r>
  </si>
  <si>
    <r>
      <rPr>
        <b/>
        <sz val="10"/>
        <color theme="1"/>
        <rFont val="Arial"/>
        <family val="2"/>
      </rPr>
      <t>Line 28</t>
    </r>
    <r>
      <rPr>
        <sz val="10"/>
        <color theme="1"/>
        <rFont val="Arial"/>
        <family val="2"/>
      </rPr>
      <t xml:space="preserve"> - The form will calculate the Unused Property Tax Request Authority created in the current year by subtracting line 27 from line 26.  This amount will carry forward to Supporting Schedule 1, line 3 and must be greater than or equal to $0.00 to be in compliance with the Property Tax Cap. If line 27 is greater than line 26, the property taxes requested and included in the budget exceed the Property Tax Request Authority.  The property tax request must be reduced, or additional exceptions must be utilized in order to be within your Property Tax Request Authority. </t>
    </r>
  </si>
  <si>
    <t>Schedule 1 Information</t>
  </si>
  <si>
    <t xml:space="preserve">Schedule 1 - Calculation of Unused Property Tax Request Authority Carryforward </t>
  </si>
  <si>
    <r>
      <t>Add: Unused Authority created this year</t>
    </r>
    <r>
      <rPr>
        <i/>
        <sz val="10"/>
        <color theme="1"/>
        <rFont val="Arial"/>
        <family val="2"/>
      </rPr>
      <t xml:space="preserve"> (from Computation Form, line 28)</t>
    </r>
  </si>
  <si>
    <t>Schedule 2 - DECLARED EMERGENCY EXCEPTION CERTIFICATION</t>
  </si>
  <si>
    <t>Schedule 2 Information</t>
  </si>
  <si>
    <t xml:space="preserve">If using a declared emergency response exception on the Property Tax Request Authority Computation Form, line 17, the following must be completed.  Additionally, supporting documentation for the emergency declaration must be attached to the budget submission if the emergency was declared by the principal executive of the local government. </t>
  </si>
  <si>
    <r>
      <t xml:space="preserve">Neb. Rev. Stat. §13-3404 states, "A political subdivision may increase its property tax request authority over the amount determined under section 13-3403 by: . . . (2) The amount of property taxes needed to respond to an emergency declared in the preceding year, as certified to the auditor..." 
Any emergency being used for this exception must meet the definition of emergency in Neb. Rev. Stat. § 13-3402(3) which states: </t>
    </r>
    <r>
      <rPr>
        <i/>
        <sz val="10"/>
        <color theme="1"/>
        <rFont val="Arial"/>
        <family val="2"/>
      </rPr>
      <t xml:space="preserve">Emergency means an emergency, as defined in section 81-829.39, for which a state of emergency proclamation or local state of emergency proclamation has been issued under the Emergency Management Act
</t>
    </r>
    <r>
      <rPr>
        <sz val="10"/>
        <color theme="1"/>
        <rFont val="Arial"/>
        <family val="2"/>
      </rPr>
      <t xml:space="preserve">
Section 81-829.39 defines emergency as: </t>
    </r>
    <r>
      <rPr>
        <i/>
        <sz val="10"/>
        <color theme="1"/>
        <rFont val="Arial"/>
        <family val="2"/>
      </rPr>
      <t>Emergency means any event or the imminent threat thereof causing serious damage, injury, or loss of life or property resulting from any natural or manmade cause which, in the determination of the Governor or the principal executive officer of a local government, requires immediate action to accomplish the purposes of the Emergency Management Act and to effectively respond to the event or threat of the event</t>
    </r>
  </si>
  <si>
    <t>Description of Emergency
(Column A)</t>
  </si>
  <si>
    <t>Date of Emergency Declaration
(Column B)</t>
  </si>
  <si>
    <t>Emergency Declared by Who? 
(Column C)</t>
  </si>
  <si>
    <t>Amount Used as Exception
(Column D)</t>
  </si>
  <si>
    <r>
      <t xml:space="preserve">Total Emergency Response Exception </t>
    </r>
    <r>
      <rPr>
        <b/>
        <i/>
        <sz val="10"/>
        <color theme="1"/>
        <rFont val="Arial"/>
        <family val="2"/>
      </rPr>
      <t>(must agree to Computation Form, line 17)</t>
    </r>
  </si>
  <si>
    <t>Schedule 3 - DESCRIPTION OF PUBLIC SAFETY SERVICES EXCEPTION</t>
  </si>
  <si>
    <t>Schedule 3 Information</t>
  </si>
  <si>
    <t xml:space="preserve">If using a public safety services exception on the Property Tax Request Authority Computation Form, line 18, the following must be completed: </t>
  </si>
  <si>
    <r>
      <t xml:space="preserve">Neb. Rev. Stat. § 13-320 defines public safety services as: </t>
    </r>
    <r>
      <rPr>
        <i/>
        <sz val="10"/>
        <color theme="1"/>
        <rFont val="Arial"/>
        <family val="2"/>
      </rPr>
      <t>crime prevention, offender detention, and firefighter, police, medical, ambulance, or other emergency services</t>
    </r>
  </si>
  <si>
    <t>Description of Public Safety Services Exception
(Column A)</t>
  </si>
  <si>
    <t>Amount Used as Exception
(Column B)</t>
  </si>
  <si>
    <r>
      <t xml:space="preserve">Total Public Safety Exception </t>
    </r>
    <r>
      <rPr>
        <b/>
        <i/>
        <sz val="10"/>
        <color theme="1"/>
        <rFont val="Arial"/>
        <family val="2"/>
      </rPr>
      <t>(must agree to Computation Form, line 18)</t>
    </r>
  </si>
  <si>
    <t>Line-by-Line Instructions</t>
  </si>
  <si>
    <t>Schedule 1</t>
  </si>
  <si>
    <r>
      <rPr>
        <b/>
        <sz val="10"/>
        <color theme="1"/>
        <rFont val="Arial"/>
        <family val="2"/>
      </rPr>
      <t xml:space="preserve">Line 3 </t>
    </r>
    <r>
      <rPr>
        <sz val="10"/>
        <color theme="1"/>
        <rFont val="Arial"/>
        <family val="2"/>
      </rPr>
      <t xml:space="preserve">- Unused Property Tax Request Authority created on the current year's budget will be added to the accumulated Unused Property Tax Request Authority. This amount must agree to Computation Form, Line 28. </t>
    </r>
  </si>
  <si>
    <t>Schedule 2</t>
  </si>
  <si>
    <t xml:space="preserve">If using an Emergency Response exception on the Computation Form, Line 17, you must complete Schedule 2. </t>
  </si>
  <si>
    <r>
      <rPr>
        <b/>
        <sz val="10"/>
        <color theme="1"/>
        <rFont val="Arial"/>
        <family val="2"/>
      </rPr>
      <t>Column A</t>
    </r>
    <r>
      <rPr>
        <sz val="10"/>
        <color theme="1"/>
        <rFont val="Arial"/>
        <family val="2"/>
      </rPr>
      <t xml:space="preserve"> - Provide brief description of emergency</t>
    </r>
  </si>
  <si>
    <r>
      <rPr>
        <b/>
        <sz val="10"/>
        <color theme="1"/>
        <rFont val="Arial"/>
        <family val="2"/>
      </rPr>
      <t>Column B</t>
    </r>
    <r>
      <rPr>
        <sz val="10"/>
        <color theme="1"/>
        <rFont val="Arial"/>
        <family val="2"/>
      </rPr>
      <t xml:space="preserve"> - Provide the date the emergency was declared by the Governor, or principal executive officer of the local government</t>
    </r>
  </si>
  <si>
    <r>
      <rPr>
        <b/>
        <sz val="10"/>
        <color theme="1"/>
        <rFont val="Arial"/>
        <family val="2"/>
      </rPr>
      <t>Column C</t>
    </r>
    <r>
      <rPr>
        <sz val="10"/>
        <color theme="1"/>
        <rFont val="Arial"/>
        <family val="2"/>
      </rPr>
      <t xml:space="preserve"> - Document who declared the emergency (Governor or principal executive officer of the local government)</t>
    </r>
  </si>
  <si>
    <r>
      <rPr>
        <b/>
        <sz val="10"/>
        <color theme="1"/>
        <rFont val="Arial"/>
        <family val="2"/>
      </rPr>
      <t>Column D</t>
    </r>
    <r>
      <rPr>
        <sz val="10"/>
        <color theme="1"/>
        <rFont val="Arial"/>
        <family val="2"/>
      </rPr>
      <t xml:space="preserve"> - Document the amount of the current year property tax request that is needed to respond to an emergency declared in the prior year and is being used as an exception. The local government must be able to provide supporting documentation for how this amount was determined upon request by the State Auditor. </t>
    </r>
  </si>
  <si>
    <t>Schedule 3</t>
  </si>
  <si>
    <t>If using a Public Safety exception on the Computation Form, Line 18, you must complete Schedule 3</t>
  </si>
  <si>
    <r>
      <rPr>
        <b/>
        <sz val="10"/>
        <color theme="1"/>
        <rFont val="Arial"/>
        <family val="2"/>
      </rPr>
      <t>Column A</t>
    </r>
    <r>
      <rPr>
        <sz val="10"/>
        <color theme="1"/>
        <rFont val="Arial"/>
        <family val="2"/>
      </rPr>
      <t xml:space="preserve"> - Provide brief description of the public safety service that property taxes are budgeted for and that is being used as an exception. The local government must be able to provide a detailed legal analysis supporting how the public safety exception utilized fits within the legal definition of public safety found in Neb. Rev. Stat. § 13-320.</t>
    </r>
  </si>
  <si>
    <t>Total Current Taxable Valuation</t>
  </si>
  <si>
    <t>Total Prior Year Taxable Valuation</t>
  </si>
  <si>
    <t>80VEEE7XTVZNB6B5X2D117H773V27PM7YWCBM6A350DDGVAC8HZG</t>
  </si>
  <si>
    <t>Schreier, Jeff</t>
  </si>
  <si>
    <t>Create</t>
  </si>
  <si>
    <t>fd6abc50-49a7-431e-b8ad-7087d04325b7</t>
  </si>
  <si>
    <t>{"id":"fd6abc50-49a7-431e-b8ad-7087d04325b7","type":1,"name":"workbookId","value":"bb77685b-ba5f-4fea-8e87-1e8f179bdf69"}</t>
  </si>
  <si>
    <t>ba569309-d083-470d-8eea-92ac06cbfb22</t>
  </si>
  <si>
    <t>{"id":"ba569309-d083-470d-8eea-92ac06cbfb22","type":0,"name":"dataSnipperSheetDeleted","value":"false"}</t>
  </si>
  <si>
    <t>b6bf0869-75ca-46a0-a84a-65383bdeed53</t>
  </si>
  <si>
    <t>{"id":"b6bf0869-75ca-46a0-a84a-65383bdeed53","type":0,"name":"embed-documents","value":"true"}</t>
  </si>
  <si>
    <t>cddc265b-80dd-45e5-bbdf-ba5174a1ea37</t>
  </si>
  <si>
    <t>{"id":"cddc265b-80dd-45e5-bbdf-ba5174a1ea37","type":0,"name":"table-snip-suggestions","value":"true"}</t>
  </si>
  <si>
    <t>d3396df6-c238-4357-a22b-e1e9ccaffb57</t>
  </si>
  <si>
    <t>{"id":"d3396df6-c238-4357-a22b-e1e9ccaffb57","type":1,"name":"migratedFssProjectId","value":""}</t>
  </si>
  <si>
    <t>6a2a8308-675d-411f-b73e-324df33f61d3</t>
  </si>
  <si>
    <t>{"id":"6a2a8308-675d-411f-b73e-324df33f61d3","documentGroupId":"00000000-0000-0000-0000-000000000000","name":"General_Budget Data Snipper.pdf","path":"C:\\Users\\jeff.schreier\\Downloads\\General_Budget Data Snipper.pdf","relativePath":"C:\\Users\\jeff.schreier\\Downloads\\General_Budget Data Snipper.pdf","storageType":1,"importedBy":"Schreier, Jeff","importedAt":"2025-05-29T11:53:10.3761022Z","compressed":false,"storageLocations":{"80VEEE7XTVZNB6B5X2D117H773V27PM7YWCBM6A350DDGVAC8HZG":["{F322054B-55FD-4C97-A0B6-6201EB4AD3E1}"]},"checksum":"bdeea544054ed7732bd64a5e64dcc5c98720096724144c06f2373c75d26476b5"}</t>
  </si>
  <si>
    <t>Update</t>
  </si>
  <si>
    <t>{"id":"ba569309-d083-470d-8eea-92ac06cbfb22","type":0,"name":"dataSnipperSheetDeleted","value":"true"}</t>
  </si>
  <si>
    <r>
      <rPr>
        <b/>
        <sz val="10"/>
        <color theme="1"/>
        <rFont val="Arial"/>
        <family val="2"/>
      </rPr>
      <t xml:space="preserve">Line 1 </t>
    </r>
    <r>
      <rPr>
        <sz val="10"/>
        <color theme="1"/>
        <rFont val="Arial"/>
        <family val="2"/>
      </rPr>
      <t xml:space="preserve">- This will populate the prior year total property tax request based on the amount entered on the "Basic Data Input" tab. </t>
    </r>
  </si>
  <si>
    <r>
      <rPr>
        <b/>
        <sz val="10"/>
        <color theme="1"/>
        <rFont val="Arial"/>
        <family val="2"/>
      </rPr>
      <t>Line 14</t>
    </r>
    <r>
      <rPr>
        <sz val="10"/>
        <color theme="1"/>
        <rFont val="Arial"/>
        <family val="2"/>
      </rPr>
      <t xml:space="preserve"> - Enter the Growth Value from this year's Valuation Certification report received from the County Assessor.  The prior year total valuation will populate based on the amount entered on the "Basic Data Input" tab. </t>
    </r>
  </si>
  <si>
    <r>
      <t>Less: Amount used this year</t>
    </r>
    <r>
      <rPr>
        <sz val="9"/>
        <color theme="1"/>
        <rFont val="Arial"/>
        <family val="2"/>
      </rPr>
      <t xml:space="preserve"> </t>
    </r>
    <r>
      <rPr>
        <i/>
        <sz val="9"/>
        <color theme="1"/>
        <rFont val="Arial"/>
        <family val="2"/>
      </rPr>
      <t>(from Computation Form, line 24) (cannot exceed line 1)</t>
    </r>
  </si>
  <si>
    <r>
      <rPr>
        <b/>
        <sz val="10"/>
        <color theme="1"/>
        <rFont val="Arial"/>
        <family val="2"/>
      </rPr>
      <t>Line 2</t>
    </r>
    <r>
      <rPr>
        <sz val="10"/>
        <color theme="1"/>
        <rFont val="Arial"/>
        <family val="2"/>
      </rPr>
      <t xml:space="preserve"> - the amount of prior year's unused property tax request authority that was used during the current year must be subtracted.  This amount must agree to Computation Form, Line 24. </t>
    </r>
  </si>
  <si>
    <t xml:space="preserve">This exception can only be used to respond to previously declared emergencies. It CANNOT be used to accumulate funds as a contingency in preparation of possible future emergencies. Supporting documentation for the emergency declaration must be attached to the budget submission if the emergency was declared by the principal executive of the local government. </t>
  </si>
  <si>
    <r>
      <rPr>
        <b/>
        <sz val="10"/>
        <color theme="1"/>
        <rFont val="Arial"/>
        <family val="2"/>
      </rPr>
      <t>Column B</t>
    </r>
    <r>
      <rPr>
        <sz val="10"/>
        <color theme="1"/>
        <rFont val="Arial"/>
        <family val="2"/>
      </rPr>
      <t xml:space="preserve"> - Document the amount of the current year property tax request that is needed to fund public safety related services and is being used as an exception. The local government must be able to provide supporting documentation for how this amount was determined upon request by the State Auditor. </t>
    </r>
  </si>
  <si>
    <t>Delete</t>
  </si>
  <si>
    <t>Line 14 - Current Year Growth Value per County Assessor completed based on Certification of Taxable Value report from County Assessor</t>
  </si>
  <si>
    <t>Line 13 - Prior Year Property Taxes Levied amount completed based on report available on APA website (see instructions on Computation Form)</t>
  </si>
  <si>
    <t>Levy Limit Form:</t>
  </si>
  <si>
    <r>
      <rPr>
        <u/>
        <sz val="10"/>
        <rFont val="Arial"/>
        <family val="2"/>
      </rPr>
      <t>Total Personal and Real Property Tax Required</t>
    </r>
    <r>
      <rPr>
        <sz val="10"/>
        <rFont val="Arial"/>
        <family val="2"/>
      </rPr>
      <t xml:space="preserve"> agrees to amount for Property Taxes included on each fund's receipt summary.</t>
    </r>
  </si>
  <si>
    <r>
      <t xml:space="preserve">Outstanding Bonded Indebtedness Section was completed.  </t>
    </r>
    <r>
      <rPr>
        <b/>
        <i/>
        <sz val="10"/>
        <rFont val="Arial"/>
        <family val="2"/>
      </rPr>
      <t>(If Applicable)</t>
    </r>
  </si>
  <si>
    <r>
      <t xml:space="preserve">Budget message has been completed.  The budget message </t>
    </r>
    <r>
      <rPr>
        <b/>
        <u/>
        <sz val="10"/>
        <rFont val="Arial"/>
        <family val="2"/>
      </rPr>
      <t>includes</t>
    </r>
    <r>
      <rPr>
        <sz val="10"/>
        <rFont val="Arial"/>
        <family val="2"/>
      </rPr>
      <t xml:space="preserve"> a list of all </t>
    </r>
    <r>
      <rPr>
        <b/>
        <u/>
        <sz val="10"/>
        <rFont val="Arial"/>
        <family val="2"/>
      </rPr>
      <t>Petty Cash amounts</t>
    </r>
    <r>
      <rPr>
        <sz val="10"/>
        <rFont val="Arial"/>
        <family val="2"/>
      </rPr>
      <t xml:space="preserve"> being held by officials.</t>
    </r>
  </si>
  <si>
    <r>
      <t xml:space="preserve">Special election Sample Ballot and Election Results.  </t>
    </r>
    <r>
      <rPr>
        <b/>
        <i/>
        <sz val="10"/>
        <rFont val="Arial"/>
        <family val="2"/>
      </rPr>
      <t>(If Applicable)</t>
    </r>
  </si>
  <si>
    <r>
      <rPr>
        <sz val="10"/>
        <rFont val="Arial"/>
        <family val="2"/>
      </rPr>
      <t xml:space="preserve">Board minutes approving a special tax for a Public Safety Communication Project.  </t>
    </r>
    <r>
      <rPr>
        <b/>
        <i/>
        <sz val="10"/>
        <rFont val="Arial"/>
        <family val="2"/>
      </rPr>
      <t>(If Applicable)</t>
    </r>
  </si>
  <si>
    <r>
      <t xml:space="preserve">Resolution authorizing bonds for Public Facilities Construction Projects.  </t>
    </r>
    <r>
      <rPr>
        <b/>
        <i/>
        <sz val="10"/>
        <rFont val="Arial"/>
        <family val="2"/>
      </rPr>
      <t>(If Applicable)</t>
    </r>
  </si>
  <si>
    <r>
      <t>Copy of County Clerk's Joint Public Hearing Report was emailed to</t>
    </r>
    <r>
      <rPr>
        <b/>
        <u/>
        <sz val="10"/>
        <rFont val="Arial"/>
        <family val="2"/>
      </rPr>
      <t xml:space="preserve"> </t>
    </r>
    <r>
      <rPr>
        <b/>
        <u/>
        <sz val="10"/>
        <color rgb="FFFF0000"/>
        <rFont val="Arial"/>
        <family val="2"/>
      </rPr>
      <t>jeff.schreier@nebraska.gov</t>
    </r>
    <r>
      <rPr>
        <sz val="10"/>
        <color rgb="FFFF0000"/>
        <rFont val="Arial"/>
        <family val="2"/>
      </rPr>
      <t xml:space="preserve"> </t>
    </r>
    <r>
      <rPr>
        <sz val="10"/>
        <rFont val="Arial"/>
        <family val="2"/>
      </rPr>
      <t>once completed (not required to be sent before budget is submitted)</t>
    </r>
  </si>
  <si>
    <t>Line 17 - Exception for emergency response agrees to total on Supporting Schedule 2</t>
  </si>
  <si>
    <t>Line 18 - Exception for Public Safety Services agrees to total on Supporting Schedule 3</t>
  </si>
  <si>
    <t>Line 23 - If exception for voter approved increase is used, sample ballot language and certified election results included in budget submission</t>
  </si>
  <si>
    <t>Line 28 - Unused Property Tax Request Authority is greater than or equal to $0.00</t>
  </si>
  <si>
    <t xml:space="preserve">Line 1 - Prior year total property tax request agrees to prior year budget, total taxes requested on cover page </t>
  </si>
  <si>
    <t>Schedule 1, Line 2 is less than or equal to Schedule 1, Line 1</t>
  </si>
  <si>
    <t>Schedule 1, Line 2 agrees to Computation Form, Line 24</t>
  </si>
  <si>
    <t>Schedule 1, Line 3 agrees to Computation Form, Line 28</t>
  </si>
  <si>
    <t>If emergency response exception is utilized on Computation Form, line 17 - Schedule 2 is completed and total amount agrees to Computation Form, Line 17</t>
  </si>
  <si>
    <t>If public safety services exception is utilized on Computation Form, line 18 - Schedule 3 is completed and total amount agrees to Computation Form, Line 18</t>
  </si>
  <si>
    <t xml:space="preserve">Unused Property Tax Request Authority available for next year   </t>
  </si>
  <si>
    <t>See form for step by step instructions</t>
  </si>
  <si>
    <t>Line 16 - Exception for approved bonds is less than or equal to property tax request for principal and interest on bonds per cover page</t>
  </si>
  <si>
    <r>
      <rPr>
        <b/>
        <sz val="10"/>
        <color theme="1"/>
        <rFont val="Arial"/>
        <family val="2"/>
      </rPr>
      <t>Line 26</t>
    </r>
    <r>
      <rPr>
        <sz val="10"/>
        <color theme="1"/>
        <rFont val="Arial"/>
        <family val="2"/>
      </rPr>
      <t xml:space="preserve"> - The form will calculate Total Property Tax Request Authority by adding lines 12, 14, 15, and 25. This amount represents the maximum amount of property taxes that can be requested and included in this year's budget. </t>
    </r>
  </si>
  <si>
    <t>Prior Year Total Property Valuation per Assessor</t>
  </si>
  <si>
    <t xml:space="preserve">Line 3: Enter the Growth Value and Prior Year Total Property Valuation from the Certification of Taxable Valuation received from the County Assessor. </t>
  </si>
  <si>
    <t>4Z8WYXH2ZVKRGV0ZHRKCSQCTE4FF5YH8E0NRWFQWZFGTGMDQPTJG</t>
  </si>
  <si>
    <t>Schedule 1, line 1 agrees to prior year Schedule 1, Line 4</t>
  </si>
  <si>
    <t>Schedule 1, Line 7 is greater than or equal to $0.00</t>
  </si>
  <si>
    <t xml:space="preserve"> 2026-2027
STATE OF NEBRASKA</t>
  </si>
  <si>
    <t>This budget is for the Period JULY 1, 2026 through JUNE 30, 2027</t>
  </si>
  <si>
    <t>Adopted Budget Due by 9-30-2026</t>
  </si>
  <si>
    <t>Outstanding Bonded Indebtedness as of July 1, 2026</t>
  </si>
  <si>
    <t xml:space="preserve">Was this Subdivision involved in any Interlocal Agreements or Joint Public Agencies for the reporting period of July 1, 2025 through June 30, 2026? </t>
  </si>
  <si>
    <t>Did the Subdivision operate under a separate Trade Name, Corporate Name, or other Business Name during the reporting period of July 1, 2025 through June 30, 2026?</t>
  </si>
  <si>
    <t>WHEREAS, a proposed County Budget for the Fiscal Year July 1, 2026, to June 30, 2027, prepared by the Budget Making Authority, was transmitted to the County Board on the ______ day of ___________________, 2026.</t>
  </si>
  <si>
    <t>SECTION 2.  That the offices, departments, activities and institutions herein named are hereby authorized to expend the amounts herein appropriated to them during the fiscal year beginning July 1, 2026, and ending June 30, 2027.</t>
  </si>
  <si>
    <t>DATED AND PASSED THIS _____________________ DAY OF _________________, 2026.</t>
  </si>
  <si>
    <t>2024-2025
(Column 1)</t>
  </si>
  <si>
    <t>2025-2026
(Column 2)</t>
  </si>
  <si>
    <t>2026-2027
(Column 3)</t>
  </si>
  <si>
    <t>2026-2027
(Column 4)</t>
  </si>
  <si>
    <t>For the Year Ended June 30, 2027</t>
  </si>
  <si>
    <t>2026-2027 PROPERTY TAX REQUEST AUTHORITY COMPUTATION FORM</t>
  </si>
  <si>
    <r>
      <t xml:space="preserve">2025-2026 Total Property Tax </t>
    </r>
    <r>
      <rPr>
        <b/>
        <u/>
        <sz val="10"/>
        <color theme="1"/>
        <rFont val="Arial"/>
        <family val="2"/>
      </rPr>
      <t xml:space="preserve">Request </t>
    </r>
  </si>
  <si>
    <t>2026 Growth Value</t>
  </si>
  <si>
    <t>2025 Total Valuation</t>
  </si>
  <si>
    <r>
      <t xml:space="preserve">2026-2027 </t>
    </r>
    <r>
      <rPr>
        <b/>
        <i/>
        <u/>
        <sz val="10"/>
        <color theme="1"/>
        <rFont val="Arial"/>
        <family val="2"/>
      </rPr>
      <t xml:space="preserve">Property Taxes </t>
    </r>
    <r>
      <rPr>
        <b/>
        <i/>
        <sz val="10"/>
        <color theme="1"/>
        <rFont val="Arial"/>
        <family val="2"/>
      </rPr>
      <t xml:space="preserve">Budgeted For: </t>
    </r>
  </si>
  <si>
    <r>
      <t>2026-2027 Total Property Tax Request Authority</t>
    </r>
    <r>
      <rPr>
        <i/>
        <sz val="10"/>
        <color theme="1"/>
        <rFont val="Arial"/>
        <family val="2"/>
      </rPr>
      <t xml:space="preserve"> (Total lines 12, 14, 15, 25)</t>
    </r>
  </si>
  <si>
    <r>
      <t xml:space="preserve">2026-2027 ACTUAL Property Tax Request </t>
    </r>
    <r>
      <rPr>
        <i/>
        <sz val="10"/>
        <color theme="1"/>
        <rFont val="Arial"/>
        <family val="2"/>
      </rPr>
      <t>(from Cover Page - Page 1)</t>
    </r>
  </si>
  <si>
    <r>
      <t xml:space="preserve">2025 Property Taxes </t>
    </r>
    <r>
      <rPr>
        <b/>
        <u/>
        <sz val="10"/>
        <rFont val="Arial"/>
        <family val="2"/>
      </rPr>
      <t>Levied</t>
    </r>
    <r>
      <rPr>
        <b/>
        <sz val="10"/>
        <rFont val="Arial"/>
        <family val="2"/>
      </rPr>
      <t xml:space="preserve"> (per Taxes Levied Reports from Department of Revenue)</t>
    </r>
  </si>
  <si>
    <t>Line 10 is currently not being used</t>
  </si>
  <si>
    <r>
      <rPr>
        <b/>
        <sz val="10"/>
        <rFont val="Arial"/>
        <family val="2"/>
      </rPr>
      <t xml:space="preserve">Line 15 </t>
    </r>
    <r>
      <rPr>
        <sz val="10"/>
        <color theme="1"/>
        <rFont val="Arial"/>
        <family val="2"/>
      </rPr>
      <t xml:space="preserve">- the form will calculate the allowed increase from inflation automatically. </t>
    </r>
  </si>
  <si>
    <t>2026-2027 PROPERTY TAX REQUEST AUTHORITY SUPPORTING SCHEDULES</t>
  </si>
  <si>
    <r>
      <t xml:space="preserve">Accumulated Unused Restricted Funds Authority from prior years
</t>
    </r>
    <r>
      <rPr>
        <i/>
        <sz val="10"/>
        <color theme="1"/>
        <rFont val="Arial"/>
        <family val="2"/>
      </rPr>
      <t>(from prior year Schedule 1, line 4)</t>
    </r>
  </si>
  <si>
    <r>
      <t xml:space="preserve">Total Unused Property Tax Request Authority subject to carryover limit 
     </t>
    </r>
    <r>
      <rPr>
        <i/>
        <sz val="10"/>
        <color theme="1"/>
        <rFont val="Arial"/>
        <family val="2"/>
      </rPr>
      <t>(cannot be less than zero)</t>
    </r>
  </si>
  <si>
    <t xml:space="preserve">Calculation of carryover limit: </t>
  </si>
  <si>
    <r>
      <t>2025-2026 Total Property Tax Request Authority</t>
    </r>
    <r>
      <rPr>
        <i/>
        <sz val="8"/>
        <color theme="1"/>
        <rFont val="Arial"/>
        <family val="2"/>
      </rPr>
      <t xml:space="preserve"> (from prior year computation form, line 26)</t>
    </r>
  </si>
  <si>
    <r>
      <t xml:space="preserve">Calculated Carryover Maximum </t>
    </r>
    <r>
      <rPr>
        <i/>
        <sz val="10"/>
        <color theme="1"/>
        <rFont val="Arial"/>
        <family val="2"/>
      </rPr>
      <t>(5% of line 5)</t>
    </r>
  </si>
  <si>
    <r>
      <t xml:space="preserve">Unused Property Tax Request Authority Available for Future Years 
    </t>
    </r>
    <r>
      <rPr>
        <b/>
        <i/>
        <sz val="10"/>
        <color theme="1"/>
        <rFont val="Arial"/>
        <family val="2"/>
      </rPr>
      <t>(lesser of line 4 or line 6 - cannot be less than zero)</t>
    </r>
  </si>
  <si>
    <t xml:space="preserve">Line </t>
  </si>
  <si>
    <r>
      <rPr>
        <b/>
        <sz val="10"/>
        <color theme="1"/>
        <rFont val="Arial"/>
        <family val="2"/>
      </rPr>
      <t>Line 1</t>
    </r>
    <r>
      <rPr>
        <sz val="10"/>
        <color theme="1"/>
        <rFont val="Arial"/>
        <family val="2"/>
      </rPr>
      <t xml:space="preserve"> - This amount comes from prior year Authority Supporting Schedules - Schedule 1, line 4</t>
    </r>
  </si>
  <si>
    <r>
      <rPr>
        <b/>
        <sz val="10"/>
        <color theme="1"/>
        <rFont val="Arial"/>
        <family val="2"/>
      </rPr>
      <t>Line 4</t>
    </r>
    <r>
      <rPr>
        <sz val="10"/>
        <color theme="1"/>
        <rFont val="Arial"/>
        <family val="2"/>
      </rPr>
      <t xml:space="preserve"> - This equals line 1, minus line 2, plus line 3. The result is subject to a 5% caryover limit </t>
    </r>
  </si>
  <si>
    <r>
      <rPr>
        <b/>
        <sz val="10"/>
        <color theme="1"/>
        <rFont val="Arial"/>
        <family val="2"/>
      </rPr>
      <t xml:space="preserve">Line 5 </t>
    </r>
    <r>
      <rPr>
        <sz val="10"/>
        <color theme="1"/>
        <rFont val="Arial"/>
        <family val="2"/>
      </rPr>
      <t>- This amount comes from the prior year authority computation form, line 26</t>
    </r>
  </si>
  <si>
    <r>
      <rPr>
        <b/>
        <sz val="10"/>
        <color theme="1"/>
        <rFont val="Arial"/>
        <family val="2"/>
      </rPr>
      <t xml:space="preserve">Line 6 </t>
    </r>
    <r>
      <rPr>
        <sz val="10"/>
        <color theme="1"/>
        <rFont val="Arial"/>
        <family val="2"/>
      </rPr>
      <t xml:space="preserve">- This line calculates 5% of Line 5, and represents the carryover limit. </t>
    </r>
  </si>
  <si>
    <r>
      <rPr>
        <b/>
        <sz val="10"/>
        <color theme="1"/>
        <rFont val="Arial"/>
        <family val="2"/>
      </rPr>
      <t xml:space="preserve">Line 7 </t>
    </r>
    <r>
      <rPr>
        <sz val="10"/>
        <color theme="1"/>
        <rFont val="Arial"/>
        <family val="2"/>
      </rPr>
      <t xml:space="preserve">- This line is the lessor of line 4 or line 6, and represents the unused authority you are able to carry forward to next year's budget. </t>
    </r>
  </si>
  <si>
    <t xml:space="preserve">2026-2027 ALLOWABLE GROWTH PERCENTAGE COMPUTATION FORM </t>
  </si>
  <si>
    <t>2026 Growth Value
per Assessor</t>
  </si>
  <si>
    <t>2026-2027 ACTUAL Total Property Tax Request</t>
  </si>
  <si>
    <t>REPORTING PERIOD JULY 1, 2025 THROUGH JUNE 30, 2026</t>
  </si>
  <si>
    <t>2024-2025
(1)</t>
  </si>
  <si>
    <t>2025-2026
(2)</t>
  </si>
  <si>
    <t>2026-2027
(3)</t>
  </si>
  <si>
    <t>The 2026-2027 property tax request be set at:</t>
  </si>
  <si>
    <t>A copy of this resolution be certified and forwarded to the County Clerk on or before October 15, 2026</t>
  </si>
  <si>
    <t>Dated this __________ day of ____________________, 2026</t>
  </si>
  <si>
    <t xml:space="preserve">Neb. Rev. Stat. §13-3406 states Unused Property Tax Request Authority is limited to a maximum of 5% of the total property tax request authority from the prior year. </t>
  </si>
  <si>
    <t xml:space="preserve">https:auditors.nebraska.gov/Budget_Info/B2026-2027/2025_Taxes_Levied_Counties.pdf </t>
  </si>
  <si>
    <t xml:space="preserve">You will use the total for your County. </t>
  </si>
  <si>
    <t>SECTION 1.  That the budget for the Fiscal Year July 1, 2026, to June 30, 2027, as categorically evidenced by the Budget Document be, and the same hereby is, adopted as the Budget for ____________________ County for said fiscal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</si>
</sst>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 0000"/>
    <numFmt numFmtId="166" formatCode="_(* #,##0.000000_);_(* \(#,##0.000000\);_(* &quot;-&quot;??????_);_(@_)"/>
    <numFmt numFmtId="167" formatCode="0.000000"/>
    <numFmt numFmtId="168" formatCode="_(* #,##0.000000_);_(* \(#,##0.000000\);_(* &quot;-&quot;??_);_(@_)"/>
  </numFmts>
  <fonts count="106" x14ac:knownFonts="1">
    <font>
      <sz val="10"/>
      <name val="Arial"/>
    </font>
    <font>
      <sz val="10"/>
      <color theme="1"/>
      <name val="Times New Roman"/>
      <family val="2"/>
    </font>
    <font>
      <sz val="11"/>
      <color theme="1"/>
      <name val="Calibri"/>
      <family val="2"/>
      <scheme val="minor"/>
    </font>
    <font>
      <sz val="11"/>
      <color theme="1"/>
      <name val="Calibri"/>
      <family val="2"/>
      <scheme val="minor"/>
    </font>
    <font>
      <b/>
      <sz val="10"/>
      <name val="Arial"/>
      <family val="2"/>
    </font>
    <font>
      <sz val="10"/>
      <name val="Arial"/>
      <family val="2"/>
    </font>
    <font>
      <u/>
      <sz val="9.3000000000000007"/>
      <color indexed="12"/>
      <name val="Arial"/>
      <family val="2"/>
    </font>
    <font>
      <sz val="10"/>
      <name val="Helv"/>
    </font>
    <font>
      <sz val="10"/>
      <name val="Arial"/>
      <family val="2"/>
    </font>
    <font>
      <b/>
      <sz val="14"/>
      <name val="Arial"/>
      <family val="2"/>
    </font>
    <font>
      <b/>
      <sz val="8"/>
      <name val="Arial"/>
      <family val="2"/>
    </font>
    <font>
      <sz val="14"/>
      <name val="Arial"/>
      <family val="2"/>
    </font>
    <font>
      <sz val="12"/>
      <name val="Arial"/>
      <family val="2"/>
    </font>
    <font>
      <b/>
      <u/>
      <sz val="14"/>
      <name val="Arial"/>
      <family val="2"/>
    </font>
    <font>
      <b/>
      <sz val="10"/>
      <name val="Arial"/>
      <family val="2"/>
    </font>
    <font>
      <b/>
      <sz val="12"/>
      <name val="Arial"/>
      <family val="2"/>
    </font>
    <font>
      <b/>
      <sz val="11"/>
      <name val="Arial"/>
      <family val="2"/>
    </font>
    <font>
      <sz val="9"/>
      <name val="Arial"/>
      <family val="2"/>
    </font>
    <font>
      <sz val="8"/>
      <name val="Arial"/>
      <family val="2"/>
    </font>
    <font>
      <b/>
      <i/>
      <sz val="10"/>
      <name val="Arial"/>
      <family val="2"/>
    </font>
    <font>
      <sz val="11"/>
      <name val="Arial"/>
      <family val="2"/>
    </font>
    <font>
      <b/>
      <sz val="9"/>
      <name val="Arial"/>
      <family val="2"/>
    </font>
    <font>
      <b/>
      <sz val="12"/>
      <color indexed="9"/>
      <name val="Arial"/>
      <family val="2"/>
    </font>
    <font>
      <b/>
      <sz val="8"/>
      <color indexed="8"/>
      <name val="Arial"/>
      <family val="2"/>
    </font>
    <font>
      <b/>
      <sz val="9"/>
      <name val="Arial"/>
      <family val="2"/>
    </font>
    <font>
      <i/>
      <sz val="10"/>
      <name val="Arial"/>
      <family val="2"/>
    </font>
    <font>
      <b/>
      <u/>
      <sz val="10"/>
      <name val="Arial"/>
      <family val="2"/>
    </font>
    <font>
      <u/>
      <sz val="11"/>
      <color indexed="12"/>
      <name val="Arial"/>
      <family val="2"/>
    </font>
    <font>
      <b/>
      <sz val="11"/>
      <color indexed="8"/>
      <name val="Arial"/>
      <family val="2"/>
    </font>
    <font>
      <b/>
      <sz val="11"/>
      <color theme="1"/>
      <name val="Calibri"/>
      <family val="2"/>
      <scheme val="minor"/>
    </font>
    <font>
      <sz val="8"/>
      <color theme="1"/>
      <name val="Calibri"/>
      <family val="2"/>
      <scheme val="minor"/>
    </font>
    <font>
      <i/>
      <sz val="11"/>
      <color theme="1"/>
      <name val="Calibri"/>
      <family val="2"/>
      <scheme val="minor"/>
    </font>
    <font>
      <b/>
      <sz val="16"/>
      <name val="Arial"/>
      <family val="2"/>
    </font>
    <font>
      <i/>
      <sz val="9"/>
      <name val="Arial"/>
      <family val="2"/>
    </font>
    <font>
      <b/>
      <i/>
      <sz val="9"/>
      <name val="Arial"/>
      <family val="2"/>
    </font>
    <font>
      <i/>
      <sz val="14"/>
      <name val="Arial"/>
      <family val="2"/>
    </font>
    <font>
      <sz val="10"/>
      <color theme="1"/>
      <name val="Calibri"/>
      <family val="2"/>
      <scheme val="minor"/>
    </font>
    <font>
      <b/>
      <sz val="10"/>
      <color theme="1"/>
      <name val="Calibri"/>
      <family val="2"/>
      <scheme val="minor"/>
    </font>
    <font>
      <i/>
      <sz val="10"/>
      <color theme="1"/>
      <name val="Calibri"/>
      <family val="2"/>
      <scheme val="minor"/>
    </font>
    <font>
      <sz val="11"/>
      <color theme="1"/>
      <name val="Calibri"/>
      <family val="2"/>
      <scheme val="minor"/>
    </font>
    <font>
      <i/>
      <sz val="8"/>
      <color theme="1"/>
      <name val="Calibri"/>
      <family val="2"/>
      <scheme val="minor"/>
    </font>
    <font>
      <sz val="10"/>
      <color theme="1"/>
      <name val="Arial"/>
      <family val="2"/>
    </font>
    <font>
      <sz val="9"/>
      <color indexed="81"/>
      <name val="Tahoma"/>
      <family val="2"/>
    </font>
    <font>
      <b/>
      <sz val="9"/>
      <color indexed="81"/>
      <name val="Tahoma"/>
      <family val="2"/>
    </font>
    <font>
      <b/>
      <sz val="10"/>
      <color rgb="FFFF0000"/>
      <name val="Arial"/>
      <family val="2"/>
    </font>
    <font>
      <b/>
      <sz val="14"/>
      <color rgb="FFFF0000"/>
      <name val="Arial"/>
      <family val="2"/>
    </font>
    <font>
      <b/>
      <sz val="18"/>
      <name val="Arial"/>
      <family val="2"/>
    </font>
    <font>
      <b/>
      <sz val="13"/>
      <name val="Arial"/>
      <family val="2"/>
    </font>
    <font>
      <sz val="13"/>
      <color indexed="8"/>
      <name val="Arial"/>
      <family val="2"/>
    </font>
    <font>
      <sz val="14"/>
      <color indexed="10"/>
      <name val="Arial"/>
      <family val="2"/>
    </font>
    <font>
      <b/>
      <sz val="11"/>
      <color rgb="FFFF0000"/>
      <name val="Arial"/>
      <family val="2"/>
    </font>
    <font>
      <sz val="10"/>
      <name val="Calibri"/>
      <family val="2"/>
      <scheme val="minor"/>
    </font>
    <font>
      <b/>
      <sz val="10"/>
      <name val="Calibri"/>
      <family val="2"/>
      <scheme val="minor"/>
    </font>
    <font>
      <b/>
      <sz val="10"/>
      <color indexed="10"/>
      <name val="Calibri"/>
      <family val="2"/>
      <scheme val="minor"/>
    </font>
    <font>
      <b/>
      <sz val="10"/>
      <color rgb="FFFF0000"/>
      <name val="Calibri"/>
      <family val="2"/>
      <scheme val="minor"/>
    </font>
    <font>
      <b/>
      <i/>
      <sz val="10"/>
      <name val="Calibri"/>
      <family val="2"/>
      <scheme val="minor"/>
    </font>
    <font>
      <b/>
      <u/>
      <sz val="14"/>
      <name val="Calibri"/>
      <family val="2"/>
      <scheme val="minor"/>
    </font>
    <font>
      <b/>
      <sz val="10"/>
      <color indexed="9"/>
      <name val="Calibri"/>
      <family val="2"/>
      <scheme val="minor"/>
    </font>
    <font>
      <u/>
      <sz val="10"/>
      <name val="Calibri"/>
      <family val="2"/>
      <scheme val="minor"/>
    </font>
    <font>
      <b/>
      <u/>
      <sz val="10"/>
      <name val="Calibri"/>
      <family val="2"/>
      <scheme val="minor"/>
    </font>
    <font>
      <i/>
      <sz val="10"/>
      <name val="Calibri"/>
      <family val="2"/>
      <scheme val="minor"/>
    </font>
    <font>
      <b/>
      <u/>
      <sz val="10"/>
      <color rgb="FFFF0000"/>
      <name val="Calibri"/>
      <family val="2"/>
      <scheme val="minor"/>
    </font>
    <font>
      <u/>
      <sz val="10"/>
      <color rgb="FFFF0000"/>
      <name val="Calibri"/>
      <family val="2"/>
      <scheme val="minor"/>
    </font>
    <font>
      <sz val="14"/>
      <name val="Calibri"/>
      <family val="2"/>
      <scheme val="minor"/>
    </font>
    <font>
      <b/>
      <sz val="12"/>
      <color rgb="FFFF0000"/>
      <name val="Calibri"/>
      <family val="2"/>
      <scheme val="minor"/>
    </font>
    <font>
      <b/>
      <u/>
      <sz val="11"/>
      <name val="Arial"/>
      <family val="2"/>
    </font>
    <font>
      <b/>
      <u/>
      <sz val="11"/>
      <color indexed="12"/>
      <name val="Arial"/>
      <family val="2"/>
    </font>
    <font>
      <sz val="13"/>
      <name val="Arial"/>
      <family val="2"/>
    </font>
    <font>
      <sz val="11"/>
      <color theme="1"/>
      <name val="Arial"/>
      <family val="2"/>
    </font>
    <font>
      <b/>
      <sz val="18"/>
      <color theme="1"/>
      <name val="Arial"/>
      <family val="2"/>
    </font>
    <font>
      <b/>
      <sz val="12"/>
      <color theme="1"/>
      <name val="Arial"/>
      <family val="2"/>
    </font>
    <font>
      <i/>
      <sz val="11"/>
      <color theme="1"/>
      <name val="Arial"/>
      <family val="2"/>
    </font>
    <font>
      <b/>
      <sz val="11"/>
      <color theme="1"/>
      <name val="Arial"/>
      <family val="2"/>
    </font>
    <font>
      <i/>
      <u/>
      <sz val="10"/>
      <name val="Arial"/>
      <family val="2"/>
    </font>
    <font>
      <sz val="11"/>
      <color theme="1"/>
      <name val="Times New Roman"/>
      <family val="2"/>
    </font>
    <font>
      <b/>
      <sz val="11"/>
      <color theme="1"/>
      <name val="Times New Roman"/>
      <family val="1"/>
    </font>
    <font>
      <sz val="11"/>
      <color rgb="FFFF0000"/>
      <name val="Times New Roman"/>
      <family val="2"/>
    </font>
    <font>
      <sz val="10"/>
      <name val="Times New Roman"/>
      <family val="1"/>
    </font>
    <font>
      <u/>
      <sz val="11"/>
      <color theme="1"/>
      <name val="Times New Roman"/>
      <family val="1"/>
    </font>
    <font>
      <u/>
      <sz val="11"/>
      <color theme="1"/>
      <name val="Times New Roman"/>
      <family val="2"/>
    </font>
    <font>
      <b/>
      <u/>
      <sz val="12"/>
      <name val="Times New Roman"/>
      <family val="1"/>
    </font>
    <font>
      <sz val="10"/>
      <name val="Wingdings"/>
      <charset val="2"/>
    </font>
    <font>
      <b/>
      <u/>
      <sz val="12"/>
      <name val="Arial"/>
      <family val="2"/>
    </font>
    <font>
      <i/>
      <sz val="8"/>
      <color theme="1"/>
      <name val="Arial"/>
      <family val="2"/>
    </font>
    <font>
      <b/>
      <sz val="10"/>
      <color theme="1"/>
      <name val="Arial"/>
      <family val="2"/>
    </font>
    <font>
      <b/>
      <sz val="16"/>
      <color theme="1"/>
      <name val="Arial"/>
      <family val="2"/>
    </font>
    <font>
      <sz val="10"/>
      <color rgb="FFFF0000"/>
      <name val="Calibri"/>
      <family val="2"/>
      <scheme val="minor"/>
    </font>
    <font>
      <sz val="12"/>
      <name val="Calibri"/>
      <family val="2"/>
      <scheme val="minor"/>
    </font>
    <font>
      <sz val="14"/>
      <color theme="1"/>
      <name val="Arial"/>
      <family val="2"/>
    </font>
    <font>
      <sz val="12"/>
      <color theme="1"/>
      <name val="Arial"/>
      <family val="2"/>
    </font>
    <font>
      <b/>
      <u/>
      <sz val="10"/>
      <color theme="1"/>
      <name val="Arial"/>
      <family val="2"/>
    </font>
    <font>
      <i/>
      <sz val="10"/>
      <color theme="1"/>
      <name val="Arial"/>
      <family val="2"/>
    </font>
    <font>
      <b/>
      <i/>
      <sz val="11"/>
      <color rgb="FFFF0000"/>
      <name val="Arial"/>
      <family val="2"/>
    </font>
    <font>
      <sz val="10"/>
      <color rgb="FFFF0000"/>
      <name val="Arial"/>
      <family val="2"/>
    </font>
    <font>
      <i/>
      <sz val="9"/>
      <color theme="1"/>
      <name val="Arial"/>
      <family val="2"/>
    </font>
    <font>
      <sz val="9"/>
      <color theme="1"/>
      <name val="Arial"/>
      <family val="2"/>
    </font>
    <font>
      <b/>
      <i/>
      <sz val="10"/>
      <color theme="1"/>
      <name val="Arial"/>
      <family val="2"/>
    </font>
    <font>
      <b/>
      <i/>
      <u/>
      <sz val="10"/>
      <color theme="1"/>
      <name val="Arial"/>
      <family val="2"/>
    </font>
    <font>
      <b/>
      <u/>
      <sz val="12"/>
      <color theme="1"/>
      <name val="Arial"/>
      <family val="2"/>
    </font>
    <font>
      <u/>
      <sz val="10"/>
      <color theme="10"/>
      <name val="Times New Roman"/>
      <family val="2"/>
    </font>
    <font>
      <sz val="8"/>
      <color theme="1"/>
      <name val="Arial"/>
      <family val="2"/>
    </font>
    <font>
      <b/>
      <sz val="12"/>
      <color rgb="FFFF0000"/>
      <name val="Arial"/>
      <family val="2"/>
    </font>
    <font>
      <b/>
      <u/>
      <sz val="11"/>
      <color theme="1"/>
      <name val="Arial"/>
      <family val="2"/>
    </font>
    <font>
      <u/>
      <sz val="11"/>
      <name val="Arial"/>
      <family val="2"/>
    </font>
    <font>
      <u/>
      <sz val="10"/>
      <name val="Arial"/>
      <family val="2"/>
    </font>
    <font>
      <b/>
      <u/>
      <sz val="10"/>
      <color rgb="FFFF0000"/>
      <name val="Arial"/>
      <family val="2"/>
    </font>
  </fonts>
  <fills count="15">
    <fill>
      <patternFill patternType="none"/>
    </fill>
    <fill>
      <patternFill patternType="gray125"/>
    </fill>
    <fill>
      <patternFill patternType="solid">
        <fgColor indexed="8"/>
        <bgColor indexed="64"/>
      </patternFill>
    </fill>
    <fill>
      <patternFill patternType="solid">
        <fgColor indexed="18"/>
        <bgColor indexed="64"/>
      </patternFill>
    </fill>
    <fill>
      <patternFill patternType="solid">
        <fgColor rgb="FFFFFF99"/>
        <bgColor indexed="64"/>
      </patternFill>
    </fill>
    <fill>
      <patternFill patternType="solid">
        <fgColor rgb="FFFFCCFF"/>
        <bgColor indexed="64"/>
      </patternFill>
    </fill>
    <fill>
      <patternFill patternType="solid">
        <fgColor theme="4" tint="0.79998168889431442"/>
        <bgColor indexed="64"/>
      </patternFill>
    </fill>
    <fill>
      <patternFill patternType="solid">
        <fgColor rgb="FFFFFF00"/>
        <bgColor indexed="64"/>
      </patternFill>
    </fill>
    <fill>
      <patternFill patternType="darkTrellis"/>
    </fill>
    <fill>
      <patternFill patternType="solid">
        <fgColor theme="8" tint="0.7999816888943144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indexed="34"/>
        <bgColor indexed="64"/>
      </patternFill>
    </fill>
    <fill>
      <patternFill patternType="solid">
        <fgColor theme="0" tint="-0.14999847407452621"/>
        <bgColor indexed="64"/>
      </patternFill>
    </fill>
  </fills>
  <borders count="75">
    <border>
      <left/>
      <right/>
      <top/>
      <bottom/>
      <diagonal/>
    </border>
    <border>
      <left style="thick">
        <color indexed="64"/>
      </left>
      <right/>
      <top/>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top/>
      <bottom style="thin">
        <color indexed="64"/>
      </bottom>
      <diagonal/>
    </border>
    <border>
      <left/>
      <right style="medium">
        <color indexed="64"/>
      </right>
      <top/>
      <bottom/>
      <diagonal/>
    </border>
    <border>
      <left/>
      <right/>
      <top style="medium">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style="hair">
        <color indexed="64"/>
      </right>
      <top style="medium">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top style="hair">
        <color indexed="64"/>
      </top>
      <bottom style="medium">
        <color indexed="64"/>
      </bottom>
      <diagonal/>
    </border>
    <border>
      <left/>
      <right style="hair">
        <color indexed="64"/>
      </right>
      <top style="hair">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style="thick">
        <color indexed="64"/>
      </left>
      <right/>
      <top style="thick">
        <color indexed="64"/>
      </top>
      <bottom/>
      <diagonal/>
    </border>
    <border>
      <left/>
      <right/>
      <top style="thick">
        <color indexed="64"/>
      </top>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right/>
      <top style="thin">
        <color indexed="64"/>
      </top>
      <bottom/>
      <diagonal/>
    </border>
    <border>
      <left style="thick">
        <color indexed="64"/>
      </left>
      <right/>
      <top style="thick">
        <color indexed="64"/>
      </top>
      <bottom style="medium">
        <color indexed="64"/>
      </bottom>
      <diagonal/>
    </border>
    <border>
      <left/>
      <right style="thick">
        <color indexed="64"/>
      </right>
      <top style="thick">
        <color indexed="64"/>
      </top>
      <bottom style="medium">
        <color indexed="64"/>
      </bottom>
      <diagonal/>
    </border>
    <border>
      <left/>
      <right style="thick">
        <color indexed="64"/>
      </right>
      <top/>
      <bottom/>
      <diagonal/>
    </border>
    <border>
      <left style="thick">
        <color indexed="64"/>
      </left>
      <right/>
      <top style="medium">
        <color indexed="64"/>
      </top>
      <bottom/>
      <diagonal/>
    </border>
    <border>
      <left/>
      <right style="thick">
        <color indexed="64"/>
      </right>
      <top style="medium">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left/>
      <right style="thick">
        <color indexed="64"/>
      </right>
      <top style="thick">
        <color indexed="64"/>
      </top>
      <bottom style="thick">
        <color indexed="64"/>
      </bottom>
      <diagonal/>
    </border>
    <border>
      <left/>
      <right style="thick">
        <color indexed="64"/>
      </right>
      <top style="thick">
        <color indexed="64"/>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thick">
        <color indexed="64"/>
      </top>
      <bottom style="medium">
        <color indexed="64"/>
      </bottom>
      <diagonal/>
    </border>
    <border>
      <left style="hair">
        <color indexed="64"/>
      </left>
      <right style="medium">
        <color indexed="64"/>
      </right>
      <top style="thick">
        <color indexed="64"/>
      </top>
      <bottom style="medium">
        <color indexed="64"/>
      </bottom>
      <diagonal/>
    </border>
    <border>
      <left/>
      <right/>
      <top style="thick">
        <color indexed="64"/>
      </top>
      <bottom style="medium">
        <color indexed="64"/>
      </bottom>
      <diagonal/>
    </border>
    <border>
      <left style="thin">
        <color indexed="64"/>
      </left>
      <right/>
      <top style="thin">
        <color indexed="64"/>
      </top>
      <bottom style="thin">
        <color indexed="64"/>
      </bottom>
      <diagonal/>
    </border>
  </borders>
  <cellStyleXfs count="23">
    <xf numFmtId="0" fontId="0" fillId="0" borderId="0"/>
    <xf numFmtId="37"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6" fillId="0" borderId="0" applyNumberFormat="0" applyFill="0" applyBorder="0" applyAlignment="0" applyProtection="0">
      <alignment vertical="top"/>
      <protection locked="0"/>
    </xf>
    <xf numFmtId="0" fontId="5" fillId="0" borderId="0"/>
    <xf numFmtId="0" fontId="7" fillId="0" borderId="0"/>
    <xf numFmtId="0" fontId="7" fillId="0" borderId="0"/>
    <xf numFmtId="9" fontId="5" fillId="0" borderId="0" applyFont="0" applyFill="0" applyBorder="0" applyAlignment="0" applyProtection="0"/>
    <xf numFmtId="44" fontId="5" fillId="0" borderId="0" applyFont="0" applyFill="0" applyBorder="0" applyAlignment="0" applyProtection="0"/>
    <xf numFmtId="0" fontId="3" fillId="0" borderId="0"/>
    <xf numFmtId="0" fontId="2" fillId="0" borderId="0"/>
    <xf numFmtId="0" fontId="5" fillId="0" borderId="0"/>
    <xf numFmtId="0" fontId="74" fillId="0" borderId="0"/>
    <xf numFmtId="0" fontId="74" fillId="0" borderId="0"/>
    <xf numFmtId="0" fontId="5" fillId="0" borderId="0"/>
    <xf numFmtId="37" fontId="5" fillId="0" borderId="0" applyFont="0" applyFill="0" applyBorder="0" applyAlignment="0" applyProtection="0"/>
    <xf numFmtId="0" fontId="2"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99" fillId="0" borderId="0" applyNumberFormat="0" applyFill="0" applyBorder="0" applyAlignment="0" applyProtection="0"/>
    <xf numFmtId="43" fontId="1" fillId="0" borderId="0" applyFont="0" applyFill="0" applyBorder="0" applyAlignment="0" applyProtection="0"/>
  </cellStyleXfs>
  <cellXfs count="729">
    <xf numFmtId="0" fontId="0" fillId="0" borderId="0" xfId="0"/>
    <xf numFmtId="0" fontId="8" fillId="0" borderId="0" xfId="0" applyFont="1" applyProtection="1">
      <protection hidden="1"/>
    </xf>
    <xf numFmtId="0" fontId="8" fillId="0" borderId="0" xfId="0" applyFont="1" applyAlignment="1" applyProtection="1">
      <alignment horizontal="centerContinuous"/>
      <protection hidden="1"/>
    </xf>
    <xf numFmtId="0" fontId="11" fillId="0" borderId="0" xfId="0" applyFont="1" applyAlignment="1" applyProtection="1">
      <alignment horizontal="centerContinuous"/>
      <protection hidden="1"/>
    </xf>
    <xf numFmtId="0" fontId="20" fillId="0" borderId="0" xfId="0" applyFont="1" applyAlignment="1" applyProtection="1">
      <alignment horizontal="center"/>
      <protection hidden="1"/>
    </xf>
    <xf numFmtId="0" fontId="21" fillId="0" borderId="0" xfId="0" applyFont="1" applyAlignment="1" applyProtection="1">
      <alignment horizontal="center"/>
      <protection hidden="1"/>
    </xf>
    <xf numFmtId="0" fontId="18" fillId="0" borderId="0" xfId="0" applyFont="1" applyAlignment="1" applyProtection="1">
      <alignment horizontal="centerContinuous"/>
      <protection hidden="1"/>
    </xf>
    <xf numFmtId="0" fontId="17" fillId="0" borderId="0" xfId="0" applyFont="1" applyProtection="1">
      <protection hidden="1"/>
    </xf>
    <xf numFmtId="0" fontId="8" fillId="0" borderId="5" xfId="0" applyFont="1" applyBorder="1" applyProtection="1">
      <protection hidden="1"/>
    </xf>
    <xf numFmtId="0" fontId="14" fillId="0" borderId="0" xfId="0" applyFont="1" applyProtection="1">
      <protection hidden="1"/>
    </xf>
    <xf numFmtId="0" fontId="17" fillId="0" borderId="0" xfId="0" applyFont="1" applyAlignment="1" applyProtection="1">
      <alignment horizontal="center"/>
      <protection hidden="1"/>
    </xf>
    <xf numFmtId="0" fontId="5" fillId="0" borderId="0" xfId="0" applyFont="1" applyProtection="1">
      <protection hidden="1"/>
    </xf>
    <xf numFmtId="0" fontId="8" fillId="0" borderId="0" xfId="0" applyFont="1" applyAlignment="1" applyProtection="1">
      <alignment horizontal="left" vertical="center" wrapText="1"/>
      <protection hidden="1"/>
    </xf>
    <xf numFmtId="0" fontId="8" fillId="0" borderId="2" xfId="0" applyFont="1" applyBorder="1" applyProtection="1">
      <protection hidden="1"/>
    </xf>
    <xf numFmtId="0" fontId="8" fillId="0" borderId="18" xfId="0" applyFont="1" applyBorder="1" applyAlignment="1" applyProtection="1">
      <alignment horizontal="center"/>
      <protection hidden="1"/>
    </xf>
    <xf numFmtId="0" fontId="8" fillId="0" borderId="19" xfId="0" applyFont="1" applyBorder="1" applyProtection="1">
      <protection hidden="1"/>
    </xf>
    <xf numFmtId="0" fontId="8" fillId="0" borderId="19" xfId="0" applyFont="1" applyBorder="1" applyAlignment="1" applyProtection="1">
      <alignment horizontal="center"/>
      <protection hidden="1"/>
    </xf>
    <xf numFmtId="0" fontId="14" fillId="0" borderId="20" xfId="0" applyFont="1" applyBorder="1" applyProtection="1">
      <protection hidden="1"/>
    </xf>
    <xf numFmtId="0" fontId="8" fillId="0" borderId="21" xfId="0" applyFont="1" applyBorder="1" applyProtection="1">
      <protection hidden="1"/>
    </xf>
    <xf numFmtId="0" fontId="8" fillId="0" borderId="22" xfId="0" applyFont="1" applyBorder="1" applyProtection="1">
      <protection hidden="1"/>
    </xf>
    <xf numFmtId="0" fontId="8" fillId="0" borderId="23" xfId="0" applyFont="1" applyBorder="1" applyProtection="1">
      <protection hidden="1"/>
    </xf>
    <xf numFmtId="43" fontId="8" fillId="0" borderId="24" xfId="0" applyNumberFormat="1" applyFont="1" applyBorder="1" applyProtection="1">
      <protection locked="0"/>
    </xf>
    <xf numFmtId="43" fontId="8" fillId="0" borderId="25" xfId="0" applyNumberFormat="1" applyFont="1" applyBorder="1" applyProtection="1">
      <protection hidden="1"/>
    </xf>
    <xf numFmtId="0" fontId="14" fillId="0" borderId="22" xfId="0" applyFont="1" applyBorder="1" applyProtection="1">
      <protection hidden="1"/>
    </xf>
    <xf numFmtId="43" fontId="8" fillId="0" borderId="26" xfId="0" applyNumberFormat="1" applyFont="1" applyBorder="1" applyProtection="1">
      <protection locked="0"/>
    </xf>
    <xf numFmtId="43" fontId="8" fillId="0" borderId="27" xfId="0" applyNumberFormat="1" applyFont="1" applyBorder="1" applyProtection="1">
      <protection hidden="1"/>
    </xf>
    <xf numFmtId="0" fontId="8" fillId="0" borderId="28" xfId="0" applyFont="1" applyBorder="1" applyProtection="1">
      <protection hidden="1"/>
    </xf>
    <xf numFmtId="0" fontId="8" fillId="0" borderId="29" xfId="0" applyFont="1" applyBorder="1" applyProtection="1">
      <protection hidden="1"/>
    </xf>
    <xf numFmtId="0" fontId="14" fillId="0" borderId="0" xfId="0" applyFont="1" applyAlignment="1" applyProtection="1">
      <alignment horizontal="center"/>
      <protection hidden="1"/>
    </xf>
    <xf numFmtId="0" fontId="8" fillId="0" borderId="4" xfId="0" applyFont="1" applyBorder="1" applyAlignment="1" applyProtection="1">
      <alignment horizontal="centerContinuous"/>
      <protection hidden="1"/>
    </xf>
    <xf numFmtId="0" fontId="8" fillId="0" borderId="14" xfId="0" applyFont="1" applyBorder="1" applyAlignment="1" applyProtection="1">
      <alignment horizontal="center"/>
      <protection hidden="1"/>
    </xf>
    <xf numFmtId="0" fontId="8" fillId="0" borderId="13" xfId="0" applyFont="1" applyBorder="1" applyAlignment="1" applyProtection="1">
      <alignment horizontal="center" wrapText="1"/>
      <protection hidden="1"/>
    </xf>
    <xf numFmtId="0" fontId="8" fillId="0" borderId="13" xfId="0" applyFont="1" applyBorder="1" applyProtection="1">
      <protection hidden="1"/>
    </xf>
    <xf numFmtId="0" fontId="8" fillId="0" borderId="13" xfId="0" applyFont="1" applyBorder="1" applyProtection="1">
      <protection locked="0"/>
    </xf>
    <xf numFmtId="0" fontId="8" fillId="0" borderId="0" xfId="0" applyFont="1"/>
    <xf numFmtId="44" fontId="18" fillId="0" borderId="13" xfId="0" applyNumberFormat="1" applyFont="1" applyBorder="1" applyProtection="1">
      <protection locked="0"/>
    </xf>
    <xf numFmtId="44" fontId="18" fillId="0" borderId="13" xfId="0" applyNumberFormat="1" applyFont="1" applyBorder="1" applyProtection="1">
      <protection hidden="1"/>
    </xf>
    <xf numFmtId="0" fontId="8" fillId="0" borderId="0" xfId="0" applyFont="1" applyAlignment="1">
      <alignment horizontal="centerContinuous"/>
    </xf>
    <xf numFmtId="0" fontId="20" fillId="0" borderId="0" xfId="0" applyFont="1" applyAlignment="1">
      <alignment horizontal="left"/>
    </xf>
    <xf numFmtId="0" fontId="20" fillId="0" borderId="0" xfId="0" applyFont="1" applyAlignment="1">
      <alignment horizontal="centerContinuous"/>
    </xf>
    <xf numFmtId="0" fontId="16" fillId="0" borderId="0" xfId="0" applyFont="1" applyAlignment="1">
      <alignment horizontal="left"/>
    </xf>
    <xf numFmtId="0" fontId="20" fillId="0" borderId="0" xfId="0" applyFont="1"/>
    <xf numFmtId="0" fontId="0" fillId="0" borderId="13" xfId="0" applyBorder="1" applyProtection="1">
      <protection locked="0"/>
    </xf>
    <xf numFmtId="0" fontId="8" fillId="0" borderId="0" xfId="6" applyFont="1" applyAlignment="1" applyProtection="1">
      <alignment horizontal="centerContinuous"/>
      <protection hidden="1"/>
    </xf>
    <xf numFmtId="0" fontId="8" fillId="0" borderId="0" xfId="6" applyFont="1" applyProtection="1">
      <protection hidden="1"/>
    </xf>
    <xf numFmtId="0" fontId="12" fillId="0" borderId="0" xfId="6" applyFont="1" applyAlignment="1" applyProtection="1">
      <alignment horizontal="centerContinuous" vertical="center"/>
      <protection hidden="1"/>
    </xf>
    <xf numFmtId="0" fontId="8" fillId="0" borderId="34" xfId="6" applyFont="1" applyBorder="1" applyAlignment="1" applyProtection="1">
      <alignment horizontal="center"/>
      <protection hidden="1"/>
    </xf>
    <xf numFmtId="0" fontId="14" fillId="0" borderId="34" xfId="6" applyFont="1" applyBorder="1" applyAlignment="1" applyProtection="1">
      <alignment horizontal="center" wrapText="1"/>
      <protection hidden="1"/>
    </xf>
    <xf numFmtId="0" fontId="14" fillId="0" borderId="5" xfId="6" applyFont="1" applyBorder="1" applyAlignment="1" applyProtection="1">
      <alignment horizontal="center" wrapText="1"/>
      <protection hidden="1"/>
    </xf>
    <xf numFmtId="0" fontId="8" fillId="2" borderId="13" xfId="6" applyFont="1" applyFill="1" applyBorder="1" applyAlignment="1" applyProtection="1">
      <alignment horizontal="center"/>
      <protection hidden="1"/>
    </xf>
    <xf numFmtId="0" fontId="8" fillId="2" borderId="35" xfId="6" applyFont="1" applyFill="1" applyBorder="1" applyAlignment="1" applyProtection="1">
      <alignment horizontal="center"/>
      <protection hidden="1"/>
    </xf>
    <xf numFmtId="43" fontId="8" fillId="0" borderId="13" xfId="6" applyNumberFormat="1" applyFont="1" applyBorder="1" applyProtection="1">
      <protection hidden="1"/>
    </xf>
    <xf numFmtId="43" fontId="8" fillId="0" borderId="35" xfId="6" applyNumberFormat="1" applyFont="1" applyBorder="1" applyProtection="1">
      <protection hidden="1"/>
    </xf>
    <xf numFmtId="43" fontId="8" fillId="2" borderId="13" xfId="6" applyNumberFormat="1" applyFont="1" applyFill="1" applyBorder="1" applyAlignment="1" applyProtection="1">
      <alignment horizontal="center"/>
      <protection hidden="1"/>
    </xf>
    <xf numFmtId="43" fontId="8" fillId="2" borderId="35" xfId="6" applyNumberFormat="1" applyFont="1" applyFill="1" applyBorder="1" applyAlignment="1" applyProtection="1">
      <alignment horizontal="center"/>
      <protection hidden="1"/>
    </xf>
    <xf numFmtId="0" fontId="16" fillId="0" borderId="0" xfId="6" applyFont="1" applyProtection="1">
      <protection hidden="1"/>
    </xf>
    <xf numFmtId="43" fontId="8" fillId="0" borderId="13" xfId="6" applyNumberFormat="1" applyFont="1" applyBorder="1" applyProtection="1">
      <protection locked="0"/>
    </xf>
    <xf numFmtId="43" fontId="8" fillId="0" borderId="35" xfId="6" applyNumberFormat="1" applyFont="1" applyBorder="1" applyProtection="1">
      <protection locked="0"/>
    </xf>
    <xf numFmtId="0" fontId="8" fillId="0" borderId="0" xfId="6" applyFont="1"/>
    <xf numFmtId="0" fontId="12" fillId="0" borderId="0" xfId="6" applyFont="1" applyAlignment="1">
      <alignment horizontal="centerContinuous" vertical="center"/>
    </xf>
    <xf numFmtId="0" fontId="12" fillId="0" borderId="0" xfId="6" applyFont="1" applyAlignment="1">
      <alignment horizontal="center" vertical="center"/>
    </xf>
    <xf numFmtId="0" fontId="11" fillId="0" borderId="0" xfId="0" applyFont="1" applyAlignment="1">
      <alignment horizontal="centerContinuous"/>
    </xf>
    <xf numFmtId="0" fontId="16" fillId="0" borderId="0" xfId="6" applyFont="1"/>
    <xf numFmtId="0" fontId="11" fillId="0" borderId="0" xfId="0" applyFont="1" applyAlignment="1">
      <alignment horizontal="center"/>
    </xf>
    <xf numFmtId="0" fontId="9" fillId="0" borderId="0" xfId="0" applyFont="1" applyAlignment="1">
      <alignment horizontal="center" vertical="center"/>
    </xf>
    <xf numFmtId="0" fontId="12" fillId="0" borderId="0" xfId="0" applyFont="1"/>
    <xf numFmtId="0" fontId="15" fillId="0" borderId="0" xfId="0" applyFont="1"/>
    <xf numFmtId="0" fontId="22" fillId="0" borderId="0" xfId="0" applyFont="1" applyAlignment="1">
      <alignment horizontal="center"/>
    </xf>
    <xf numFmtId="0" fontId="20" fillId="0" borderId="0" xfId="0" applyFont="1" applyAlignment="1" applyProtection="1">
      <alignment horizontal="left"/>
      <protection locked="0"/>
    </xf>
    <xf numFmtId="0" fontId="25" fillId="0" borderId="0" xfId="0" applyFont="1" applyAlignment="1">
      <alignment horizontal="center"/>
    </xf>
    <xf numFmtId="0" fontId="15" fillId="0" borderId="0" xfId="0" applyFont="1" applyAlignment="1">
      <alignment horizontal="center"/>
    </xf>
    <xf numFmtId="0" fontId="12" fillId="0" borderId="0" xfId="0" applyFont="1" applyAlignment="1">
      <alignment horizontal="right"/>
    </xf>
    <xf numFmtId="167" fontId="0" fillId="0" borderId="13" xfId="0" applyNumberFormat="1" applyBorder="1" applyProtection="1">
      <protection locked="0"/>
    </xf>
    <xf numFmtId="0" fontId="5" fillId="0" borderId="0" xfId="5" applyProtection="1">
      <protection hidden="1"/>
    </xf>
    <xf numFmtId="0" fontId="20" fillId="0" borderId="0" xfId="5" applyFont="1" applyProtection="1">
      <protection hidden="1"/>
    </xf>
    <xf numFmtId="44" fontId="20" fillId="0" borderId="38" xfId="3" applyFont="1" applyBorder="1" applyProtection="1">
      <protection locked="0"/>
    </xf>
    <xf numFmtId="0" fontId="20" fillId="0" borderId="0" xfId="5" applyFont="1" applyAlignment="1" applyProtection="1">
      <alignment horizontal="center"/>
      <protection hidden="1"/>
    </xf>
    <xf numFmtId="44" fontId="20" fillId="0" borderId="41" xfId="3" applyFont="1" applyBorder="1" applyProtection="1">
      <protection locked="0"/>
    </xf>
    <xf numFmtId="0" fontId="20" fillId="0" borderId="11" xfId="5" applyFont="1" applyBorder="1" applyAlignment="1" applyProtection="1">
      <alignment horizontal="center"/>
      <protection hidden="1"/>
    </xf>
    <xf numFmtId="0" fontId="11" fillId="0" borderId="0" xfId="5" applyFont="1" applyProtection="1">
      <protection hidden="1"/>
    </xf>
    <xf numFmtId="44" fontId="20" fillId="0" borderId="7" xfId="3" applyFont="1" applyBorder="1" applyProtection="1">
      <protection locked="0"/>
    </xf>
    <xf numFmtId="43" fontId="5" fillId="0" borderId="13" xfId="6" applyNumberFormat="1" applyFont="1" applyBorder="1" applyProtection="1">
      <protection locked="0"/>
    </xf>
    <xf numFmtId="0" fontId="5" fillId="0" borderId="32" xfId="6" applyFont="1" applyBorder="1" applyAlignment="1" applyProtection="1">
      <alignment horizontal="center" wrapText="1"/>
      <protection hidden="1"/>
    </xf>
    <xf numFmtId="0" fontId="5" fillId="0" borderId="40" xfId="6" applyFont="1" applyBorder="1" applyAlignment="1" applyProtection="1">
      <alignment horizontal="center" wrapText="1"/>
      <protection hidden="1"/>
    </xf>
    <xf numFmtId="0" fontId="5" fillId="0" borderId="13" xfId="0" applyFont="1" applyBorder="1" applyProtection="1">
      <protection locked="0"/>
    </xf>
    <xf numFmtId="0" fontId="41" fillId="0" borderId="13" xfId="0" applyFont="1" applyBorder="1" applyProtection="1">
      <protection locked="0"/>
    </xf>
    <xf numFmtId="43" fontId="41" fillId="0" borderId="13" xfId="1" applyNumberFormat="1" applyFont="1" applyBorder="1" applyProtection="1">
      <protection locked="0"/>
    </xf>
    <xf numFmtId="164" fontId="41" fillId="0" borderId="13" xfId="1" applyNumberFormat="1" applyFont="1" applyBorder="1" applyProtection="1">
      <protection locked="0"/>
    </xf>
    <xf numFmtId="0" fontId="11" fillId="0" borderId="0" xfId="0" applyFont="1" applyProtection="1">
      <protection hidden="1"/>
    </xf>
    <xf numFmtId="0" fontId="4" fillId="0" borderId="0" xfId="0" applyFont="1" applyProtection="1">
      <protection hidden="1"/>
    </xf>
    <xf numFmtId="0" fontId="5" fillId="0" borderId="0" xfId="0" applyFont="1" applyProtection="1">
      <protection locked="0" hidden="1"/>
    </xf>
    <xf numFmtId="0" fontId="44" fillId="0" borderId="0" xfId="6" applyFont="1" applyProtection="1">
      <protection hidden="1"/>
    </xf>
    <xf numFmtId="0" fontId="32" fillId="0" borderId="0" xfId="0" applyFont="1" applyAlignment="1" applyProtection="1">
      <alignment horizontal="center"/>
      <protection hidden="1"/>
    </xf>
    <xf numFmtId="0" fontId="4" fillId="0" borderId="0" xfId="0" applyFont="1" applyAlignment="1" applyProtection="1">
      <alignment horizontal="left" wrapText="1"/>
      <protection hidden="1"/>
    </xf>
    <xf numFmtId="0" fontId="36" fillId="0" borderId="0" xfId="0" applyFont="1" applyProtection="1">
      <protection locked="0"/>
    </xf>
    <xf numFmtId="0" fontId="8" fillId="0" borderId="0" xfId="0" applyFont="1" applyAlignment="1" applyProtection="1">
      <alignment horizontal="center"/>
      <protection hidden="1"/>
    </xf>
    <xf numFmtId="0" fontId="8" fillId="0" borderId="0" xfId="0" applyFont="1" applyProtection="1">
      <protection locked="0"/>
    </xf>
    <xf numFmtId="0" fontId="25" fillId="0" borderId="0" xfId="0" applyFont="1" applyAlignment="1" applyProtection="1">
      <alignment horizontal="left" vertical="top" wrapText="1"/>
      <protection hidden="1"/>
    </xf>
    <xf numFmtId="43" fontId="8" fillId="0" borderId="63" xfId="6" applyNumberFormat="1" applyFont="1" applyBorder="1" applyProtection="1">
      <protection hidden="1"/>
    </xf>
    <xf numFmtId="43" fontId="8" fillId="0" borderId="64" xfId="6" applyNumberFormat="1" applyFont="1" applyBorder="1" applyProtection="1">
      <protection hidden="1"/>
    </xf>
    <xf numFmtId="43" fontId="8" fillId="0" borderId="67" xfId="6" applyNumberFormat="1" applyFont="1" applyBorder="1" applyProtection="1">
      <protection hidden="1"/>
    </xf>
    <xf numFmtId="43" fontId="8" fillId="0" borderId="68" xfId="6" applyNumberFormat="1" applyFont="1" applyBorder="1" applyProtection="1">
      <protection hidden="1"/>
    </xf>
    <xf numFmtId="0" fontId="47" fillId="0" borderId="0" xfId="12" applyFont="1" applyAlignment="1" applyProtection="1">
      <alignment horizontal="center"/>
      <protection locked="0"/>
    </xf>
    <xf numFmtId="0" fontId="17" fillId="0" borderId="0" xfId="12" applyFont="1" applyProtection="1">
      <protection locked="0"/>
    </xf>
    <xf numFmtId="0" fontId="20" fillId="0" borderId="0" xfId="12" applyFont="1" applyAlignment="1" applyProtection="1">
      <alignment horizontal="center"/>
      <protection locked="0"/>
    </xf>
    <xf numFmtId="0" fontId="17" fillId="0" borderId="13" xfId="12" applyFont="1" applyBorder="1" applyAlignment="1" applyProtection="1">
      <alignment horizontal="left" vertical="top" wrapText="1"/>
      <protection locked="0"/>
    </xf>
    <xf numFmtId="0" fontId="15" fillId="0" borderId="0" xfId="12" applyFont="1" applyProtection="1">
      <protection locked="0"/>
    </xf>
    <xf numFmtId="0" fontId="17" fillId="0" borderId="0" xfId="12" applyFont="1" applyAlignment="1" applyProtection="1">
      <alignment horizontal="center" wrapText="1"/>
      <protection locked="0"/>
    </xf>
    <xf numFmtId="0" fontId="17" fillId="0" borderId="13" xfId="12" applyFont="1" applyBorder="1" applyProtection="1">
      <protection locked="0"/>
    </xf>
    <xf numFmtId="44" fontId="17" fillId="0" borderId="13" xfId="3" applyFont="1" applyBorder="1" applyProtection="1">
      <protection locked="0"/>
    </xf>
    <xf numFmtId="0" fontId="17" fillId="0" borderId="0" xfId="5" applyFont="1" applyProtection="1">
      <protection locked="0"/>
    </xf>
    <xf numFmtId="0" fontId="20" fillId="0" borderId="0" xfId="5" applyFont="1" applyAlignment="1" applyProtection="1">
      <alignment horizontal="center"/>
      <protection locked="0"/>
    </xf>
    <xf numFmtId="0" fontId="50" fillId="0" borderId="0" xfId="5" applyFont="1" applyProtection="1">
      <protection locked="0"/>
    </xf>
    <xf numFmtId="0" fontId="15" fillId="0" borderId="0" xfId="12" applyFont="1" applyAlignment="1" applyProtection="1">
      <alignment horizontal="left" vertical="top" wrapText="1"/>
      <protection locked="0"/>
    </xf>
    <xf numFmtId="0" fontId="15" fillId="0" borderId="0" xfId="12" applyFont="1" applyAlignment="1" applyProtection="1">
      <alignment vertical="top"/>
      <protection locked="0"/>
    </xf>
    <xf numFmtId="0" fontId="17" fillId="0" borderId="0" xfId="0" applyFont="1"/>
    <xf numFmtId="0" fontId="17" fillId="0" borderId="0" xfId="0" applyFont="1" applyProtection="1">
      <protection locked="0"/>
    </xf>
    <xf numFmtId="0" fontId="17" fillId="0" borderId="0" xfId="12" applyFont="1"/>
    <xf numFmtId="0" fontId="17" fillId="0" borderId="11" xfId="12" applyFont="1" applyBorder="1" applyAlignment="1">
      <alignment horizontal="center" wrapText="1"/>
    </xf>
    <xf numFmtId="0" fontId="8" fillId="0" borderId="0" xfId="0" applyFont="1" applyAlignment="1" applyProtection="1">
      <alignment horizontal="left" wrapText="1"/>
      <protection hidden="1"/>
    </xf>
    <xf numFmtId="0" fontId="8" fillId="0" borderId="32" xfId="0" applyFont="1" applyBorder="1" applyAlignment="1" applyProtection="1">
      <alignment horizontal="center"/>
      <protection hidden="1"/>
    </xf>
    <xf numFmtId="0" fontId="17" fillId="0" borderId="7" xfId="0" applyFont="1" applyBorder="1" applyAlignment="1" applyProtection="1">
      <alignment horizontal="center"/>
      <protection hidden="1"/>
    </xf>
    <xf numFmtId="44" fontId="17" fillId="0" borderId="7" xfId="0" applyNumberFormat="1" applyFont="1" applyBorder="1" applyAlignment="1" applyProtection="1">
      <alignment horizontal="center"/>
      <protection hidden="1"/>
    </xf>
    <xf numFmtId="43" fontId="5" fillId="0" borderId="38" xfId="0" applyNumberFormat="1" applyFont="1" applyBorder="1" applyProtection="1">
      <protection locked="0"/>
    </xf>
    <xf numFmtId="9" fontId="5" fillId="0" borderId="38" xfId="8" applyFont="1" applyFill="1" applyBorder="1" applyProtection="1"/>
    <xf numFmtId="44" fontId="5" fillId="0" borderId="7" xfId="0" applyNumberFormat="1" applyFont="1" applyBorder="1" applyProtection="1">
      <protection hidden="1"/>
    </xf>
    <xf numFmtId="37" fontId="5" fillId="0" borderId="0" xfId="0" applyNumberFormat="1" applyFont="1" applyProtection="1">
      <protection hidden="1"/>
    </xf>
    <xf numFmtId="37" fontId="5" fillId="0" borderId="38" xfId="0" applyNumberFormat="1" applyFont="1" applyBorder="1" applyProtection="1">
      <protection hidden="1"/>
    </xf>
    <xf numFmtId="166" fontId="5" fillId="0" borderId="38" xfId="0" applyNumberFormat="1" applyFont="1" applyBorder="1" applyProtection="1">
      <protection locked="0"/>
    </xf>
    <xf numFmtId="0" fontId="5" fillId="0" borderId="0" xfId="0" applyFont="1"/>
    <xf numFmtId="44" fontId="18" fillId="0" borderId="0" xfId="0" applyNumberFormat="1" applyFont="1" applyProtection="1">
      <protection hidden="1"/>
    </xf>
    <xf numFmtId="0" fontId="8" fillId="0" borderId="6" xfId="0" applyFont="1" applyBorder="1" applyAlignment="1" applyProtection="1">
      <alignment horizontal="center"/>
      <protection hidden="1"/>
    </xf>
    <xf numFmtId="0" fontId="5" fillId="0" borderId="0" xfId="0" applyFont="1" applyAlignment="1" applyProtection="1">
      <alignment horizontal="right"/>
      <protection hidden="1"/>
    </xf>
    <xf numFmtId="0" fontId="5" fillId="7" borderId="0" xfId="6" applyFont="1" applyFill="1" applyProtection="1">
      <protection hidden="1"/>
    </xf>
    <xf numFmtId="0" fontId="9" fillId="0" borderId="0" xfId="12" applyFont="1" applyAlignment="1" applyProtection="1">
      <alignment horizontal="center"/>
      <protection locked="0"/>
    </xf>
    <xf numFmtId="0" fontId="47" fillId="0" borderId="0" xfId="5" applyFont="1" applyAlignment="1" applyProtection="1">
      <alignment horizontal="center"/>
      <protection locked="0"/>
    </xf>
    <xf numFmtId="0" fontId="49" fillId="0" borderId="0" xfId="5" applyFont="1" applyAlignment="1">
      <alignment horizontal="center"/>
    </xf>
    <xf numFmtId="0" fontId="17" fillId="0" borderId="0" xfId="5" applyFont="1"/>
    <xf numFmtId="0" fontId="36" fillId="0" borderId="0" xfId="0" applyFont="1"/>
    <xf numFmtId="167" fontId="38" fillId="0" borderId="13" xfId="0" applyNumberFormat="1" applyFont="1" applyBorder="1"/>
    <xf numFmtId="167" fontId="41" fillId="0" borderId="13" xfId="0" applyNumberFormat="1" applyFont="1" applyBorder="1"/>
    <xf numFmtId="0" fontId="51" fillId="0" borderId="0" xfId="0" applyFont="1" applyProtection="1">
      <protection locked="0"/>
    </xf>
    <xf numFmtId="0" fontId="51" fillId="0" borderId="0" xfId="0" applyFont="1"/>
    <xf numFmtId="0" fontId="52" fillId="0" borderId="0" xfId="0" applyFont="1" applyAlignment="1">
      <alignment horizontal="centerContinuous"/>
    </xf>
    <xf numFmtId="0" fontId="64" fillId="0" borderId="0" xfId="0" applyFont="1" applyAlignment="1">
      <alignment horizontal="centerContinuous"/>
    </xf>
    <xf numFmtId="0" fontId="51" fillId="0" borderId="13" xfId="0" applyFont="1" applyBorder="1" applyProtection="1">
      <protection locked="0"/>
    </xf>
    <xf numFmtId="0" fontId="60" fillId="0" borderId="0" xfId="0" applyFont="1"/>
    <xf numFmtId="49" fontId="51" fillId="0" borderId="13" xfId="0" applyNumberFormat="1" applyFont="1" applyBorder="1" applyProtection="1">
      <protection locked="0"/>
    </xf>
    <xf numFmtId="164" fontId="51" fillId="0" borderId="13" xfId="1" applyNumberFormat="1" applyFont="1" applyFill="1" applyBorder="1" applyProtection="1">
      <protection locked="0"/>
    </xf>
    <xf numFmtId="0" fontId="51" fillId="0" borderId="36" xfId="0" applyFont="1" applyBorder="1"/>
    <xf numFmtId="43" fontId="51" fillId="0" borderId="13" xfId="1" applyNumberFormat="1" applyFont="1" applyFill="1" applyBorder="1" applyAlignment="1" applyProtection="1">
      <alignment horizontal="left"/>
      <protection locked="0"/>
    </xf>
    <xf numFmtId="0" fontId="60" fillId="0" borderId="0" xfId="0" applyFont="1" applyAlignment="1">
      <alignment wrapText="1"/>
    </xf>
    <xf numFmtId="44" fontId="51" fillId="0" borderId="13" xfId="1" applyNumberFormat="1" applyFont="1" applyFill="1" applyBorder="1" applyProtection="1">
      <protection locked="0"/>
    </xf>
    <xf numFmtId="0" fontId="51" fillId="0" borderId="48" xfId="0" applyFont="1" applyBorder="1"/>
    <xf numFmtId="168" fontId="51" fillId="0" borderId="13" xfId="1" applyNumberFormat="1" applyFont="1" applyFill="1" applyBorder="1" applyAlignment="1" applyProtection="1">
      <alignment horizontal="left"/>
      <protection locked="0"/>
    </xf>
    <xf numFmtId="0" fontId="51" fillId="0" borderId="0" xfId="0" applyFont="1" applyAlignment="1">
      <alignment horizontal="right"/>
    </xf>
    <xf numFmtId="0" fontId="51" fillId="0" borderId="13" xfId="0" applyFont="1" applyBorder="1" applyAlignment="1" applyProtection="1">
      <alignment horizontal="left"/>
      <protection locked="0"/>
    </xf>
    <xf numFmtId="49" fontId="51" fillId="0" borderId="13" xfId="0" applyNumberFormat="1" applyFont="1" applyBorder="1" applyAlignment="1" applyProtection="1">
      <alignment horizontal="left"/>
      <protection locked="0"/>
    </xf>
    <xf numFmtId="0" fontId="8" fillId="0" borderId="0" xfId="0" applyFont="1" applyAlignment="1" applyProtection="1">
      <alignment horizontal="center"/>
      <protection locked="0"/>
    </xf>
    <xf numFmtId="0" fontId="8" fillId="0" borderId="0" xfId="0" applyFont="1" applyAlignment="1" applyProtection="1">
      <alignment horizontal="centerContinuous"/>
      <protection locked="0"/>
    </xf>
    <xf numFmtId="0" fontId="12" fillId="0" borderId="0" xfId="0" applyFont="1" applyAlignment="1" applyProtection="1">
      <alignment horizontal="center"/>
      <protection locked="0"/>
    </xf>
    <xf numFmtId="0" fontId="5" fillId="0" borderId="0" xfId="0" applyFont="1" applyProtection="1">
      <protection locked="0"/>
    </xf>
    <xf numFmtId="0" fontId="19" fillId="0" borderId="0" xfId="0" applyFont="1" applyProtection="1">
      <protection locked="0"/>
    </xf>
    <xf numFmtId="0" fontId="8" fillId="0" borderId="5" xfId="0" applyFont="1" applyBorder="1" applyProtection="1">
      <protection locked="0"/>
    </xf>
    <xf numFmtId="0" fontId="8" fillId="0" borderId="6" xfId="0" applyFont="1" applyBorder="1" applyProtection="1">
      <protection locked="0"/>
    </xf>
    <xf numFmtId="43" fontId="8" fillId="0" borderId="0" xfId="0" applyNumberFormat="1" applyFont="1" applyAlignment="1" applyProtection="1">
      <alignment horizontal="centerContinuous"/>
      <protection locked="0"/>
    </xf>
    <xf numFmtId="43" fontId="8" fillId="0" borderId="0" xfId="0" applyNumberFormat="1" applyFont="1" applyAlignment="1" applyProtection="1">
      <alignment horizontal="center"/>
      <protection locked="0"/>
    </xf>
    <xf numFmtId="0" fontId="8" fillId="0" borderId="8" xfId="0" applyFont="1" applyBorder="1" applyAlignment="1" applyProtection="1">
      <alignment horizontal="center"/>
      <protection locked="0"/>
    </xf>
    <xf numFmtId="43" fontId="8" fillId="0" borderId="0" xfId="0" applyNumberFormat="1" applyFont="1" applyAlignment="1" applyProtection="1">
      <alignment vertical="center"/>
      <protection locked="0"/>
    </xf>
    <xf numFmtId="43" fontId="8" fillId="0" borderId="0" xfId="0" applyNumberFormat="1" applyFont="1" applyAlignment="1" applyProtection="1">
      <alignment horizontal="left" vertical="center"/>
      <protection locked="0"/>
    </xf>
    <xf numFmtId="0" fontId="8" fillId="0" borderId="10" xfId="0" applyFont="1" applyBorder="1" applyProtection="1">
      <protection locked="0"/>
    </xf>
    <xf numFmtId="0" fontId="8" fillId="0" borderId="11" xfId="0" applyFont="1" applyBorder="1" applyAlignment="1" applyProtection="1">
      <alignment wrapText="1"/>
      <protection locked="0"/>
    </xf>
    <xf numFmtId="0" fontId="8" fillId="0" borderId="11" xfId="0" applyFont="1" applyBorder="1" applyProtection="1">
      <protection locked="0"/>
    </xf>
    <xf numFmtId="0" fontId="8" fillId="0" borderId="11" xfId="0" applyFont="1" applyBorder="1" applyAlignment="1" applyProtection="1">
      <alignment horizontal="center"/>
      <protection locked="0"/>
    </xf>
    <xf numFmtId="0" fontId="23" fillId="0" borderId="11" xfId="0" applyFont="1" applyBorder="1" applyAlignment="1" applyProtection="1">
      <alignment horizontal="center" wrapText="1"/>
      <protection locked="0"/>
    </xf>
    <xf numFmtId="0" fontId="8" fillId="0" borderId="12" xfId="0" applyFont="1" applyBorder="1" applyProtection="1">
      <protection locked="0"/>
    </xf>
    <xf numFmtId="0" fontId="12" fillId="0" borderId="2" xfId="0" applyFont="1" applyBorder="1" applyAlignment="1" applyProtection="1">
      <alignment horizontal="center"/>
      <protection locked="0"/>
    </xf>
    <xf numFmtId="0" fontId="8" fillId="0" borderId="3" xfId="0" applyFont="1" applyBorder="1" applyProtection="1">
      <protection locked="0"/>
    </xf>
    <xf numFmtId="0" fontId="12" fillId="0" borderId="6" xfId="0" applyFont="1" applyBorder="1" applyAlignment="1" applyProtection="1">
      <alignment horizontal="center"/>
      <protection locked="0"/>
    </xf>
    <xf numFmtId="0" fontId="8" fillId="0" borderId="8" xfId="0" applyFont="1" applyBorder="1" applyProtection="1">
      <protection locked="0"/>
    </xf>
    <xf numFmtId="0" fontId="14" fillId="0" borderId="0" xfId="0" applyFont="1" applyProtection="1">
      <protection locked="0"/>
    </xf>
    <xf numFmtId="0" fontId="17" fillId="0" borderId="0" xfId="0" applyFont="1" applyAlignment="1" applyProtection="1">
      <alignment horizontal="center"/>
      <protection locked="0"/>
    </xf>
    <xf numFmtId="0" fontId="4" fillId="0" borderId="0" xfId="0" applyFont="1" applyAlignment="1" applyProtection="1">
      <alignment horizontal="center"/>
      <protection locked="0"/>
    </xf>
    <xf numFmtId="0" fontId="24" fillId="0" borderId="0" xfId="0" applyFont="1" applyProtection="1">
      <protection locked="0"/>
    </xf>
    <xf numFmtId="0" fontId="9" fillId="0" borderId="0" xfId="0" applyFont="1" applyAlignment="1">
      <alignment horizontal="centerContinuous" wrapText="1"/>
    </xf>
    <xf numFmtId="0" fontId="10" fillId="0" borderId="0" xfId="0" applyFont="1" applyAlignment="1">
      <alignment horizontal="centerContinuous" wrapText="1"/>
    </xf>
    <xf numFmtId="0" fontId="9" fillId="0" borderId="0" xfId="7" applyFont="1" applyAlignment="1">
      <alignment horizontal="centerContinuous"/>
    </xf>
    <xf numFmtId="165" fontId="9" fillId="0" borderId="0" xfId="0" applyNumberFormat="1" applyFont="1" applyAlignment="1">
      <alignment horizontal="centerContinuous"/>
    </xf>
    <xf numFmtId="0" fontId="13" fillId="0" borderId="0" xfId="0" applyFont="1" applyAlignment="1">
      <alignment horizontal="centerContinuous" wrapText="1"/>
    </xf>
    <xf numFmtId="0" fontId="10" fillId="0" borderId="0" xfId="0" applyFont="1" applyAlignment="1">
      <alignment horizontal="centerContinuous"/>
    </xf>
    <xf numFmtId="0" fontId="12" fillId="0" borderId="0" xfId="0" applyFont="1" applyAlignment="1">
      <alignment horizontal="centerContinuous" vertical="center"/>
    </xf>
    <xf numFmtId="0" fontId="14" fillId="0" borderId="0" xfId="0" applyFont="1" applyAlignment="1">
      <alignment horizontal="centerContinuous"/>
    </xf>
    <xf numFmtId="0" fontId="8" fillId="0" borderId="0" xfId="0" applyFont="1" applyAlignment="1">
      <alignment horizontal="centerContinuous" wrapText="1"/>
    </xf>
    <xf numFmtId="0" fontId="12" fillId="0" borderId="0" xfId="0" applyFont="1" applyAlignment="1">
      <alignment horizontal="centerContinuous"/>
    </xf>
    <xf numFmtId="0" fontId="15" fillId="0" borderId="0" xfId="0" applyFont="1" applyAlignment="1">
      <alignment horizontal="centerContinuous" vertical="center"/>
    </xf>
    <xf numFmtId="0" fontId="8" fillId="0" borderId="0" xfId="0" applyFont="1" applyAlignment="1">
      <alignment horizontal="centerContinuous" vertical="center"/>
    </xf>
    <xf numFmtId="0" fontId="16" fillId="0" borderId="0" xfId="0" applyFont="1" applyAlignment="1">
      <alignment horizontal="centerContinuous" vertical="center"/>
    </xf>
    <xf numFmtId="0" fontId="17" fillId="0" borderId="0" xfId="0" applyFont="1" applyAlignment="1">
      <alignment wrapText="1"/>
    </xf>
    <xf numFmtId="0" fontId="18" fillId="0" borderId="0" xfId="0" applyFont="1" applyAlignment="1">
      <alignment horizontal="centerContinuous" vertical="top"/>
    </xf>
    <xf numFmtId="0" fontId="5" fillId="0" borderId="1" xfId="0" applyFont="1" applyBorder="1"/>
    <xf numFmtId="0" fontId="5" fillId="0" borderId="45" xfId="0" applyFont="1" applyBorder="1"/>
    <xf numFmtId="0" fontId="20" fillId="0" borderId="48" xfId="0" applyFont="1" applyBorder="1" applyAlignment="1">
      <alignment horizontal="left"/>
    </xf>
    <xf numFmtId="0" fontId="5" fillId="0" borderId="49" xfId="0" applyFont="1" applyBorder="1"/>
    <xf numFmtId="0" fontId="5" fillId="0" borderId="50" xfId="0" applyFont="1" applyBorder="1"/>
    <xf numFmtId="0" fontId="8" fillId="0" borderId="0" xfId="0" applyFont="1" applyAlignment="1">
      <alignment wrapText="1"/>
    </xf>
    <xf numFmtId="0" fontId="8" fillId="0" borderId="2" xfId="0" applyFont="1" applyBorder="1" applyAlignment="1">
      <alignment vertical="center"/>
    </xf>
    <xf numFmtId="0" fontId="8" fillId="0" borderId="3" xfId="0" applyFont="1" applyBorder="1" applyAlignment="1">
      <alignment vertical="center"/>
    </xf>
    <xf numFmtId="0" fontId="8" fillId="0" borderId="3" xfId="0" applyFont="1" applyBorder="1" applyAlignment="1">
      <alignment horizontal="center" vertical="center"/>
    </xf>
    <xf numFmtId="0" fontId="17" fillId="0" borderId="3" xfId="0" applyFont="1" applyBorder="1" applyAlignment="1">
      <alignment horizontal="center" vertical="center"/>
    </xf>
    <xf numFmtId="0" fontId="8" fillId="0" borderId="5" xfId="0" applyFont="1" applyBorder="1"/>
    <xf numFmtId="43" fontId="8" fillId="0" borderId="7" xfId="0" applyNumberFormat="1" applyFont="1" applyBorder="1"/>
    <xf numFmtId="43" fontId="8" fillId="0" borderId="0" xfId="0" applyNumberFormat="1" applyFont="1"/>
    <xf numFmtId="0" fontId="33" fillId="0" borderId="11" xfId="0" applyFont="1" applyBorder="1" applyAlignment="1">
      <alignment vertical="center"/>
    </xf>
    <xf numFmtId="0" fontId="0" fillId="0" borderId="0" xfId="0" applyProtection="1">
      <protection locked="0"/>
    </xf>
    <xf numFmtId="0" fontId="29" fillId="0" borderId="0" xfId="0" applyFont="1" applyAlignment="1" applyProtection="1">
      <alignment horizontal="center"/>
      <protection locked="0"/>
    </xf>
    <xf numFmtId="0" fontId="30" fillId="0" borderId="0" xfId="0" applyFont="1" applyAlignment="1" applyProtection="1">
      <alignment horizontal="center"/>
      <protection locked="0"/>
    </xf>
    <xf numFmtId="167" fontId="31" fillId="0" borderId="0" xfId="0" applyNumberFormat="1" applyFont="1" applyProtection="1">
      <protection locked="0"/>
    </xf>
    <xf numFmtId="0" fontId="31" fillId="0" borderId="0" xfId="0" applyFont="1" applyProtection="1">
      <protection locked="0"/>
    </xf>
    <xf numFmtId="167" fontId="0" fillId="0" borderId="0" xfId="0" applyNumberFormat="1" applyProtection="1">
      <protection locked="0"/>
    </xf>
    <xf numFmtId="0" fontId="29" fillId="0" borderId="7" xfId="0" applyFont="1" applyBorder="1" applyAlignment="1">
      <alignment horizontal="center"/>
    </xf>
    <xf numFmtId="0" fontId="29" fillId="0" borderId="7" xfId="0" applyFont="1" applyBorder="1" applyAlignment="1">
      <alignment horizontal="center" wrapText="1"/>
    </xf>
    <xf numFmtId="49" fontId="29" fillId="0" borderId="7" xfId="0" applyNumberFormat="1" applyFont="1" applyBorder="1" applyAlignment="1">
      <alignment horizontal="center" wrapText="1"/>
    </xf>
    <xf numFmtId="0" fontId="30" fillId="0" borderId="39" xfId="0" applyFont="1" applyBorder="1" applyAlignment="1">
      <alignment horizontal="center"/>
    </xf>
    <xf numFmtId="0" fontId="31" fillId="0" borderId="32" xfId="0" applyFont="1" applyBorder="1"/>
    <xf numFmtId="167" fontId="31" fillId="0" borderId="32" xfId="0" applyNumberFormat="1" applyFont="1" applyBorder="1"/>
    <xf numFmtId="167" fontId="0" fillId="0" borderId="13" xfId="0" applyNumberFormat="1" applyBorder="1"/>
    <xf numFmtId="164" fontId="36" fillId="0" borderId="0" xfId="1" applyNumberFormat="1" applyFont="1" applyBorder="1" applyProtection="1">
      <protection locked="0"/>
    </xf>
    <xf numFmtId="43" fontId="36" fillId="0" borderId="0" xfId="1" applyNumberFormat="1" applyFont="1" applyBorder="1" applyProtection="1">
      <protection locked="0"/>
    </xf>
    <xf numFmtId="0" fontId="39" fillId="0" borderId="0" xfId="0" applyFont="1"/>
    <xf numFmtId="0" fontId="39" fillId="0" borderId="7" xfId="0" applyFont="1" applyBorder="1" applyAlignment="1">
      <alignment horizontal="center" wrapText="1"/>
    </xf>
    <xf numFmtId="0" fontId="39" fillId="0" borderId="7" xfId="0" applyFont="1" applyBorder="1" applyAlignment="1">
      <alignment horizontal="center"/>
    </xf>
    <xf numFmtId="0" fontId="40" fillId="0" borderId="39" xfId="0" quotePrefix="1" applyFont="1" applyBorder="1" applyAlignment="1">
      <alignment horizontal="center"/>
    </xf>
    <xf numFmtId="0" fontId="37" fillId="0" borderId="0" xfId="0" applyFont="1"/>
    <xf numFmtId="0" fontId="38" fillId="0" borderId="13" xfId="0" applyFont="1" applyBorder="1" applyAlignment="1">
      <alignment horizontal="left"/>
    </xf>
    <xf numFmtId="43" fontId="38" fillId="0" borderId="13" xfId="1" applyNumberFormat="1" applyFont="1" applyBorder="1" applyProtection="1"/>
    <xf numFmtId="164" fontId="38" fillId="0" borderId="13" xfId="1" applyNumberFormat="1" applyFont="1" applyBorder="1" applyProtection="1"/>
    <xf numFmtId="0" fontId="5" fillId="0" borderId="0" xfId="6" applyFont="1" applyAlignment="1" applyProtection="1">
      <alignment horizontal="centerContinuous"/>
      <protection hidden="1"/>
    </xf>
    <xf numFmtId="0" fontId="5" fillId="0" borderId="0" xfId="6" applyFont="1"/>
    <xf numFmtId="0" fontId="5" fillId="7" borderId="0" xfId="6" applyFont="1" applyFill="1"/>
    <xf numFmtId="0" fontId="5" fillId="0" borderId="0" xfId="6" applyFont="1" applyAlignment="1">
      <alignment horizontal="centerContinuous"/>
    </xf>
    <xf numFmtId="0" fontId="5" fillId="0" borderId="0" xfId="6" applyFont="1" applyAlignment="1">
      <alignment horizontal="center"/>
    </xf>
    <xf numFmtId="0" fontId="67" fillId="0" borderId="0" xfId="0" applyFont="1" applyAlignment="1">
      <alignment horizontal="left"/>
    </xf>
    <xf numFmtId="0" fontId="4" fillId="0" borderId="0" xfId="6" applyFont="1" applyAlignment="1">
      <alignment horizontal="center"/>
    </xf>
    <xf numFmtId="0" fontId="4" fillId="0" borderId="0" xfId="6" applyFont="1" applyAlignment="1">
      <alignment horizontal="left"/>
    </xf>
    <xf numFmtId="0" fontId="5" fillId="0" borderId="0" xfId="6" applyFont="1" applyAlignment="1">
      <alignment horizontal="left"/>
    </xf>
    <xf numFmtId="43" fontId="5" fillId="0" borderId="0" xfId="6" applyNumberFormat="1" applyFont="1"/>
    <xf numFmtId="43" fontId="5" fillId="0" borderId="0" xfId="6" applyNumberFormat="1" applyFont="1" applyAlignment="1">
      <alignment horizontal="center"/>
    </xf>
    <xf numFmtId="0" fontId="5" fillId="0" borderId="0" xfId="6" applyFont="1" applyAlignment="1">
      <alignment horizontal="right"/>
    </xf>
    <xf numFmtId="0" fontId="5" fillId="0" borderId="0" xfId="0" applyFont="1" applyAlignment="1">
      <alignment horizontal="centerContinuous"/>
    </xf>
    <xf numFmtId="43" fontId="5" fillId="0" borderId="0" xfId="2" applyFont="1" applyFill="1" applyBorder="1" applyAlignment="1" applyProtection="1">
      <alignment horizontal="center"/>
    </xf>
    <xf numFmtId="0" fontId="68" fillId="0" borderId="0" xfId="10" applyFont="1" applyProtection="1">
      <protection locked="0"/>
    </xf>
    <xf numFmtId="0" fontId="69" fillId="0" borderId="0" xfId="10" applyFont="1" applyAlignment="1" applyProtection="1">
      <alignment horizontal="center"/>
      <protection locked="0"/>
    </xf>
    <xf numFmtId="0" fontId="71" fillId="0" borderId="0" xfId="10" applyFont="1" applyAlignment="1">
      <alignment horizontal="center"/>
    </xf>
    <xf numFmtId="0" fontId="68" fillId="0" borderId="0" xfId="10" applyFont="1"/>
    <xf numFmtId="0" fontId="69" fillId="0" borderId="7" xfId="10" applyFont="1" applyBorder="1" applyAlignment="1" applyProtection="1">
      <alignment horizontal="center"/>
      <protection locked="0"/>
    </xf>
    <xf numFmtId="0" fontId="69" fillId="0" borderId="38" xfId="10" applyFont="1" applyBorder="1" applyAlignment="1" applyProtection="1">
      <alignment horizontal="center"/>
      <protection locked="0"/>
    </xf>
    <xf numFmtId="0" fontId="68" fillId="0" borderId="0" xfId="10" applyFont="1" applyAlignment="1" applyProtection="1">
      <alignment horizontal="center"/>
      <protection locked="0"/>
    </xf>
    <xf numFmtId="0" fontId="68" fillId="0" borderId="11" xfId="10" applyFont="1" applyBorder="1" applyAlignment="1">
      <alignment horizontal="center"/>
    </xf>
    <xf numFmtId="0" fontId="68" fillId="0" borderId="7" xfId="10" applyFont="1" applyBorder="1" applyProtection="1">
      <protection locked="0"/>
    </xf>
    <xf numFmtId="0" fontId="68" fillId="0" borderId="15" xfId="10" applyFont="1" applyBorder="1" applyAlignment="1" applyProtection="1">
      <alignment horizontal="center"/>
      <protection locked="0"/>
    </xf>
    <xf numFmtId="0" fontId="72" fillId="0" borderId="0" xfId="10" applyFont="1" applyAlignment="1" applyProtection="1">
      <alignment horizontal="center"/>
      <protection locked="0"/>
    </xf>
    <xf numFmtId="0" fontId="41" fillId="0" borderId="0" xfId="10" applyFont="1"/>
    <xf numFmtId="0" fontId="8" fillId="0" borderId="67" xfId="6" applyFont="1" applyBorder="1" applyProtection="1">
      <protection hidden="1"/>
    </xf>
    <xf numFmtId="9" fontId="8" fillId="0" borderId="68" xfId="8" applyFont="1" applyBorder="1" applyProtection="1">
      <protection hidden="1"/>
    </xf>
    <xf numFmtId="0" fontId="5" fillId="8" borderId="69" xfId="0" applyFont="1" applyFill="1" applyBorder="1" applyProtection="1">
      <protection hidden="1"/>
    </xf>
    <xf numFmtId="0" fontId="5" fillId="8" borderId="70" xfId="0" applyFont="1" applyFill="1" applyBorder="1" applyProtection="1">
      <protection hidden="1"/>
    </xf>
    <xf numFmtId="43" fontId="8" fillId="0" borderId="71" xfId="0" applyNumberFormat="1" applyFont="1" applyBorder="1" applyProtection="1">
      <protection hidden="1"/>
    </xf>
    <xf numFmtId="43" fontId="14" fillId="0" borderId="72" xfId="0" applyNumberFormat="1" applyFont="1" applyBorder="1" applyProtection="1">
      <protection hidden="1"/>
    </xf>
    <xf numFmtId="44" fontId="10" fillId="0" borderId="13" xfId="0" applyNumberFormat="1" applyFont="1" applyBorder="1" applyProtection="1">
      <protection locked="0"/>
    </xf>
    <xf numFmtId="44" fontId="10" fillId="0" borderId="33" xfId="0" applyNumberFormat="1" applyFont="1" applyBorder="1" applyProtection="1">
      <protection hidden="1"/>
    </xf>
    <xf numFmtId="44" fontId="4" fillId="0" borderId="0" xfId="0" applyNumberFormat="1" applyFont="1" applyAlignment="1" applyProtection="1">
      <alignment horizontal="right"/>
      <protection hidden="1"/>
    </xf>
    <xf numFmtId="0" fontId="4" fillId="0" borderId="0" xfId="0" applyFont="1" applyAlignment="1">
      <alignment horizontal="center"/>
    </xf>
    <xf numFmtId="44" fontId="10" fillId="0" borderId="13" xfId="0" applyNumberFormat="1" applyFont="1" applyBorder="1" applyProtection="1">
      <protection hidden="1"/>
    </xf>
    <xf numFmtId="44" fontId="10" fillId="0" borderId="33" xfId="0" applyNumberFormat="1" applyFont="1" applyBorder="1"/>
    <xf numFmtId="0" fontId="4" fillId="0" borderId="0" xfId="0" applyFont="1" applyProtection="1">
      <protection locked="0"/>
    </xf>
    <xf numFmtId="0" fontId="73" fillId="0" borderId="0" xfId="0" applyFont="1" applyAlignment="1" applyProtection="1">
      <alignment horizontal="left"/>
      <protection locked="0"/>
    </xf>
    <xf numFmtId="0" fontId="73" fillId="0" borderId="0" xfId="0" applyFont="1" applyProtection="1">
      <protection locked="0"/>
    </xf>
    <xf numFmtId="0" fontId="8" fillId="0" borderId="4" xfId="0" applyFont="1" applyBorder="1" applyAlignment="1" applyProtection="1">
      <alignment horizontal="centerContinuous" vertical="center"/>
      <protection hidden="1"/>
    </xf>
    <xf numFmtId="0" fontId="15" fillId="0" borderId="30" xfId="0" applyFont="1" applyBorder="1" applyAlignment="1" applyProtection="1">
      <alignment horizontal="centerContinuous" vertical="center"/>
      <protection hidden="1"/>
    </xf>
    <xf numFmtId="0" fontId="8" fillId="0" borderId="31" xfId="0" applyFont="1" applyBorder="1" applyAlignment="1" applyProtection="1">
      <alignment horizontal="centerContinuous"/>
      <protection hidden="1"/>
    </xf>
    <xf numFmtId="0" fontId="5" fillId="0" borderId="7" xfId="12" applyBorder="1" applyAlignment="1">
      <alignment horizontal="center"/>
    </xf>
    <xf numFmtId="0" fontId="74" fillId="0" borderId="0" xfId="13"/>
    <xf numFmtId="0" fontId="76" fillId="0" borderId="0" xfId="13" applyFont="1"/>
    <xf numFmtId="0" fontId="74" fillId="0" borderId="0" xfId="13" applyAlignment="1">
      <alignment vertical="top" wrapText="1"/>
    </xf>
    <xf numFmtId="0" fontId="74" fillId="0" borderId="0" xfId="13" quotePrefix="1" applyAlignment="1">
      <alignment horizontal="right"/>
    </xf>
    <xf numFmtId="0" fontId="74" fillId="0" borderId="0" xfId="13" applyAlignment="1" applyProtection="1">
      <alignment vertical="top"/>
      <protection locked="0"/>
    </xf>
    <xf numFmtId="0" fontId="74" fillId="0" borderId="0" xfId="13" applyAlignment="1" applyProtection="1">
      <alignment horizontal="right" vertical="top"/>
      <protection locked="0"/>
    </xf>
    <xf numFmtId="44" fontId="74" fillId="0" borderId="0" xfId="3" applyFont="1" applyAlignment="1" applyProtection="1">
      <alignment vertical="top"/>
      <protection locked="0"/>
    </xf>
    <xf numFmtId="0" fontId="74" fillId="0" borderId="0" xfId="13" applyAlignment="1" applyProtection="1">
      <alignment horizontal="right" vertical="top" wrapText="1"/>
      <protection locked="0"/>
    </xf>
    <xf numFmtId="0" fontId="74" fillId="0" borderId="0" xfId="13" applyAlignment="1">
      <alignment horizontal="right"/>
    </xf>
    <xf numFmtId="0" fontId="74" fillId="0" borderId="0" xfId="14"/>
    <xf numFmtId="0" fontId="77" fillId="0" borderId="0" xfId="15" applyFont="1"/>
    <xf numFmtId="0" fontId="74" fillId="0" borderId="0" xfId="13" quotePrefix="1" applyAlignment="1">
      <alignment horizontal="right" vertical="top"/>
    </xf>
    <xf numFmtId="0" fontId="74" fillId="0" borderId="0" xfId="13" applyAlignment="1" applyProtection="1">
      <alignment horizontal="left"/>
      <protection locked="0"/>
    </xf>
    <xf numFmtId="0" fontId="74" fillId="0" borderId="0" xfId="13" applyProtection="1">
      <protection locked="0"/>
    </xf>
    <xf numFmtId="0" fontId="74" fillId="0" borderId="0" xfId="13" applyAlignment="1" applyProtection="1">
      <alignment horizontal="right"/>
      <protection locked="0"/>
    </xf>
    <xf numFmtId="166" fontId="5" fillId="0" borderId="7" xfId="0" applyNumberFormat="1" applyFont="1" applyBorder="1" applyProtection="1">
      <protection locked="0"/>
    </xf>
    <xf numFmtId="43" fontId="8" fillId="0" borderId="9" xfId="0" applyNumberFormat="1" applyFont="1" applyBorder="1"/>
    <xf numFmtId="43" fontId="8" fillId="0" borderId="7" xfId="0" applyNumberFormat="1" applyFont="1" applyBorder="1" applyProtection="1">
      <protection locked="0"/>
    </xf>
    <xf numFmtId="0" fontId="17" fillId="0" borderId="4" xfId="0" applyFont="1" applyBorder="1" applyAlignment="1">
      <alignment horizontal="center" vertical="center" wrapText="1"/>
    </xf>
    <xf numFmtId="43" fontId="8" fillId="0" borderId="0" xfId="0" applyNumberFormat="1" applyFont="1" applyProtection="1">
      <protection locked="0"/>
    </xf>
    <xf numFmtId="0" fontId="51" fillId="9" borderId="0" xfId="0" applyFont="1" applyFill="1" applyAlignment="1">
      <alignment horizontal="right"/>
    </xf>
    <xf numFmtId="0" fontId="51" fillId="10" borderId="0" xfId="0" applyFont="1" applyFill="1" applyAlignment="1">
      <alignment horizontal="right"/>
    </xf>
    <xf numFmtId="0" fontId="33" fillId="0" borderId="0" xfId="0" applyFont="1" applyAlignment="1">
      <alignment vertical="center"/>
    </xf>
    <xf numFmtId="43" fontId="8" fillId="0" borderId="0" xfId="0" applyNumberFormat="1" applyFont="1" applyAlignment="1" applyProtection="1">
      <alignment horizontal="center" vertical="center"/>
      <protection locked="0"/>
    </xf>
    <xf numFmtId="43" fontId="8" fillId="0" borderId="0" xfId="0" applyNumberFormat="1" applyFont="1" applyAlignment="1">
      <alignment horizontal="center" vertical="center"/>
    </xf>
    <xf numFmtId="0" fontId="15" fillId="11" borderId="15" xfId="0" applyFont="1" applyFill="1" applyBorder="1" applyAlignment="1" applyProtection="1">
      <alignment horizontal="center" vertical="center"/>
      <protection locked="0"/>
    </xf>
    <xf numFmtId="0" fontId="15" fillId="9" borderId="15" xfId="0" applyFont="1" applyFill="1" applyBorder="1" applyAlignment="1" applyProtection="1">
      <alignment horizontal="center" vertical="center"/>
      <protection locked="0"/>
    </xf>
    <xf numFmtId="0" fontId="8" fillId="0" borderId="0" xfId="0" applyFont="1" applyAlignment="1">
      <alignment horizontal="right" vertical="center"/>
    </xf>
    <xf numFmtId="0" fontId="14" fillId="0" borderId="0" xfId="0" applyFont="1" applyAlignment="1">
      <alignment horizontal="right" vertical="center"/>
    </xf>
    <xf numFmtId="43" fontId="8" fillId="0" borderId="7" xfId="0" applyNumberFormat="1" applyFont="1" applyBorder="1" applyAlignment="1" applyProtection="1">
      <alignment horizontal="center" vertical="center"/>
      <protection locked="0"/>
    </xf>
    <xf numFmtId="0" fontId="5" fillId="11" borderId="6" xfId="0" applyFont="1" applyFill="1" applyBorder="1" applyAlignment="1">
      <alignment vertical="center"/>
    </xf>
    <xf numFmtId="0" fontId="4" fillId="11" borderId="0" xfId="0" applyFont="1" applyFill="1" applyAlignment="1">
      <alignment vertical="center"/>
    </xf>
    <xf numFmtId="0" fontId="5" fillId="11" borderId="0" xfId="0" applyFont="1" applyFill="1" applyAlignment="1">
      <alignment vertical="center"/>
    </xf>
    <xf numFmtId="0" fontId="5" fillId="9" borderId="6" xfId="0" applyFont="1" applyFill="1" applyBorder="1" applyAlignment="1">
      <alignment vertical="center"/>
    </xf>
    <xf numFmtId="0" fontId="4" fillId="9" borderId="0" xfId="0" applyFont="1" applyFill="1" applyAlignment="1">
      <alignment vertical="center"/>
    </xf>
    <xf numFmtId="0" fontId="5" fillId="9" borderId="8" xfId="0" applyFont="1" applyFill="1" applyBorder="1" applyAlignment="1">
      <alignment vertical="center"/>
    </xf>
    <xf numFmtId="0" fontId="5" fillId="9" borderId="10" xfId="0" applyFont="1" applyFill="1" applyBorder="1" applyAlignment="1">
      <alignment vertical="center"/>
    </xf>
    <xf numFmtId="0" fontId="5" fillId="9" borderId="11" xfId="0" applyFont="1" applyFill="1" applyBorder="1" applyAlignment="1">
      <alignment vertical="center"/>
    </xf>
    <xf numFmtId="0" fontId="5" fillId="9" borderId="12" xfId="0" applyFont="1" applyFill="1" applyBorder="1" applyAlignment="1">
      <alignment vertical="center"/>
    </xf>
    <xf numFmtId="0" fontId="65" fillId="0" borderId="0" xfId="15" applyFont="1" applyAlignment="1">
      <alignment horizontal="left"/>
    </xf>
    <xf numFmtId="0" fontId="16" fillId="0" borderId="0" xfId="15" applyFont="1" applyAlignment="1">
      <alignment horizontal="left"/>
    </xf>
    <xf numFmtId="0" fontId="20" fillId="0" borderId="0" xfId="15" applyFont="1" applyAlignment="1">
      <alignment horizontal="centerContinuous"/>
    </xf>
    <xf numFmtId="0" fontId="5" fillId="0" borderId="0" xfId="15" applyAlignment="1">
      <alignment horizontal="centerContinuous"/>
    </xf>
    <xf numFmtId="0" fontId="12" fillId="0" borderId="0" xfId="15" applyFont="1" applyAlignment="1">
      <alignment horizontal="center" vertical="center" wrapText="1"/>
    </xf>
    <xf numFmtId="0" fontId="5" fillId="0" borderId="0" xfId="15"/>
    <xf numFmtId="0" fontId="15" fillId="0" borderId="0" xfId="15" applyFont="1" applyAlignment="1">
      <alignment horizontal="center" vertical="center"/>
    </xf>
    <xf numFmtId="0" fontId="16" fillId="0" borderId="0" xfId="15" applyFont="1" applyAlignment="1">
      <alignment horizontal="left" vertical="center" wrapText="1"/>
    </xf>
    <xf numFmtId="0" fontId="16" fillId="0" borderId="0" xfId="15" applyFont="1" applyAlignment="1">
      <alignment vertical="center"/>
    </xf>
    <xf numFmtId="0" fontId="5" fillId="0" borderId="0" xfId="15" quotePrefix="1"/>
    <xf numFmtId="44" fontId="5" fillId="0" borderId="7" xfId="3" applyFont="1" applyBorder="1" applyProtection="1"/>
    <xf numFmtId="0" fontId="25" fillId="0" borderId="0" xfId="15" applyFont="1"/>
    <xf numFmtId="39" fontId="5" fillId="0" borderId="7" xfId="16" applyNumberFormat="1" applyFont="1" applyBorder="1" applyProtection="1"/>
    <xf numFmtId="39" fontId="5" fillId="0" borderId="0" xfId="16" applyNumberFormat="1" applyFont="1" applyBorder="1" applyProtection="1"/>
    <xf numFmtId="0" fontId="5" fillId="0" borderId="0" xfId="15" applyAlignment="1">
      <alignment horizontal="center"/>
    </xf>
    <xf numFmtId="37" fontId="5" fillId="0" borderId="7" xfId="16" applyFont="1" applyBorder="1" applyAlignment="1" applyProtection="1">
      <alignment horizontal="center"/>
      <protection locked="0"/>
    </xf>
    <xf numFmtId="37" fontId="5" fillId="0" borderId="7" xfId="15" applyNumberFormat="1" applyBorder="1" applyAlignment="1" applyProtection="1">
      <alignment horizontal="center"/>
      <protection locked="0"/>
    </xf>
    <xf numFmtId="0" fontId="5" fillId="0" borderId="0" xfId="15" applyAlignment="1">
      <alignment horizontal="center" vertical="top" wrapText="1"/>
    </xf>
    <xf numFmtId="0" fontId="5" fillId="0" borderId="0" xfId="15" applyAlignment="1">
      <alignment horizontal="center" vertical="top"/>
    </xf>
    <xf numFmtId="0" fontId="16" fillId="0" borderId="0" xfId="15" applyFont="1"/>
    <xf numFmtId="0" fontId="4" fillId="0" borderId="0" xfId="15" applyFont="1"/>
    <xf numFmtId="0" fontId="5" fillId="0" borderId="0" xfId="15" applyAlignment="1">
      <alignment horizontal="center" wrapText="1"/>
    </xf>
    <xf numFmtId="0" fontId="5" fillId="0" borderId="0" xfId="15" quotePrefix="1" applyAlignment="1">
      <alignment horizontal="center" vertical="top"/>
    </xf>
    <xf numFmtId="44" fontId="5" fillId="0" borderId="7" xfId="3" applyFont="1" applyBorder="1" applyAlignment="1" applyProtection="1">
      <alignment horizontal="center" vertical="top"/>
    </xf>
    <xf numFmtId="44" fontId="4" fillId="0" borderId="7" xfId="15" applyNumberFormat="1" applyFont="1" applyBorder="1" applyAlignment="1">
      <alignment horizontal="center" vertical="top"/>
    </xf>
    <xf numFmtId="0" fontId="5" fillId="0" borderId="0" xfId="15" applyAlignment="1">
      <alignment horizontal="left" vertical="top" wrapText="1"/>
    </xf>
    <xf numFmtId="0" fontId="5" fillId="0" borderId="0" xfId="15" applyAlignment="1">
      <alignment horizontal="center" vertical="center" wrapText="1"/>
    </xf>
    <xf numFmtId="0" fontId="5" fillId="0" borderId="0" xfId="15" applyAlignment="1">
      <alignment vertical="center"/>
    </xf>
    <xf numFmtId="0" fontId="5" fillId="0" borderId="0" xfId="15" applyAlignment="1">
      <alignment horizontal="center" vertical="center"/>
    </xf>
    <xf numFmtId="0" fontId="5" fillId="0" borderId="0" xfId="15" quotePrefix="1" applyAlignment="1">
      <alignment horizontal="center" vertical="center"/>
    </xf>
    <xf numFmtId="44" fontId="5" fillId="0" borderId="7" xfId="15" applyNumberFormat="1" applyBorder="1" applyAlignment="1">
      <alignment horizontal="center" vertical="center"/>
    </xf>
    <xf numFmtId="0" fontId="5" fillId="0" borderId="0" xfId="15" applyAlignment="1">
      <alignment horizontal="left" vertical="top"/>
    </xf>
    <xf numFmtId="0" fontId="82" fillId="0" borderId="0" xfId="15" applyFont="1"/>
    <xf numFmtId="0" fontId="51" fillId="0" borderId="0" xfId="15" applyFont="1"/>
    <xf numFmtId="0" fontId="53" fillId="0" borderId="0" xfId="15" applyFont="1"/>
    <xf numFmtId="0" fontId="81" fillId="0" borderId="0" xfId="15" applyFont="1" applyAlignment="1">
      <alignment horizontal="center"/>
    </xf>
    <xf numFmtId="0" fontId="54" fillId="0" borderId="0" xfId="15" applyFont="1" applyAlignment="1">
      <alignment horizontal="left"/>
    </xf>
    <xf numFmtId="0" fontId="51" fillId="0" borderId="0" xfId="15" applyFont="1" applyAlignment="1">
      <alignment horizontal="left" vertical="top" wrapText="1"/>
    </xf>
    <xf numFmtId="0" fontId="51" fillId="0" borderId="0" xfId="15" applyFont="1" applyAlignment="1">
      <alignment horizontal="center"/>
    </xf>
    <xf numFmtId="0" fontId="51" fillId="0" borderId="0" xfId="15" applyFont="1" applyAlignment="1">
      <alignment wrapText="1"/>
    </xf>
    <xf numFmtId="0" fontId="51" fillId="0" borderId="0" xfId="15" applyFont="1" applyAlignment="1">
      <alignment horizontal="justify" vertical="center"/>
    </xf>
    <xf numFmtId="0" fontId="51" fillId="0" borderId="0" xfId="15" applyFont="1" applyAlignment="1" applyProtection="1">
      <alignment horizontal="justify"/>
      <protection hidden="1"/>
    </xf>
    <xf numFmtId="0" fontId="51" fillId="0" borderId="0" xfId="17" applyFont="1" applyAlignment="1" applyProtection="1">
      <alignment horizontal="justify"/>
      <protection hidden="1"/>
    </xf>
    <xf numFmtId="0" fontId="52" fillId="0" borderId="0" xfId="15" applyFont="1" applyAlignment="1" applyProtection="1">
      <alignment horizontal="justify"/>
      <protection hidden="1"/>
    </xf>
    <xf numFmtId="0" fontId="51" fillId="0" borderId="0" xfId="15" applyFont="1" applyAlignment="1" applyProtection="1">
      <alignment horizontal="left" indent="1"/>
      <protection hidden="1"/>
    </xf>
    <xf numFmtId="0" fontId="54" fillId="0" borderId="0" xfId="15" applyFont="1"/>
    <xf numFmtId="0" fontId="52" fillId="0" borderId="0" xfId="15" applyFont="1"/>
    <xf numFmtId="0" fontId="52" fillId="0" borderId="0" xfId="15" applyFont="1" applyAlignment="1">
      <alignment vertical="top"/>
    </xf>
    <xf numFmtId="0" fontId="51" fillId="0" borderId="0" xfId="15" applyFont="1" applyAlignment="1">
      <alignment vertical="top" wrapText="1"/>
    </xf>
    <xf numFmtId="0" fontId="51" fillId="0" borderId="0" xfId="15" applyFont="1" applyAlignment="1">
      <alignment vertical="top"/>
    </xf>
    <xf numFmtId="0" fontId="52" fillId="0" borderId="0" xfId="15" applyFont="1" applyAlignment="1">
      <alignment horizontal="justify" vertical="top"/>
    </xf>
    <xf numFmtId="0" fontId="51" fillId="0" borderId="0" xfId="15" applyFont="1" applyAlignment="1">
      <alignment horizontal="justify" vertical="top"/>
    </xf>
    <xf numFmtId="0" fontId="51" fillId="0" borderId="0" xfId="15" applyFont="1" applyAlignment="1">
      <alignment horizontal="justify" vertical="top" wrapText="1"/>
    </xf>
    <xf numFmtId="0" fontId="9" fillId="0" borderId="0" xfId="15" applyFont="1" applyAlignment="1" applyProtection="1">
      <alignment horizontal="left"/>
      <protection hidden="1"/>
    </xf>
    <xf numFmtId="0" fontId="32" fillId="0" borderId="0" xfId="15" applyFont="1" applyAlignment="1" applyProtection="1">
      <alignment horizontal="center"/>
      <protection hidden="1"/>
    </xf>
    <xf numFmtId="0" fontId="16" fillId="0" borderId="0" xfId="15" applyFont="1" applyProtection="1">
      <protection hidden="1"/>
    </xf>
    <xf numFmtId="0" fontId="20" fillId="0" borderId="15" xfId="15" applyFont="1" applyBorder="1" applyAlignment="1" applyProtection="1">
      <alignment horizontal="center" vertical="center"/>
      <protection locked="0"/>
    </xf>
    <xf numFmtId="0" fontId="16" fillId="0" borderId="15" xfId="15" applyFont="1" applyBorder="1" applyAlignment="1" applyProtection="1">
      <alignment horizontal="center" vertical="center"/>
      <protection locked="0"/>
    </xf>
    <xf numFmtId="0" fontId="20" fillId="0" borderId="0" xfId="15" applyFont="1" applyAlignment="1" applyProtection="1">
      <alignment horizontal="center" vertical="center"/>
      <protection locked="0"/>
    </xf>
    <xf numFmtId="0" fontId="8" fillId="0" borderId="30" xfId="0" applyFont="1" applyBorder="1" applyProtection="1">
      <protection locked="0"/>
    </xf>
    <xf numFmtId="0" fontId="8" fillId="0" borderId="31" xfId="0" applyFont="1" applyBorder="1" applyProtection="1">
      <protection locked="0"/>
    </xf>
    <xf numFmtId="0" fontId="51" fillId="0" borderId="0" xfId="0" applyFont="1" applyAlignment="1">
      <alignment horizontal="left" vertical="top" wrapText="1"/>
    </xf>
    <xf numFmtId="0" fontId="51" fillId="0" borderId="0" xfId="0" applyFont="1" applyAlignment="1">
      <alignment horizontal="left" vertical="top"/>
    </xf>
    <xf numFmtId="0" fontId="41" fillId="0" borderId="0" xfId="0" applyFont="1" applyProtection="1">
      <protection hidden="1"/>
    </xf>
    <xf numFmtId="0" fontId="68" fillId="0" borderId="7" xfId="0" applyFont="1" applyBorder="1" applyAlignment="1" applyProtection="1">
      <alignment horizontal="center" wrapText="1"/>
      <protection hidden="1"/>
    </xf>
    <xf numFmtId="0" fontId="68" fillId="0" borderId="7" xfId="0" applyFont="1" applyBorder="1" applyAlignment="1" applyProtection="1">
      <alignment horizontal="center"/>
      <protection hidden="1"/>
    </xf>
    <xf numFmtId="0" fontId="41" fillId="0" borderId="0" xfId="0" applyFont="1" applyAlignment="1" applyProtection="1">
      <alignment horizontal="center"/>
      <protection hidden="1"/>
    </xf>
    <xf numFmtId="0" fontId="83" fillId="0" borderId="39" xfId="0" quotePrefix="1" applyFont="1" applyBorder="1" applyAlignment="1" applyProtection="1">
      <alignment horizontal="center"/>
      <protection hidden="1"/>
    </xf>
    <xf numFmtId="0" fontId="41" fillId="0" borderId="0" xfId="0" quotePrefix="1" applyFont="1" applyAlignment="1" applyProtection="1">
      <alignment horizontal="center"/>
      <protection hidden="1"/>
    </xf>
    <xf numFmtId="0" fontId="84" fillId="0" borderId="0" xfId="0" applyFont="1" applyProtection="1">
      <protection hidden="1"/>
    </xf>
    <xf numFmtId="0" fontId="5" fillId="0" borderId="0" xfId="0" applyFont="1" applyAlignment="1">
      <alignment horizontal="justify" vertical="center"/>
    </xf>
    <xf numFmtId="43" fontId="41" fillId="0" borderId="0" xfId="1" applyNumberFormat="1" applyFont="1" applyProtection="1">
      <protection hidden="1"/>
    </xf>
    <xf numFmtId="167" fontId="41" fillId="0" borderId="0" xfId="0" applyNumberFormat="1" applyFont="1" applyProtection="1">
      <protection hidden="1"/>
    </xf>
    <xf numFmtId="0" fontId="41" fillId="0" borderId="0" xfId="11" applyFont="1"/>
    <xf numFmtId="43" fontId="41" fillId="0" borderId="0" xfId="1" applyNumberFormat="1" applyFont="1" applyProtection="1">
      <protection locked="0"/>
    </xf>
    <xf numFmtId="167" fontId="41" fillId="0" borderId="0" xfId="0" applyNumberFormat="1" applyFont="1"/>
    <xf numFmtId="0" fontId="41" fillId="0" borderId="0" xfId="0" applyFont="1" applyProtection="1">
      <protection locked="0"/>
    </xf>
    <xf numFmtId="167" fontId="41" fillId="0" borderId="7" xfId="0" applyNumberFormat="1" applyFont="1" applyBorder="1"/>
    <xf numFmtId="164" fontId="41" fillId="0" borderId="0" xfId="1" applyNumberFormat="1" applyFont="1" applyProtection="1">
      <protection hidden="1"/>
    </xf>
    <xf numFmtId="0" fontId="41" fillId="0" borderId="0" xfId="0" applyFont="1"/>
    <xf numFmtId="167" fontId="41" fillId="0" borderId="55" xfId="0" applyNumberFormat="1" applyFont="1" applyBorder="1" applyProtection="1">
      <protection hidden="1"/>
    </xf>
    <xf numFmtId="0" fontId="84" fillId="0" borderId="0" xfId="0" quotePrefix="1" applyFont="1" applyProtection="1">
      <protection hidden="1"/>
    </xf>
    <xf numFmtId="0" fontId="41" fillId="0" borderId="0" xfId="0" applyFont="1" applyAlignment="1" applyProtection="1">
      <alignment vertical="top"/>
      <protection hidden="1"/>
    </xf>
    <xf numFmtId="0" fontId="41" fillId="0" borderId="0" xfId="0" applyFont="1" applyAlignment="1" applyProtection="1">
      <alignment horizontal="left" vertical="top"/>
      <protection hidden="1"/>
    </xf>
    <xf numFmtId="167" fontId="41" fillId="0" borderId="0" xfId="0" applyNumberFormat="1" applyFont="1" applyProtection="1">
      <protection locked="0"/>
    </xf>
    <xf numFmtId="167" fontId="41" fillId="0" borderId="7" xfId="0" applyNumberFormat="1" applyFont="1" applyBorder="1" applyProtection="1">
      <protection locked="0"/>
    </xf>
    <xf numFmtId="0" fontId="84" fillId="0" borderId="0" xfId="0" applyFont="1" applyAlignment="1" applyProtection="1">
      <alignment horizontal="left" vertical="top" wrapText="1"/>
      <protection hidden="1"/>
    </xf>
    <xf numFmtId="0" fontId="85" fillId="0" borderId="0" xfId="0" applyFont="1" applyProtection="1">
      <protection hidden="1"/>
    </xf>
    <xf numFmtId="0" fontId="5" fillId="0" borderId="0" xfId="0" applyFont="1" applyAlignment="1">
      <alignment horizontal="left" vertical="top"/>
    </xf>
    <xf numFmtId="0" fontId="84" fillId="0" borderId="0" xfId="0" applyFont="1"/>
    <xf numFmtId="42" fontId="5" fillId="0" borderId="13" xfId="0" applyNumberFormat="1" applyFont="1" applyBorder="1" applyAlignment="1" applyProtection="1">
      <alignment horizontal="center" vertical="center"/>
      <protection locked="0"/>
    </xf>
    <xf numFmtId="0" fontId="4" fillId="0" borderId="0" xfId="0" applyFont="1" applyAlignment="1">
      <alignment horizontal="right" vertical="center"/>
    </xf>
    <xf numFmtId="0" fontId="87" fillId="0" borderId="0" xfId="0" applyFont="1"/>
    <xf numFmtId="0" fontId="4" fillId="0" borderId="0" xfId="6" applyFont="1"/>
    <xf numFmtId="37" fontId="5" fillId="0" borderId="0" xfId="1"/>
    <xf numFmtId="39" fontId="5" fillId="0" borderId="0" xfId="1" applyNumberFormat="1"/>
    <xf numFmtId="0" fontId="5" fillId="0" borderId="13" xfId="15" applyBorder="1" applyAlignment="1">
      <alignment horizontal="center" wrapText="1"/>
    </xf>
    <xf numFmtId="0" fontId="4" fillId="0" borderId="0" xfId="15" applyFont="1" applyAlignment="1">
      <alignment horizontal="left"/>
    </xf>
    <xf numFmtId="0" fontId="15" fillId="0" borderId="0" xfId="12" applyFont="1" applyAlignment="1" applyProtection="1">
      <alignment vertical="top" wrapText="1"/>
      <protection locked="0"/>
    </xf>
    <xf numFmtId="0" fontId="17" fillId="0" borderId="0" xfId="6" applyFont="1" applyAlignment="1">
      <alignment horizontal="center"/>
    </xf>
    <xf numFmtId="0" fontId="41" fillId="0" borderId="0" xfId="18" applyFont="1"/>
    <xf numFmtId="0" fontId="84" fillId="0" borderId="0" xfId="18" applyFont="1" applyAlignment="1">
      <alignment vertical="top"/>
    </xf>
    <xf numFmtId="0" fontId="41" fillId="0" borderId="0" xfId="18" quotePrefix="1" applyFont="1" applyAlignment="1">
      <alignment horizontal="center" vertical="top"/>
    </xf>
    <xf numFmtId="0" fontId="91" fillId="0" borderId="0" xfId="18" applyFont="1" applyAlignment="1">
      <alignment vertical="top"/>
    </xf>
    <xf numFmtId="0" fontId="91" fillId="0" borderId="0" xfId="18" applyFont="1" applyAlignment="1">
      <alignment horizontal="center" vertical="top"/>
    </xf>
    <xf numFmtId="44" fontId="91" fillId="0" borderId="0" xfId="18" applyNumberFormat="1" applyFont="1" applyAlignment="1">
      <alignment vertical="top"/>
    </xf>
    <xf numFmtId="44" fontId="41" fillId="0" borderId="0" xfId="18" applyNumberFormat="1" applyFont="1"/>
    <xf numFmtId="0" fontId="41" fillId="0" borderId="0" xfId="18" applyFont="1" applyAlignment="1">
      <alignment vertical="top"/>
    </xf>
    <xf numFmtId="0" fontId="41" fillId="0" borderId="0" xfId="18" applyFont="1" applyAlignment="1">
      <alignment horizontal="center" vertical="top"/>
    </xf>
    <xf numFmtId="44" fontId="41" fillId="0" borderId="0" xfId="18" applyNumberFormat="1" applyFont="1" applyAlignment="1">
      <alignment vertical="top"/>
    </xf>
    <xf numFmtId="0" fontId="91" fillId="0" borderId="0" xfId="18" applyFont="1" applyAlignment="1">
      <alignment horizontal="left" vertical="top" indent="2"/>
    </xf>
    <xf numFmtId="0" fontId="41" fillId="0" borderId="0" xfId="18" applyFont="1" applyAlignment="1">
      <alignment horizontal="left" vertical="top" indent="1"/>
    </xf>
    <xf numFmtId="43" fontId="41" fillId="0" borderId="7" xfId="19" applyNumberFormat="1" applyFont="1" applyBorder="1" applyAlignment="1" applyProtection="1">
      <alignment vertical="top"/>
    </xf>
    <xf numFmtId="0" fontId="41" fillId="0" borderId="0" xfId="18" quotePrefix="1" applyFont="1" applyAlignment="1">
      <alignment horizontal="center"/>
    </xf>
    <xf numFmtId="0" fontId="41" fillId="0" borderId="0" xfId="18" applyFont="1" applyAlignment="1">
      <alignment horizontal="left" vertical="top" indent="2"/>
    </xf>
    <xf numFmtId="0" fontId="41" fillId="0" borderId="0" xfId="18" applyFont="1" applyAlignment="1">
      <alignment horizontal="left" indent="1"/>
    </xf>
    <xf numFmtId="44" fontId="41" fillId="0" borderId="0" xfId="19" applyFont="1" applyBorder="1" applyAlignment="1" applyProtection="1">
      <alignment vertical="top"/>
    </xf>
    <xf numFmtId="0" fontId="84" fillId="0" borderId="0" xfId="18" applyFont="1" applyAlignment="1">
      <alignment horizontal="left" vertical="top"/>
    </xf>
    <xf numFmtId="0" fontId="84" fillId="0" borderId="0" xfId="18" quotePrefix="1" applyFont="1" applyAlignment="1">
      <alignment horizontal="center" vertical="top"/>
    </xf>
    <xf numFmtId="43" fontId="84" fillId="0" borderId="7" xfId="18" applyNumberFormat="1" applyFont="1" applyBorder="1" applyAlignment="1">
      <alignment vertical="top"/>
    </xf>
    <xf numFmtId="0" fontId="15" fillId="0" borderId="0" xfId="18" applyFont="1" applyAlignment="1">
      <alignment horizontal="center"/>
    </xf>
    <xf numFmtId="0" fontId="4" fillId="0" borderId="0" xfId="18" applyFont="1" applyAlignment="1">
      <alignment horizontal="left"/>
    </xf>
    <xf numFmtId="43" fontId="41" fillId="0" borderId="7" xfId="19" applyNumberFormat="1" applyFont="1" applyFill="1" applyBorder="1" applyAlignment="1" applyProtection="1">
      <protection locked="0"/>
    </xf>
    <xf numFmtId="0" fontId="92" fillId="0" borderId="0" xfId="18" applyFont="1" applyAlignment="1">
      <alignment horizontal="left" vertical="top"/>
    </xf>
    <xf numFmtId="0" fontId="5" fillId="0" borderId="0" xfId="18" quotePrefix="1" applyFont="1" applyAlignment="1">
      <alignment horizontal="center"/>
    </xf>
    <xf numFmtId="0" fontId="84" fillId="0" borderId="0" xfId="18" applyFont="1" applyAlignment="1">
      <alignment horizontal="center"/>
    </xf>
    <xf numFmtId="0" fontId="90" fillId="0" borderId="0" xfId="18" applyFont="1"/>
    <xf numFmtId="0" fontId="41" fillId="0" borderId="0" xfId="18" quotePrefix="1" applyFont="1"/>
    <xf numFmtId="43" fontId="41" fillId="0" borderId="7" xfId="19" applyNumberFormat="1" applyFont="1" applyBorder="1" applyAlignment="1" applyProtection="1">
      <alignment horizontal="center"/>
      <protection locked="0"/>
    </xf>
    <xf numFmtId="49" fontId="41" fillId="0" borderId="0" xfId="18" quotePrefix="1" applyNumberFormat="1" applyFont="1" applyAlignment="1">
      <alignment horizontal="center"/>
    </xf>
    <xf numFmtId="10" fontId="41" fillId="0" borderId="7" xfId="20" applyNumberFormat="1" applyFont="1" applyBorder="1" applyAlignment="1" applyProtection="1">
      <alignment horizontal="center"/>
    </xf>
    <xf numFmtId="0" fontId="93" fillId="0" borderId="0" xfId="18" applyFont="1"/>
    <xf numFmtId="0" fontId="41" fillId="0" borderId="0" xfId="18" applyFont="1" applyAlignment="1">
      <alignment horizontal="center" vertical="top" wrapText="1"/>
    </xf>
    <xf numFmtId="43" fontId="41" fillId="0" borderId="7" xfId="19" applyNumberFormat="1" applyFont="1" applyBorder="1" applyAlignment="1" applyProtection="1">
      <alignment horizontal="right"/>
    </xf>
    <xf numFmtId="0" fontId="94" fillId="0" borderId="0" xfId="18" applyFont="1" applyAlignment="1">
      <alignment vertical="top"/>
    </xf>
    <xf numFmtId="0" fontId="84" fillId="0" borderId="0" xfId="18" applyFont="1"/>
    <xf numFmtId="10" fontId="41" fillId="0" borderId="7" xfId="20" applyNumberFormat="1" applyFont="1" applyFill="1" applyBorder="1" applyAlignment="1" applyProtection="1">
      <alignment horizontal="center"/>
    </xf>
    <xf numFmtId="0" fontId="95" fillId="0" borderId="0" xfId="18" applyFont="1" applyAlignment="1">
      <alignment horizontal="center" vertical="top" wrapText="1"/>
    </xf>
    <xf numFmtId="43" fontId="41" fillId="0" borderId="7" xfId="19" applyNumberFormat="1" applyFont="1" applyBorder="1" applyProtection="1"/>
    <xf numFmtId="0" fontId="94" fillId="0" borderId="0" xfId="18" applyFont="1" applyAlignment="1">
      <alignment vertical="top" wrapText="1"/>
    </xf>
    <xf numFmtId="0" fontId="96" fillId="0" borderId="0" xfId="18" applyFont="1"/>
    <xf numFmtId="0" fontId="41" fillId="0" borderId="0" xfId="18" applyFont="1" applyAlignment="1">
      <alignment horizontal="left" wrapText="1" indent="1"/>
    </xf>
    <xf numFmtId="0" fontId="41" fillId="0" borderId="0" xfId="18" quotePrefix="1" applyFont="1" applyAlignment="1">
      <alignment wrapText="1"/>
    </xf>
    <xf numFmtId="43" fontId="41" fillId="0" borderId="7" xfId="19" applyNumberFormat="1" applyFont="1" applyFill="1" applyBorder="1" applyProtection="1">
      <protection locked="0"/>
    </xf>
    <xf numFmtId="0" fontId="41" fillId="0" borderId="0" xfId="18" applyFont="1" applyAlignment="1">
      <alignment wrapText="1"/>
    </xf>
    <xf numFmtId="44" fontId="41" fillId="0" borderId="0" xfId="19" applyFont="1" applyBorder="1" applyProtection="1"/>
    <xf numFmtId="0" fontId="94" fillId="0" borderId="0" xfId="18" applyFont="1" applyAlignment="1">
      <alignment horizontal="left" indent="3"/>
    </xf>
    <xf numFmtId="43" fontId="41" fillId="0" borderId="0" xfId="19" applyNumberFormat="1" applyFont="1" applyFill="1" applyBorder="1" applyProtection="1"/>
    <xf numFmtId="0" fontId="44" fillId="0" borderId="0" xfId="18" applyFont="1"/>
    <xf numFmtId="43" fontId="41" fillId="0" borderId="0" xfId="18" applyNumberFormat="1" applyFont="1"/>
    <xf numFmtId="0" fontId="91" fillId="0" borderId="0" xfId="18" applyFont="1" applyAlignment="1">
      <alignment horizontal="left" indent="2"/>
    </xf>
    <xf numFmtId="43" fontId="41" fillId="0" borderId="0" xfId="19" applyNumberFormat="1" applyFont="1" applyBorder="1" applyProtection="1"/>
    <xf numFmtId="43" fontId="41" fillId="0" borderId="7" xfId="19" applyNumberFormat="1" applyFont="1" applyBorder="1" applyProtection="1">
      <protection locked="0"/>
    </xf>
    <xf numFmtId="43" fontId="84" fillId="0" borderId="7" xfId="18" applyNumberFormat="1" applyFont="1" applyBorder="1"/>
    <xf numFmtId="43" fontId="84" fillId="0" borderId="7" xfId="19" applyNumberFormat="1" applyFont="1" applyBorder="1" applyProtection="1"/>
    <xf numFmtId="0" fontId="91" fillId="0" borderId="0" xfId="18" applyFont="1"/>
    <xf numFmtId="0" fontId="41" fillId="0" borderId="0" xfId="18" applyFont="1" applyAlignment="1">
      <alignment horizontal="left" vertical="top" wrapText="1"/>
    </xf>
    <xf numFmtId="0" fontId="100" fillId="0" borderId="41" xfId="18" applyFont="1" applyBorder="1" applyAlignment="1">
      <alignment horizontal="center" wrapText="1"/>
    </xf>
    <xf numFmtId="0" fontId="41" fillId="0" borderId="0" xfId="18" applyFont="1" applyAlignment="1">
      <alignment horizontal="left" wrapText="1"/>
    </xf>
    <xf numFmtId="44" fontId="41" fillId="0" borderId="7" xfId="19" applyFont="1" applyBorder="1" applyProtection="1">
      <protection locked="0"/>
    </xf>
    <xf numFmtId="0" fontId="41" fillId="0" borderId="0" xfId="18" applyFont="1" applyAlignment="1">
      <alignment vertical="top" wrapText="1"/>
    </xf>
    <xf numFmtId="43" fontId="41" fillId="0" borderId="0" xfId="22" applyFont="1" applyProtection="1"/>
    <xf numFmtId="0" fontId="84" fillId="14" borderId="13" xfId="18" applyFont="1" applyFill="1" applyBorder="1" applyAlignment="1">
      <alignment horizontal="center" wrapText="1"/>
    </xf>
    <xf numFmtId="14" fontId="41" fillId="0" borderId="13" xfId="18" applyNumberFormat="1" applyFont="1" applyBorder="1" applyAlignment="1" applyProtection="1">
      <alignment horizontal="center" vertical="top" wrapText="1"/>
      <protection locked="0"/>
    </xf>
    <xf numFmtId="44" fontId="41" fillId="0" borderId="13" xfId="19" applyFont="1" applyBorder="1" applyAlignment="1" applyProtection="1">
      <alignment horizontal="center" vertical="top"/>
      <protection locked="0"/>
    </xf>
    <xf numFmtId="43" fontId="41" fillId="0" borderId="13" xfId="19" applyNumberFormat="1" applyFont="1" applyBorder="1" applyAlignment="1" applyProtection="1">
      <alignment horizontal="center" vertical="top"/>
      <protection locked="0"/>
    </xf>
    <xf numFmtId="43" fontId="84" fillId="7" borderId="13" xfId="18" applyNumberFormat="1" applyFont="1" applyFill="1" applyBorder="1"/>
    <xf numFmtId="0" fontId="101" fillId="0" borderId="0" xfId="18" applyFont="1"/>
    <xf numFmtId="44" fontId="41" fillId="0" borderId="13" xfId="19" applyFont="1" applyBorder="1" applyAlignment="1" applyProtection="1">
      <alignment vertical="top"/>
      <protection locked="0"/>
    </xf>
    <xf numFmtId="43" fontId="41" fillId="0" borderId="13" xfId="19" applyNumberFormat="1" applyFont="1" applyBorder="1" applyAlignment="1" applyProtection="1">
      <alignment vertical="top"/>
      <protection locked="0"/>
    </xf>
    <xf numFmtId="43" fontId="84" fillId="7" borderId="13" xfId="19" applyNumberFormat="1" applyFont="1" applyFill="1" applyBorder="1" applyAlignment="1" applyProtection="1">
      <alignment vertical="top"/>
    </xf>
    <xf numFmtId="0" fontId="102" fillId="0" borderId="0" xfId="18" applyFont="1"/>
    <xf numFmtId="0" fontId="100" fillId="0" borderId="0" xfId="18" applyFont="1" applyAlignment="1">
      <alignment horizontal="center" wrapText="1"/>
    </xf>
    <xf numFmtId="0" fontId="100" fillId="0" borderId="0" xfId="18" applyFont="1" applyAlignment="1">
      <alignment horizontal="center" vertical="top" wrapText="1"/>
    </xf>
    <xf numFmtId="44" fontId="84" fillId="0" borderId="7" xfId="19" applyFont="1" applyFill="1" applyBorder="1" applyAlignment="1" applyProtection="1">
      <alignment vertical="top"/>
    </xf>
    <xf numFmtId="43" fontId="41" fillId="0" borderId="7" xfId="19" applyNumberFormat="1" applyFont="1" applyBorder="1" applyAlignment="1" applyProtection="1">
      <alignment horizontal="center"/>
    </xf>
    <xf numFmtId="0" fontId="20" fillId="0" borderId="0" xfId="15" applyFont="1" applyAlignment="1" applyProtection="1">
      <alignment horizontal="left" wrapText="1"/>
      <protection hidden="1"/>
    </xf>
    <xf numFmtId="0" fontId="50" fillId="7" borderId="0" xfId="15" applyFont="1" applyFill="1" applyAlignment="1" applyProtection="1">
      <alignment horizontal="left" wrapText="1"/>
      <protection hidden="1"/>
    </xf>
    <xf numFmtId="0" fontId="5" fillId="0" borderId="0" xfId="15" applyProtection="1">
      <protection hidden="1"/>
    </xf>
    <xf numFmtId="0" fontId="20" fillId="0" borderId="0" xfId="15" applyFont="1" applyAlignment="1" applyProtection="1">
      <alignment horizontal="justify"/>
      <protection hidden="1"/>
    </xf>
    <xf numFmtId="0" fontId="16" fillId="0" borderId="0" xfId="15" applyFont="1" applyAlignment="1">
      <alignment horizontal="justify"/>
    </xf>
    <xf numFmtId="0" fontId="103" fillId="0" borderId="0" xfId="15" applyFont="1" applyAlignment="1">
      <alignment horizontal="justify"/>
    </xf>
    <xf numFmtId="0" fontId="20" fillId="0" borderId="0" xfId="15" applyFont="1" applyAlignment="1">
      <alignment horizontal="justify"/>
    </xf>
    <xf numFmtId="0" fontId="5" fillId="0" borderId="0" xfId="5"/>
    <xf numFmtId="0" fontId="5" fillId="0" borderId="0" xfId="15" applyAlignment="1" applyProtection="1">
      <alignment wrapText="1"/>
      <protection hidden="1"/>
    </xf>
    <xf numFmtId="0" fontId="5" fillId="0" borderId="0" xfId="15" applyAlignment="1" applyProtection="1">
      <alignment horizontal="justify"/>
      <protection hidden="1"/>
    </xf>
    <xf numFmtId="0" fontId="5" fillId="0" borderId="0" xfId="15" applyAlignment="1" applyProtection="1">
      <alignment horizontal="justify" wrapText="1"/>
      <protection hidden="1"/>
    </xf>
    <xf numFmtId="0" fontId="4" fillId="0" borderId="0" xfId="15" applyFont="1" applyAlignment="1" applyProtection="1">
      <alignment horizontal="justify"/>
      <protection hidden="1"/>
    </xf>
    <xf numFmtId="0" fontId="5" fillId="0" borderId="0" xfId="15" applyAlignment="1" applyProtection="1">
      <alignment horizontal="justify" vertical="center" wrapText="1"/>
      <protection hidden="1"/>
    </xf>
    <xf numFmtId="0" fontId="5" fillId="0" borderId="0" xfId="15" applyAlignment="1" applyProtection="1">
      <alignment horizontal="justify" vertical="center"/>
      <protection hidden="1"/>
    </xf>
    <xf numFmtId="41" fontId="41" fillId="0" borderId="0" xfId="1" applyNumberFormat="1" applyFont="1" applyProtection="1">
      <protection locked="0"/>
    </xf>
    <xf numFmtId="43" fontId="41" fillId="0" borderId="7" xfId="19" applyNumberFormat="1" applyFont="1" applyBorder="1" applyAlignment="1" applyProtection="1">
      <alignment vertical="top"/>
      <protection locked="0"/>
    </xf>
    <xf numFmtId="43" fontId="41" fillId="0" borderId="38" xfId="19" applyNumberFormat="1" applyFont="1" applyBorder="1" applyAlignment="1" applyProtection="1">
      <alignment vertical="top"/>
      <protection locked="0"/>
    </xf>
    <xf numFmtId="43" fontId="41" fillId="0" borderId="38" xfId="19" applyNumberFormat="1" applyFont="1" applyBorder="1" applyAlignment="1" applyProtection="1">
      <protection locked="0"/>
    </xf>
    <xf numFmtId="0" fontId="96" fillId="0" borderId="0" xfId="18" applyFont="1" applyAlignment="1">
      <alignment horizontal="left"/>
    </xf>
    <xf numFmtId="0" fontId="41" fillId="0" borderId="0" xfId="18" applyFont="1" applyAlignment="1">
      <alignment horizontal="left"/>
    </xf>
    <xf numFmtId="43" fontId="41" fillId="0" borderId="7" xfId="19" applyNumberFormat="1" applyFont="1" applyBorder="1" applyAlignment="1" applyProtection="1">
      <protection locked="0"/>
    </xf>
    <xf numFmtId="43" fontId="41" fillId="0" borderId="7" xfId="19" applyNumberFormat="1" applyFont="1" applyBorder="1" applyAlignment="1" applyProtection="1"/>
    <xf numFmtId="43" fontId="41" fillId="0" borderId="0" xfId="19" applyNumberFormat="1" applyFont="1" applyBorder="1" applyAlignment="1" applyProtection="1"/>
    <xf numFmtId="0" fontId="84" fillId="0" borderId="0" xfId="18" quotePrefix="1" applyFont="1" applyAlignment="1">
      <alignment horizontal="center"/>
    </xf>
    <xf numFmtId="43" fontId="84" fillId="0" borderId="7" xfId="19" applyNumberFormat="1" applyFont="1" applyBorder="1" applyAlignment="1" applyProtection="1"/>
    <xf numFmtId="0" fontId="41" fillId="0" borderId="0" xfId="18" applyFont="1" applyAlignment="1">
      <alignment horizontal="left" vertical="top"/>
    </xf>
    <xf numFmtId="0" fontId="6" fillId="0" borderId="0" xfId="4" applyFill="1" applyBorder="1" applyAlignment="1" applyProtection="1">
      <alignment horizontal="left" vertical="top"/>
    </xf>
    <xf numFmtId="0" fontId="56" fillId="0" borderId="0" xfId="0" applyFont="1" applyAlignment="1">
      <alignment horizontal="center"/>
    </xf>
    <xf numFmtId="0" fontId="58" fillId="0" borderId="0" xfId="0" applyFont="1" applyAlignment="1">
      <alignment horizontal="left" wrapText="1"/>
    </xf>
    <xf numFmtId="0" fontId="51" fillId="0" borderId="0" xfId="0" applyFont="1" applyAlignment="1">
      <alignment horizontal="left" vertical="top" wrapText="1"/>
    </xf>
    <xf numFmtId="0" fontId="60" fillId="0" borderId="0" xfId="0" applyFont="1" applyAlignment="1">
      <alignment horizontal="left" vertical="top" wrapText="1"/>
    </xf>
    <xf numFmtId="0" fontId="32" fillId="0" borderId="49" xfId="15" applyFont="1" applyBorder="1" applyAlignment="1" applyProtection="1">
      <alignment horizontal="center"/>
      <protection hidden="1"/>
    </xf>
    <xf numFmtId="0" fontId="57" fillId="3" borderId="0" xfId="15" applyFont="1" applyFill="1" applyAlignment="1">
      <alignment horizontal="center"/>
    </xf>
    <xf numFmtId="0" fontId="52" fillId="0" borderId="0" xfId="15" applyFont="1" applyAlignment="1">
      <alignment horizontal="left" vertical="top" wrapText="1"/>
    </xf>
    <xf numFmtId="0" fontId="51" fillId="0" borderId="0" xfId="15" applyFont="1" applyAlignment="1">
      <alignment horizontal="left" vertical="top" wrapText="1"/>
    </xf>
    <xf numFmtId="0" fontId="5" fillId="9" borderId="6" xfId="0" applyFont="1" applyFill="1" applyBorder="1" applyAlignment="1">
      <alignment horizontal="left" vertical="center" wrapText="1"/>
    </xf>
    <xf numFmtId="0" fontId="5" fillId="9" borderId="0" xfId="0" applyFont="1" applyFill="1" applyAlignment="1">
      <alignment horizontal="left" vertical="center" wrapText="1"/>
    </xf>
    <xf numFmtId="0" fontId="5" fillId="9" borderId="8" xfId="0" applyFont="1" applyFill="1" applyBorder="1" applyAlignment="1">
      <alignment horizontal="left" vertical="center" wrapText="1"/>
    </xf>
    <xf numFmtId="0" fontId="25" fillId="9" borderId="6" xfId="0" applyFont="1" applyFill="1" applyBorder="1" applyAlignment="1">
      <alignment horizontal="center" vertical="center"/>
    </xf>
    <xf numFmtId="0" fontId="25" fillId="9" borderId="0" xfId="0" applyFont="1" applyFill="1" applyAlignment="1">
      <alignment horizontal="center" vertical="center"/>
    </xf>
    <xf numFmtId="0" fontId="25" fillId="9" borderId="8" xfId="0" applyFont="1" applyFill="1" applyBorder="1" applyAlignment="1">
      <alignment horizontal="center" vertical="center"/>
    </xf>
    <xf numFmtId="0" fontId="4" fillId="0" borderId="0" xfId="0" applyFont="1" applyAlignment="1" applyProtection="1">
      <alignment horizontal="left" vertical="top" wrapText="1"/>
      <protection locked="0"/>
    </xf>
    <xf numFmtId="0" fontId="4" fillId="11" borderId="30" xfId="0" applyFont="1" applyFill="1" applyBorder="1" applyAlignment="1">
      <alignment horizontal="center" vertical="center"/>
    </xf>
    <xf numFmtId="0" fontId="4" fillId="11" borderId="4" xfId="0" applyFont="1" applyFill="1" applyBorder="1" applyAlignment="1">
      <alignment horizontal="center" vertical="center"/>
    </xf>
    <xf numFmtId="0" fontId="5" fillId="11" borderId="6" xfId="0" applyFont="1" applyFill="1" applyBorder="1" applyAlignment="1">
      <alignment horizontal="left" vertical="center" wrapText="1"/>
    </xf>
    <xf numFmtId="0" fontId="5" fillId="11" borderId="0" xfId="0" applyFont="1" applyFill="1" applyAlignment="1">
      <alignment horizontal="left" vertical="center" wrapText="1"/>
    </xf>
    <xf numFmtId="0" fontId="25" fillId="11" borderId="10" xfId="0" applyFont="1" applyFill="1" applyBorder="1" applyAlignment="1">
      <alignment horizontal="center" vertical="center"/>
    </xf>
    <xf numFmtId="0" fontId="25" fillId="11" borderId="11" xfId="0" applyFont="1" applyFill="1" applyBorder="1" applyAlignment="1">
      <alignment horizontal="center" vertical="center"/>
    </xf>
    <xf numFmtId="0" fontId="4" fillId="9" borderId="30" xfId="0" applyFont="1" applyFill="1" applyBorder="1" applyAlignment="1">
      <alignment horizontal="center" vertical="center"/>
    </xf>
    <xf numFmtId="0" fontId="4" fillId="9" borderId="4" xfId="0" applyFont="1" applyFill="1" applyBorder="1" applyAlignment="1">
      <alignment horizontal="center" vertical="center"/>
    </xf>
    <xf numFmtId="0" fontId="4" fillId="9" borderId="31" xfId="0" applyFont="1" applyFill="1" applyBorder="1" applyAlignment="1">
      <alignment horizontal="center" vertical="center"/>
    </xf>
    <xf numFmtId="0" fontId="5" fillId="0" borderId="38" xfId="0" applyFont="1" applyBorder="1" applyAlignment="1" applyProtection="1">
      <alignment horizontal="left" wrapText="1"/>
      <protection locked="0"/>
    </xf>
    <xf numFmtId="0" fontId="5" fillId="0" borderId="38" xfId="0" applyFont="1" applyBorder="1" applyAlignment="1" applyProtection="1">
      <alignment horizontal="left"/>
      <protection locked="0"/>
    </xf>
    <xf numFmtId="43" fontId="8" fillId="0" borderId="38" xfId="0" applyNumberFormat="1" applyFont="1" applyBorder="1" applyAlignment="1" applyProtection="1">
      <alignment horizontal="center"/>
      <protection locked="0"/>
    </xf>
    <xf numFmtId="0" fontId="4" fillId="0" borderId="4" xfId="0" applyFont="1" applyBorder="1" applyAlignment="1">
      <alignment horizontal="center"/>
    </xf>
    <xf numFmtId="0" fontId="20" fillId="0" borderId="1" xfId="0" applyFont="1" applyBorder="1" applyAlignment="1">
      <alignment horizontal="center"/>
    </xf>
    <xf numFmtId="0" fontId="20" fillId="0" borderId="0" xfId="0" applyFont="1" applyAlignment="1">
      <alignment horizontal="center"/>
    </xf>
    <xf numFmtId="0" fontId="20" fillId="0" borderId="45" xfId="0" applyFont="1" applyBorder="1" applyAlignment="1">
      <alignment horizontal="center"/>
    </xf>
    <xf numFmtId="0" fontId="20" fillId="0" borderId="36" xfId="0" applyFont="1" applyBorder="1" applyAlignment="1">
      <alignment horizontal="left"/>
    </xf>
    <xf numFmtId="0" fontId="20" fillId="0" borderId="37" xfId="0" applyFont="1" applyBorder="1" applyAlignment="1">
      <alignment horizontal="left"/>
    </xf>
    <xf numFmtId="0" fontId="20" fillId="0" borderId="62" xfId="0" applyFont="1" applyBorder="1" applyAlignment="1">
      <alignment horizontal="left"/>
    </xf>
    <xf numFmtId="0" fontId="46" fillId="0" borderId="36" xfId="0" applyFont="1" applyBorder="1" applyAlignment="1">
      <alignment horizontal="center"/>
    </xf>
    <xf numFmtId="0" fontId="46" fillId="0" borderId="37" xfId="0" applyFont="1" applyBorder="1" applyAlignment="1">
      <alignment horizontal="center"/>
    </xf>
    <xf numFmtId="0" fontId="46" fillId="0" borderId="62" xfId="0" applyFont="1" applyBorder="1" applyAlignment="1">
      <alignment horizontal="center"/>
    </xf>
    <xf numFmtId="0" fontId="46" fillId="0" borderId="48" xfId="0" applyFont="1" applyBorder="1" applyAlignment="1">
      <alignment horizontal="center"/>
    </xf>
    <xf numFmtId="0" fontId="46" fillId="0" borderId="49" xfId="0" applyFont="1" applyBorder="1" applyAlignment="1">
      <alignment horizontal="center"/>
    </xf>
    <xf numFmtId="0" fontId="46" fillId="0" borderId="50" xfId="0" applyFont="1" applyBorder="1" applyAlignment="1">
      <alignment horizontal="center"/>
    </xf>
    <xf numFmtId="0" fontId="16" fillId="0" borderId="1" xfId="0" applyFont="1" applyBorder="1" applyAlignment="1">
      <alignment horizontal="center"/>
    </xf>
    <xf numFmtId="0" fontId="16" fillId="0" borderId="0" xfId="0" applyFont="1" applyAlignment="1">
      <alignment horizontal="center"/>
    </xf>
    <xf numFmtId="0" fontId="16" fillId="0" borderId="45" xfId="0" applyFont="1" applyBorder="1" applyAlignment="1">
      <alignment horizontal="center"/>
    </xf>
    <xf numFmtId="0" fontId="4" fillId="0" borderId="0" xfId="0" applyFont="1" applyAlignment="1" applyProtection="1">
      <alignment horizontal="left" wrapText="1"/>
      <protection locked="0"/>
    </xf>
    <xf numFmtId="43" fontId="8" fillId="0" borderId="9" xfId="0" applyNumberFormat="1" applyFont="1" applyBorder="1"/>
    <xf numFmtId="0" fontId="8" fillId="0" borderId="38" xfId="0" applyFont="1" applyBorder="1" applyAlignment="1" applyProtection="1">
      <alignment horizontal="left"/>
      <protection locked="0"/>
    </xf>
    <xf numFmtId="0" fontId="14" fillId="0" borderId="42" xfId="0" applyFont="1" applyBorder="1" applyAlignment="1">
      <alignment horizontal="left" vertical="center"/>
    </xf>
    <xf numFmtId="43" fontId="8" fillId="0" borderId="7" xfId="0" applyNumberFormat="1" applyFont="1" applyBorder="1" applyProtection="1">
      <protection locked="0"/>
    </xf>
    <xf numFmtId="0" fontId="17" fillId="0" borderId="4" xfId="0" applyFont="1" applyBorder="1" applyAlignment="1">
      <alignment horizontal="center" vertical="center" wrapText="1"/>
    </xf>
    <xf numFmtId="43" fontId="8" fillId="0" borderId="0" xfId="0" applyNumberFormat="1" applyFont="1" applyProtection="1">
      <protection locked="0"/>
    </xf>
    <xf numFmtId="0" fontId="21" fillId="0" borderId="3" xfId="0" applyFont="1" applyBorder="1" applyAlignment="1">
      <alignment horizontal="center" vertical="center" wrapText="1"/>
    </xf>
    <xf numFmtId="0" fontId="16" fillId="5" borderId="43" xfId="0" applyFont="1" applyFill="1" applyBorder="1" applyAlignment="1">
      <alignment horizontal="center"/>
    </xf>
    <xf numFmtId="0" fontId="16" fillId="5" borderId="73" xfId="0" applyFont="1" applyFill="1" applyBorder="1" applyAlignment="1">
      <alignment horizontal="center"/>
    </xf>
    <xf numFmtId="0" fontId="16" fillId="5" borderId="44" xfId="0" applyFont="1" applyFill="1" applyBorder="1" applyAlignment="1">
      <alignment horizontal="center"/>
    </xf>
    <xf numFmtId="0" fontId="16" fillId="4" borderId="16" xfId="0" applyFont="1" applyFill="1" applyBorder="1" applyAlignment="1">
      <alignment horizontal="center"/>
    </xf>
    <xf numFmtId="0" fontId="16" fillId="4" borderId="17" xfId="0" applyFont="1" applyFill="1" applyBorder="1" applyAlignment="1">
      <alignment horizontal="center"/>
    </xf>
    <xf numFmtId="0" fontId="16" fillId="4" borderId="61" xfId="0" applyFont="1" applyFill="1" applyBorder="1" applyAlignment="1">
      <alignment horizontal="center"/>
    </xf>
    <xf numFmtId="0" fontId="20" fillId="0" borderId="46" xfId="0" applyFont="1" applyBorder="1" applyAlignment="1">
      <alignment horizontal="center"/>
    </xf>
    <xf numFmtId="0" fontId="20" fillId="0" borderId="3" xfId="0" applyFont="1" applyBorder="1" applyAlignment="1">
      <alignment horizontal="center"/>
    </xf>
    <xf numFmtId="0" fontId="20" fillId="0" borderId="47" xfId="0" applyFont="1" applyBorder="1" applyAlignment="1">
      <alignment horizontal="center"/>
    </xf>
    <xf numFmtId="0" fontId="5" fillId="0" borderId="7" xfId="0" applyFont="1" applyBorder="1" applyAlignment="1" applyProtection="1">
      <alignment horizontal="left"/>
      <protection locked="0"/>
    </xf>
    <xf numFmtId="0" fontId="8" fillId="0" borderId="7" xfId="0" applyFont="1" applyBorder="1" applyAlignment="1" applyProtection="1">
      <alignment horizontal="left"/>
      <protection locked="0"/>
    </xf>
    <xf numFmtId="43" fontId="8" fillId="0" borderId="38" xfId="0" applyNumberFormat="1" applyFont="1" applyBorder="1" applyProtection="1">
      <protection locked="0"/>
    </xf>
    <xf numFmtId="43" fontId="5" fillId="0" borderId="7" xfId="0" applyNumberFormat="1" applyFont="1" applyBorder="1" applyProtection="1">
      <protection locked="0"/>
    </xf>
    <xf numFmtId="0" fontId="18" fillId="0" borderId="0" xfId="0" applyFont="1" applyAlignment="1">
      <alignment horizontal="left"/>
    </xf>
    <xf numFmtId="0" fontId="27" fillId="0" borderId="1" xfId="4" applyFont="1" applyBorder="1" applyAlignment="1" applyProtection="1">
      <alignment horizontal="center"/>
    </xf>
    <xf numFmtId="0" fontId="27" fillId="0" borderId="0" xfId="4" applyFont="1" applyBorder="1" applyAlignment="1" applyProtection="1">
      <alignment horizontal="center"/>
    </xf>
    <xf numFmtId="0" fontId="27" fillId="0" borderId="45" xfId="4" applyFont="1" applyBorder="1" applyAlignment="1" applyProtection="1">
      <alignment horizontal="center"/>
    </xf>
    <xf numFmtId="0" fontId="66" fillId="0" borderId="48" xfId="4" applyFont="1" applyBorder="1" applyAlignment="1" applyProtection="1">
      <alignment horizontal="center"/>
    </xf>
    <xf numFmtId="0" fontId="66" fillId="0" borderId="49" xfId="4" applyFont="1" applyBorder="1" applyAlignment="1" applyProtection="1">
      <alignment horizontal="center"/>
    </xf>
    <xf numFmtId="0" fontId="66" fillId="0" borderId="50" xfId="4" applyFont="1" applyBorder="1" applyAlignment="1" applyProtection="1">
      <alignment horizontal="center"/>
    </xf>
    <xf numFmtId="0" fontId="11" fillId="0" borderId="51" xfId="6" applyFont="1" applyBorder="1" applyAlignment="1" applyProtection="1">
      <alignment horizontal="center" vertical="center" wrapText="1"/>
      <protection locked="0"/>
    </xf>
    <xf numFmtId="0" fontId="11" fillId="0" borderId="42" xfId="6" applyFont="1" applyBorder="1" applyAlignment="1" applyProtection="1">
      <alignment horizontal="center" vertical="center" wrapText="1"/>
      <protection locked="0"/>
    </xf>
    <xf numFmtId="0" fontId="11" fillId="0" borderId="52" xfId="6" applyFont="1" applyBorder="1" applyAlignment="1" applyProtection="1">
      <alignment horizontal="center" vertical="center" wrapText="1"/>
      <protection locked="0"/>
    </xf>
    <xf numFmtId="0" fontId="11" fillId="0" borderId="53" xfId="6" applyFont="1" applyBorder="1" applyAlignment="1" applyProtection="1">
      <alignment horizontal="center" vertical="center" wrapText="1"/>
      <protection locked="0"/>
    </xf>
    <xf numFmtId="0" fontId="11" fillId="0" borderId="0" xfId="6" applyFont="1" applyAlignment="1" applyProtection="1">
      <alignment horizontal="center" vertical="center" wrapText="1"/>
      <protection locked="0"/>
    </xf>
    <xf numFmtId="0" fontId="11" fillId="0" borderId="54" xfId="6" applyFont="1" applyBorder="1" applyAlignment="1" applyProtection="1">
      <alignment horizontal="center" vertical="center" wrapText="1"/>
      <protection locked="0"/>
    </xf>
    <xf numFmtId="0" fontId="11" fillId="0" borderId="55" xfId="6" applyFont="1" applyBorder="1" applyAlignment="1" applyProtection="1">
      <alignment horizontal="center" vertical="center" wrapText="1"/>
      <protection locked="0"/>
    </xf>
    <xf numFmtId="0" fontId="11" fillId="0" borderId="7" xfId="6" applyFont="1" applyBorder="1" applyAlignment="1" applyProtection="1">
      <alignment horizontal="center" vertical="center" wrapText="1"/>
      <protection locked="0"/>
    </xf>
    <xf numFmtId="0" fontId="11" fillId="0" borderId="56" xfId="6" applyFont="1" applyBorder="1" applyAlignment="1" applyProtection="1">
      <alignment horizontal="center" vertical="center" wrapText="1"/>
      <protection locked="0"/>
    </xf>
    <xf numFmtId="0" fontId="12" fillId="0" borderId="7" xfId="6" applyFont="1" applyBorder="1" applyAlignment="1" applyProtection="1">
      <alignment horizontal="center"/>
      <protection locked="0"/>
    </xf>
    <xf numFmtId="0" fontId="8" fillId="0" borderId="42" xfId="6" applyFont="1" applyBorder="1" applyAlignment="1">
      <alignment horizontal="center"/>
    </xf>
    <xf numFmtId="0" fontId="12" fillId="0" borderId="7" xfId="6" applyFont="1" applyBorder="1" applyAlignment="1" applyProtection="1">
      <alignment horizontal="center" vertical="center"/>
      <protection locked="0"/>
    </xf>
    <xf numFmtId="0" fontId="5" fillId="0" borderId="7" xfId="6" applyFont="1" applyBorder="1" applyAlignment="1" applyProtection="1">
      <alignment horizontal="center"/>
      <protection locked="0"/>
    </xf>
    <xf numFmtId="0" fontId="12" fillId="0" borderId="30" xfId="6" applyFont="1" applyBorder="1" applyAlignment="1" applyProtection="1">
      <alignment horizontal="center" vertical="center"/>
      <protection hidden="1"/>
    </xf>
    <xf numFmtId="0" fontId="12" fillId="0" borderId="4" xfId="6" applyFont="1" applyBorder="1" applyAlignment="1" applyProtection="1">
      <alignment horizontal="center" vertical="center"/>
      <protection hidden="1"/>
    </xf>
    <xf numFmtId="0" fontId="12" fillId="0" borderId="31" xfId="6" applyFont="1" applyBorder="1" applyAlignment="1" applyProtection="1">
      <alignment horizontal="center" vertical="center"/>
      <protection hidden="1"/>
    </xf>
    <xf numFmtId="0" fontId="67" fillId="0" borderId="0" xfId="0" applyFont="1" applyAlignment="1" applyProtection="1">
      <alignment horizontal="left"/>
      <protection locked="0"/>
    </xf>
    <xf numFmtId="0" fontId="67" fillId="0" borderId="0" xfId="0" applyFont="1" applyAlignment="1" applyProtection="1">
      <alignment horizontal="left" wrapText="1"/>
      <protection locked="0"/>
    </xf>
    <xf numFmtId="0" fontId="67" fillId="0" borderId="0" xfId="0" applyFont="1" applyAlignment="1" applyProtection="1">
      <alignment horizontal="left" wrapText="1"/>
      <protection hidden="1"/>
    </xf>
    <xf numFmtId="0" fontId="68" fillId="0" borderId="38" xfId="10" applyFont="1" applyBorder="1" applyAlignment="1" applyProtection="1">
      <alignment horizontal="left"/>
      <protection locked="0"/>
    </xf>
    <xf numFmtId="0" fontId="68" fillId="0" borderId="0" xfId="10" applyFont="1" applyAlignment="1" applyProtection="1">
      <alignment horizontal="left" vertical="top" wrapText="1"/>
      <protection locked="0"/>
    </xf>
    <xf numFmtId="0" fontId="69" fillId="6" borderId="0" xfId="10" applyFont="1" applyFill="1" applyAlignment="1">
      <alignment horizontal="center"/>
    </xf>
    <xf numFmtId="0" fontId="70" fillId="0" borderId="11" xfId="10" applyFont="1" applyBorder="1" applyAlignment="1">
      <alignment horizontal="center"/>
    </xf>
    <xf numFmtId="0" fontId="68" fillId="0" borderId="11" xfId="10" applyFont="1" applyBorder="1" applyAlignment="1">
      <alignment horizontal="center"/>
    </xf>
    <xf numFmtId="0" fontId="68" fillId="0" borderId="7" xfId="10" applyFont="1" applyBorder="1" applyAlignment="1" applyProtection="1">
      <alignment horizontal="left"/>
      <protection locked="0"/>
    </xf>
    <xf numFmtId="0" fontId="17" fillId="0" borderId="0" xfId="6" applyFont="1" applyAlignment="1">
      <alignment horizontal="left"/>
    </xf>
    <xf numFmtId="0" fontId="21" fillId="0" borderId="7" xfId="6" applyFont="1" applyBorder="1" applyAlignment="1">
      <alignment horizontal="center"/>
    </xf>
    <xf numFmtId="0" fontId="8" fillId="0" borderId="65" xfId="6" applyFont="1" applyBorder="1" applyAlignment="1" applyProtection="1">
      <alignment horizontal="left"/>
      <protection hidden="1"/>
    </xf>
    <xf numFmtId="0" fontId="8" fillId="0" borderId="39" xfId="6" applyFont="1" applyBorder="1" applyAlignment="1" applyProtection="1">
      <alignment horizontal="left"/>
      <protection hidden="1"/>
    </xf>
    <xf numFmtId="0" fontId="8" fillId="0" borderId="66" xfId="6" applyFont="1" applyBorder="1" applyAlignment="1" applyProtection="1">
      <alignment horizontal="left"/>
      <protection hidden="1"/>
    </xf>
    <xf numFmtId="0" fontId="14" fillId="0" borderId="60" xfId="6" applyFont="1" applyBorder="1" applyAlignment="1" applyProtection="1">
      <alignment horizontal="left"/>
      <protection hidden="1"/>
    </xf>
    <xf numFmtId="0" fontId="14" fillId="0" borderId="7" xfId="6" applyFont="1" applyBorder="1" applyAlignment="1" applyProtection="1">
      <alignment horizontal="left"/>
      <protection hidden="1"/>
    </xf>
    <xf numFmtId="0" fontId="14" fillId="0" borderId="56" xfId="6" applyFont="1" applyBorder="1" applyAlignment="1" applyProtection="1">
      <alignment horizontal="left"/>
      <protection hidden="1"/>
    </xf>
    <xf numFmtId="0" fontId="8" fillId="0" borderId="6" xfId="6" applyFont="1" applyBorder="1" applyAlignment="1" applyProtection="1">
      <alignment horizontal="left"/>
      <protection hidden="1"/>
    </xf>
    <xf numFmtId="0" fontId="8" fillId="0" borderId="0" xfId="6" applyFont="1" applyAlignment="1" applyProtection="1">
      <alignment horizontal="left"/>
      <protection hidden="1"/>
    </xf>
    <xf numFmtId="0" fontId="8" fillId="0" borderId="54" xfId="6" applyFont="1" applyBorder="1" applyAlignment="1" applyProtection="1">
      <alignment horizontal="left"/>
      <protection hidden="1"/>
    </xf>
    <xf numFmtId="0" fontId="8" fillId="0" borderId="57" xfId="6" applyFont="1" applyBorder="1" applyAlignment="1" applyProtection="1">
      <alignment horizontal="left"/>
      <protection hidden="1"/>
    </xf>
    <xf numFmtId="0" fontId="8" fillId="0" borderId="38" xfId="6" applyFont="1" applyBorder="1" applyAlignment="1" applyProtection="1">
      <alignment horizontal="left"/>
      <protection hidden="1"/>
    </xf>
    <xf numFmtId="0" fontId="8" fillId="0" borderId="58" xfId="6" applyFont="1" applyBorder="1" applyAlignment="1" applyProtection="1">
      <alignment horizontal="left"/>
      <protection hidden="1"/>
    </xf>
    <xf numFmtId="0" fontId="5" fillId="0" borderId="65" xfId="6" applyFont="1" applyBorder="1" applyAlignment="1" applyProtection="1">
      <alignment horizontal="left"/>
      <protection hidden="1"/>
    </xf>
    <xf numFmtId="0" fontId="5" fillId="0" borderId="39" xfId="6" applyFont="1" applyBorder="1" applyAlignment="1" applyProtection="1">
      <alignment horizontal="left"/>
      <protection hidden="1"/>
    </xf>
    <xf numFmtId="0" fontId="5" fillId="0" borderId="66" xfId="6" applyFont="1" applyBorder="1" applyAlignment="1" applyProtection="1">
      <alignment horizontal="left"/>
      <protection hidden="1"/>
    </xf>
    <xf numFmtId="0" fontId="8" fillId="0" borderId="2" xfId="6" applyFont="1" applyBorder="1" applyAlignment="1" applyProtection="1">
      <alignment horizontal="center"/>
      <protection hidden="1"/>
    </xf>
    <xf numFmtId="0" fontId="8" fillId="0" borderId="3" xfId="6" applyFont="1" applyBorder="1" applyAlignment="1" applyProtection="1">
      <alignment horizontal="center"/>
      <protection hidden="1"/>
    </xf>
    <xf numFmtId="0" fontId="8" fillId="0" borderId="59" xfId="6" applyFont="1" applyBorder="1" applyAlignment="1" applyProtection="1">
      <alignment horizontal="center"/>
      <protection hidden="1"/>
    </xf>
    <xf numFmtId="0" fontId="8" fillId="0" borderId="60" xfId="6" applyFont="1" applyBorder="1" applyAlignment="1" applyProtection="1">
      <alignment horizontal="center"/>
      <protection hidden="1"/>
    </xf>
    <xf numFmtId="0" fontId="8" fillId="0" borderId="7" xfId="6" applyFont="1" applyBorder="1" applyAlignment="1" applyProtection="1">
      <alignment horizontal="center"/>
      <protection hidden="1"/>
    </xf>
    <xf numFmtId="0" fontId="8" fillId="0" borderId="56" xfId="6" applyFont="1" applyBorder="1" applyAlignment="1" applyProtection="1">
      <alignment horizontal="center"/>
      <protection hidden="1"/>
    </xf>
    <xf numFmtId="0" fontId="5" fillId="0" borderId="57" xfId="6" applyFont="1" applyBorder="1" applyAlignment="1" applyProtection="1">
      <alignment horizontal="left"/>
      <protection hidden="1"/>
    </xf>
    <xf numFmtId="0" fontId="14" fillId="0" borderId="57" xfId="6" applyFont="1" applyBorder="1" applyAlignment="1" applyProtection="1">
      <alignment horizontal="left"/>
      <protection hidden="1"/>
    </xf>
    <xf numFmtId="0" fontId="14" fillId="0" borderId="38" xfId="6" applyFont="1" applyBorder="1" applyAlignment="1" applyProtection="1">
      <alignment horizontal="left"/>
      <protection hidden="1"/>
    </xf>
    <xf numFmtId="0" fontId="14" fillId="0" borderId="58" xfId="6" applyFont="1" applyBorder="1" applyAlignment="1" applyProtection="1">
      <alignment horizontal="left"/>
      <protection hidden="1"/>
    </xf>
    <xf numFmtId="0" fontId="12" fillId="0" borderId="0" xfId="0" applyFont="1" applyAlignment="1" applyProtection="1">
      <alignment horizontal="center"/>
      <protection hidden="1"/>
    </xf>
    <xf numFmtId="0" fontId="11" fillId="0" borderId="0" xfId="5" applyFont="1" applyAlignment="1" applyProtection="1">
      <alignment horizontal="center"/>
      <protection hidden="1"/>
    </xf>
    <xf numFmtId="0" fontId="15" fillId="0" borderId="0" xfId="5" applyFont="1" applyAlignment="1" applyProtection="1">
      <alignment horizontal="center"/>
      <protection hidden="1"/>
    </xf>
    <xf numFmtId="0" fontId="41" fillId="0" borderId="0" xfId="18" applyFont="1" applyAlignment="1">
      <alignment horizontal="left" wrapText="1" indent="1"/>
    </xf>
    <xf numFmtId="0" fontId="88" fillId="0" borderId="0" xfId="18" applyFont="1" applyAlignment="1">
      <alignment horizontal="center" vertical="center"/>
    </xf>
    <xf numFmtId="0" fontId="89" fillId="0" borderId="0" xfId="18" applyFont="1" applyAlignment="1">
      <alignment horizontal="center" vertical="center" wrapText="1"/>
    </xf>
    <xf numFmtId="0" fontId="15" fillId="13" borderId="30" xfId="18" applyFont="1" applyFill="1" applyBorder="1" applyAlignment="1">
      <alignment horizontal="center"/>
    </xf>
    <xf numFmtId="0" fontId="15" fillId="13" borderId="4" xfId="18" applyFont="1" applyFill="1" applyBorder="1" applyAlignment="1">
      <alignment horizontal="center"/>
    </xf>
    <xf numFmtId="0" fontId="15" fillId="13" borderId="31" xfId="18" applyFont="1" applyFill="1" applyBorder="1" applyAlignment="1">
      <alignment horizontal="center"/>
    </xf>
    <xf numFmtId="0" fontId="94" fillId="0" borderId="0" xfId="18" applyFont="1" applyAlignment="1">
      <alignment horizontal="left" vertical="top" wrapText="1"/>
    </xf>
    <xf numFmtId="0" fontId="41" fillId="0" borderId="0" xfId="18" applyFont="1" applyAlignment="1">
      <alignment horizontal="left" vertical="top" wrapText="1"/>
    </xf>
    <xf numFmtId="0" fontId="98" fillId="14" borderId="13" xfId="18" applyFont="1" applyFill="1" applyBorder="1" applyAlignment="1">
      <alignment horizontal="left"/>
    </xf>
    <xf numFmtId="0" fontId="41" fillId="0" borderId="42" xfId="18" applyFont="1" applyBorder="1" applyAlignment="1">
      <alignment horizontal="left" vertical="top" wrapText="1"/>
    </xf>
    <xf numFmtId="0" fontId="84" fillId="14" borderId="74" xfId="18" applyFont="1" applyFill="1" applyBorder="1" applyAlignment="1">
      <alignment horizontal="center"/>
    </xf>
    <xf numFmtId="0" fontId="84" fillId="14" borderId="38" xfId="18" applyFont="1" applyFill="1" applyBorder="1" applyAlignment="1">
      <alignment horizontal="center"/>
    </xf>
    <xf numFmtId="0" fontId="84" fillId="14" borderId="58" xfId="18" applyFont="1" applyFill="1" applyBorder="1" applyAlignment="1">
      <alignment horizontal="center"/>
    </xf>
    <xf numFmtId="0" fontId="16" fillId="6" borderId="30" xfId="18" applyFont="1" applyFill="1" applyBorder="1" applyAlignment="1">
      <alignment horizontal="center" wrapText="1"/>
    </xf>
    <xf numFmtId="0" fontId="16" fillId="6" borderId="4" xfId="18" applyFont="1" applyFill="1" applyBorder="1" applyAlignment="1">
      <alignment horizontal="center" wrapText="1"/>
    </xf>
    <xf numFmtId="0" fontId="16" fillId="6" borderId="31" xfId="18" applyFont="1" applyFill="1" applyBorder="1" applyAlignment="1">
      <alignment horizontal="center" wrapText="1"/>
    </xf>
    <xf numFmtId="0" fontId="41" fillId="0" borderId="0" xfId="18" applyFont="1" applyAlignment="1">
      <alignment horizontal="left" wrapText="1"/>
    </xf>
    <xf numFmtId="0" fontId="21" fillId="0" borderId="0" xfId="18" applyFont="1" applyAlignment="1">
      <alignment horizontal="left" vertical="top" wrapText="1"/>
    </xf>
    <xf numFmtId="0" fontId="4" fillId="14" borderId="13" xfId="18" applyFont="1" applyFill="1" applyBorder="1" applyAlignment="1">
      <alignment horizontal="center" wrapText="1"/>
    </xf>
    <xf numFmtId="0" fontId="84" fillId="14" borderId="74" xfId="18" applyFont="1" applyFill="1" applyBorder="1" applyAlignment="1">
      <alignment horizontal="center" wrapText="1"/>
    </xf>
    <xf numFmtId="0" fontId="84" fillId="14" borderId="58" xfId="18" applyFont="1" applyFill="1" applyBorder="1" applyAlignment="1">
      <alignment horizontal="center" wrapText="1"/>
    </xf>
    <xf numFmtId="0" fontId="41" fillId="0" borderId="13" xfId="18" applyFont="1" applyBorder="1" applyAlignment="1" applyProtection="1">
      <alignment horizontal="left" vertical="top" wrapText="1"/>
      <protection locked="0"/>
    </xf>
    <xf numFmtId="14" fontId="41" fillId="0" borderId="74" xfId="18" applyNumberFormat="1" applyFont="1" applyBorder="1" applyAlignment="1" applyProtection="1">
      <alignment horizontal="center" vertical="top" wrapText="1"/>
      <protection locked="0"/>
    </xf>
    <xf numFmtId="14" fontId="41" fillId="0" borderId="58" xfId="18" applyNumberFormat="1" applyFont="1" applyBorder="1" applyAlignment="1" applyProtection="1">
      <alignment horizontal="center" vertical="top" wrapText="1"/>
      <protection locked="0"/>
    </xf>
    <xf numFmtId="0" fontId="84" fillId="14" borderId="13" xfId="18" applyFont="1" applyFill="1" applyBorder="1" applyAlignment="1">
      <alignment horizontal="center" wrapText="1"/>
    </xf>
    <xf numFmtId="0" fontId="84" fillId="14" borderId="13" xfId="18" applyFont="1" applyFill="1" applyBorder="1" applyAlignment="1">
      <alignment horizontal="center"/>
    </xf>
    <xf numFmtId="0" fontId="84" fillId="7" borderId="13" xfId="18" applyFont="1" applyFill="1" applyBorder="1" applyAlignment="1">
      <alignment horizontal="right"/>
    </xf>
    <xf numFmtId="0" fontId="84" fillId="7" borderId="13" xfId="18" applyFont="1" applyFill="1" applyBorder="1" applyAlignment="1">
      <alignment horizontal="right" vertical="top"/>
    </xf>
    <xf numFmtId="0" fontId="84" fillId="0" borderId="0" xfId="18" applyFont="1" applyAlignment="1">
      <alignment horizontal="left" wrapText="1"/>
    </xf>
    <xf numFmtId="0" fontId="41" fillId="0" borderId="0" xfId="11" applyFont="1" applyAlignment="1">
      <alignment horizontal="left" vertical="top" wrapText="1"/>
    </xf>
    <xf numFmtId="0" fontId="5" fillId="0" borderId="0" xfId="0" applyFont="1" applyAlignment="1">
      <alignment horizontal="left" vertical="top" wrapText="1"/>
    </xf>
    <xf numFmtId="0" fontId="11" fillId="0" borderId="0" xfId="0" applyFont="1" applyAlignment="1" applyProtection="1">
      <alignment horizontal="center" wrapText="1"/>
      <protection hidden="1"/>
    </xf>
    <xf numFmtId="0" fontId="5" fillId="0" borderId="0" xfId="0" applyFont="1" applyAlignment="1">
      <alignment horizontal="left" vertical="top"/>
    </xf>
    <xf numFmtId="0" fontId="84" fillId="0" borderId="0" xfId="0" applyFont="1" applyAlignment="1" applyProtection="1">
      <alignment horizontal="left" vertical="top" wrapText="1"/>
      <protection hidden="1"/>
    </xf>
    <xf numFmtId="0" fontId="4" fillId="0" borderId="0" xfId="0" applyFont="1" applyAlignment="1">
      <alignment horizontal="left" vertical="top" wrapText="1"/>
    </xf>
    <xf numFmtId="0" fontId="11" fillId="0" borderId="0" xfId="0" applyFont="1" applyAlignment="1">
      <alignment horizontal="center"/>
    </xf>
    <xf numFmtId="0" fontId="11" fillId="0" borderId="0" xfId="0" applyFont="1" applyAlignment="1">
      <alignment horizontal="center" wrapText="1"/>
    </xf>
    <xf numFmtId="0" fontId="5" fillId="0" borderId="0" xfId="15" applyAlignment="1">
      <alignment horizontal="left" vertical="top" wrapText="1"/>
    </xf>
    <xf numFmtId="0" fontId="12" fillId="0" borderId="0" xfId="15" applyFont="1" applyAlignment="1">
      <alignment horizontal="center" vertical="center" wrapText="1"/>
    </xf>
    <xf numFmtId="0" fontId="15" fillId="12" borderId="13" xfId="15" applyFont="1" applyFill="1" applyBorder="1" applyAlignment="1">
      <alignment horizontal="center" vertical="center" wrapText="1"/>
    </xf>
    <xf numFmtId="0" fontId="15" fillId="12" borderId="13" xfId="15" applyFont="1" applyFill="1" applyBorder="1" applyAlignment="1">
      <alignment horizontal="center" vertical="center"/>
    </xf>
    <xf numFmtId="0" fontId="16" fillId="7" borderId="13" xfId="15" applyFont="1" applyFill="1" applyBorder="1" applyAlignment="1">
      <alignment horizontal="center" vertical="center"/>
    </xf>
    <xf numFmtId="0" fontId="16" fillId="0" borderId="13" xfId="15" applyFont="1" applyBorder="1" applyAlignment="1">
      <alignment horizontal="center" vertical="center" wrapText="1"/>
    </xf>
    <xf numFmtId="0" fontId="15" fillId="7" borderId="0" xfId="12" applyFont="1" applyFill="1" applyAlignment="1" applyProtection="1">
      <alignment horizontal="left" vertical="top" wrapText="1"/>
      <protection locked="0"/>
    </xf>
    <xf numFmtId="0" fontId="5" fillId="0" borderId="0" xfId="12" applyAlignment="1" applyProtection="1">
      <alignment horizontal="left" vertical="top" wrapText="1"/>
      <protection locked="0"/>
    </xf>
    <xf numFmtId="0" fontId="47" fillId="0" borderId="0" xfId="12" applyFont="1" applyAlignment="1">
      <alignment horizontal="center"/>
    </xf>
    <xf numFmtId="0" fontId="48" fillId="7" borderId="0" xfId="12" applyFont="1" applyFill="1" applyAlignment="1">
      <alignment horizontal="center"/>
    </xf>
    <xf numFmtId="0" fontId="32" fillId="0" borderId="0" xfId="12" applyFont="1" applyAlignment="1" applyProtection="1">
      <alignment horizontal="center" vertical="top" wrapText="1"/>
      <protection locked="0"/>
    </xf>
    <xf numFmtId="0" fontId="15" fillId="0" borderId="0" xfId="12" applyFont="1" applyAlignment="1" applyProtection="1">
      <alignment horizontal="left" vertical="top" wrapText="1"/>
      <protection locked="0"/>
    </xf>
    <xf numFmtId="0" fontId="5" fillId="0" borderId="0" xfId="12" applyAlignment="1">
      <alignment horizontal="center"/>
    </xf>
    <xf numFmtId="0" fontId="9" fillId="0" borderId="0" xfId="12" applyFont="1" applyAlignment="1">
      <alignment horizontal="center"/>
    </xf>
    <xf numFmtId="0" fontId="17" fillId="0" borderId="7" xfId="5" applyFont="1" applyBorder="1" applyAlignment="1" applyProtection="1">
      <alignment horizontal="left"/>
      <protection locked="0"/>
    </xf>
    <xf numFmtId="0" fontId="47" fillId="0" borderId="0" xfId="5" applyFont="1" applyAlignment="1">
      <alignment horizontal="center"/>
    </xf>
    <xf numFmtId="0" fontId="48" fillId="7" borderId="0" xfId="5" applyFont="1" applyFill="1" applyAlignment="1">
      <alignment horizontal="center"/>
    </xf>
    <xf numFmtId="0" fontId="20" fillId="0" borderId="0" xfId="5" applyFont="1" applyAlignment="1">
      <alignment horizontal="left" vertical="top" wrapText="1"/>
    </xf>
    <xf numFmtId="0" fontId="5" fillId="0" borderId="7" xfId="5" applyBorder="1" applyAlignment="1">
      <alignment horizontal="center"/>
    </xf>
    <xf numFmtId="0" fontId="50" fillId="0" borderId="0" xfId="5" applyFont="1" applyAlignment="1" applyProtection="1">
      <alignment horizontal="center"/>
      <protection locked="0"/>
    </xf>
    <xf numFmtId="0" fontId="20" fillId="0" borderId="0" xfId="0" applyFont="1" applyAlignment="1" applyProtection="1">
      <alignment horizontal="center"/>
      <protection hidden="1"/>
    </xf>
    <xf numFmtId="0" fontId="8" fillId="0" borderId="14" xfId="0" applyFont="1" applyBorder="1" applyAlignment="1" applyProtection="1">
      <alignment horizontal="center" wrapText="1"/>
      <protection hidden="1"/>
    </xf>
    <xf numFmtId="0" fontId="8" fillId="0" borderId="32" xfId="0" applyFont="1" applyBorder="1" applyAlignment="1" applyProtection="1">
      <alignment horizontal="center" wrapText="1"/>
      <protection hidden="1"/>
    </xf>
    <xf numFmtId="0" fontId="4" fillId="0" borderId="14" xfId="0" applyFont="1" applyBorder="1" applyAlignment="1" applyProtection="1">
      <alignment horizontal="center" wrapText="1"/>
      <protection hidden="1"/>
    </xf>
    <xf numFmtId="0" fontId="4" fillId="0" borderId="32" xfId="0" applyFont="1" applyBorder="1" applyAlignment="1" applyProtection="1">
      <alignment horizontal="center" wrapText="1"/>
      <protection hidden="1"/>
    </xf>
    <xf numFmtId="0" fontId="8" fillId="0" borderId="0" xfId="0" applyFont="1" applyAlignment="1" applyProtection="1">
      <alignment horizontal="left" vertical="top" wrapText="1"/>
      <protection hidden="1"/>
    </xf>
    <xf numFmtId="0" fontId="5" fillId="0" borderId="14" xfId="0" applyFont="1" applyBorder="1" applyAlignment="1" applyProtection="1">
      <alignment horizontal="center" wrapText="1"/>
      <protection hidden="1"/>
    </xf>
    <xf numFmtId="0" fontId="8" fillId="0" borderId="32" xfId="0" applyFont="1" applyBorder="1" applyAlignment="1" applyProtection="1">
      <alignment horizontal="center"/>
      <protection hidden="1"/>
    </xf>
    <xf numFmtId="0" fontId="15" fillId="0" borderId="30" xfId="0" applyFont="1" applyBorder="1" applyAlignment="1" applyProtection="1">
      <alignment horizontal="center"/>
      <protection hidden="1"/>
    </xf>
    <xf numFmtId="0" fontId="15" fillId="0" borderId="4" xfId="0" applyFont="1" applyBorder="1" applyAlignment="1" applyProtection="1">
      <alignment horizontal="center"/>
      <protection hidden="1"/>
    </xf>
    <xf numFmtId="0" fontId="15" fillId="0" borderId="31" xfId="0" applyFont="1" applyBorder="1" applyAlignment="1" applyProtection="1">
      <alignment horizontal="center"/>
      <protection hidden="1"/>
    </xf>
    <xf numFmtId="0" fontId="25" fillId="0" borderId="0" xfId="0" applyFont="1" applyAlignment="1" applyProtection="1">
      <alignment horizontal="left" vertical="center" wrapText="1"/>
      <protection locked="0"/>
    </xf>
    <xf numFmtId="0" fontId="25" fillId="0" borderId="0" xfId="0" applyFont="1" applyAlignment="1" applyProtection="1">
      <alignment horizontal="left" vertical="top" wrapText="1"/>
      <protection locked="0"/>
    </xf>
    <xf numFmtId="0" fontId="25" fillId="0" borderId="0" xfId="0" applyFont="1" applyAlignment="1" applyProtection="1">
      <alignment horizontal="left" vertical="top" wrapText="1"/>
      <protection hidden="1"/>
    </xf>
    <xf numFmtId="0" fontId="80" fillId="0" borderId="0" xfId="13" applyFont="1" applyAlignment="1">
      <alignment horizontal="left" vertical="top" wrapText="1"/>
    </xf>
    <xf numFmtId="0" fontId="74" fillId="0" borderId="7" xfId="13" applyBorder="1" applyAlignment="1" applyProtection="1">
      <alignment horizontal="center"/>
      <protection locked="0"/>
    </xf>
    <xf numFmtId="0" fontId="74" fillId="0" borderId="0" xfId="13" applyAlignment="1" applyProtection="1">
      <alignment horizontal="left" vertical="top" wrapText="1"/>
      <protection locked="0"/>
    </xf>
    <xf numFmtId="0" fontId="75" fillId="0" borderId="0" xfId="13" applyFont="1" applyAlignment="1">
      <alignment horizontal="center"/>
    </xf>
    <xf numFmtId="0" fontId="75" fillId="0" borderId="0" xfId="13" applyFont="1" applyAlignment="1" applyProtection="1">
      <alignment horizontal="center"/>
      <protection locked="0"/>
    </xf>
    <xf numFmtId="0" fontId="74" fillId="0" borderId="0" xfId="13" applyAlignment="1">
      <alignment horizontal="left" vertical="top" wrapText="1"/>
    </xf>
    <xf numFmtId="0" fontId="78" fillId="0" borderId="0" xfId="13" applyFont="1" applyAlignment="1" applyProtection="1">
      <alignment horizontal="center"/>
      <protection locked="0"/>
    </xf>
    <xf numFmtId="0" fontId="79" fillId="0" borderId="0" xfId="13" applyFont="1" applyAlignment="1" applyProtection="1">
      <alignment horizontal="center"/>
      <protection locked="0"/>
    </xf>
    <xf numFmtId="0" fontId="5" fillId="0" borderId="7" xfId="12" applyBorder="1" applyAlignment="1">
      <alignment horizontal="center"/>
    </xf>
  </cellXfs>
  <cellStyles count="23">
    <cellStyle name="Comma" xfId="1" builtinId="3"/>
    <cellStyle name="Comma 2" xfId="16" xr:uid="{7AE9512B-DD18-4A57-B3FD-42BD4D8E6035}"/>
    <cellStyle name="Comma 3" xfId="22" xr:uid="{FB8C0B8C-3059-4623-BB54-ADC7BEE30D09}"/>
    <cellStyle name="Comma_County Essentials Form" xfId="2" xr:uid="{00000000-0005-0000-0000-000001000000}"/>
    <cellStyle name="Currency" xfId="3" builtinId="4"/>
    <cellStyle name="Currency 2" xfId="9" xr:uid="{00000000-0005-0000-0000-000003000000}"/>
    <cellStyle name="Currency 3" xfId="19" xr:uid="{40FD9D76-FB84-4DF9-B7D0-16A8C197EAA0}"/>
    <cellStyle name="Hyperlink" xfId="4" builtinId="8"/>
    <cellStyle name="Hyperlink 2" xfId="21" xr:uid="{308774A2-435D-4A67-8B2D-0280CBD8A129}"/>
    <cellStyle name="Normal" xfId="0" builtinId="0"/>
    <cellStyle name="Normal 2" xfId="5" xr:uid="{00000000-0005-0000-0000-000006000000}"/>
    <cellStyle name="Normal 2 2" xfId="10" xr:uid="{00000000-0005-0000-0000-000007000000}"/>
    <cellStyle name="Normal 2 2 2" xfId="15" xr:uid="{87E96197-2170-4DA1-BEB5-5D453AE261B9}"/>
    <cellStyle name="Normal 2 2 2 2" xfId="17" xr:uid="{1DF046FA-B899-450D-9EF0-DB863D1D9BDC}"/>
    <cellStyle name="Normal 3" xfId="11" xr:uid="{00000000-0005-0000-0000-000008000000}"/>
    <cellStyle name="Normal 3 2" xfId="12" xr:uid="{00000000-0005-0000-0000-000009000000}"/>
    <cellStyle name="Normal 4" xfId="13" xr:uid="{D8F0A8BC-9E26-4AB0-9BA3-EA5F6822EB76}"/>
    <cellStyle name="Normal 4 2" xfId="14" xr:uid="{1539B53C-BD85-4496-B69C-64446C83D37A}"/>
    <cellStyle name="Normal 5" xfId="18" xr:uid="{0B1973BA-B76A-4743-ACAE-2099FA05097B}"/>
    <cellStyle name="Normal_CTYA" xfId="6" xr:uid="{00000000-0005-0000-0000-00000A000000}"/>
    <cellStyle name="Normal_FUNDSUM.XLS" xfId="7" xr:uid="{00000000-0005-0000-0000-00000B000000}"/>
    <cellStyle name="Percent" xfId="8" builtinId="5"/>
    <cellStyle name="Percent 2" xfId="20" xr:uid="{29CFDA69-DA3B-4E4A-9A68-547D4C705F6D}"/>
  </cellStyles>
  <dxfs count="4">
    <dxf>
      <font>
        <color rgb="FFFF0000"/>
      </font>
      <fill>
        <patternFill>
          <bgColor rgb="FFFFFF00"/>
        </patternFill>
      </fill>
    </dxf>
    <dxf>
      <font>
        <color rgb="FF9C0006"/>
      </font>
      <fill>
        <patternFill>
          <bgColor rgb="FFFFC7CE"/>
        </patternFill>
      </fill>
    </dxf>
    <dxf>
      <font>
        <color rgb="FFFF0000"/>
      </font>
      <fill>
        <patternFill>
          <bgColor rgb="FFFFFF00"/>
        </patternFill>
      </fill>
    </dxf>
    <dxf>
      <font>
        <b/>
        <i val="0"/>
        <color rgb="FFFF0000"/>
      </font>
      <fill>
        <patternFill>
          <bgColor rgb="FFFFFF00"/>
        </patternFill>
      </fill>
    </dxf>
  </dxfs>
  <tableStyles count="0" defaultTableStyle="TableStyleMedium9"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auditors.nebraska.gov/Budget_Info/B2026-2027/2025_Taxes_Levied_Counties.pdf"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uditors.nebraska.gov/" TargetMode="External"/><Relationship Id="rId7" Type="http://schemas.openxmlformats.org/officeDocument/2006/relationships/customProperty" Target="../customProperty4.bin"/><Relationship Id="rId2" Type="http://schemas.openxmlformats.org/officeDocument/2006/relationships/hyperlink" Target="mailto:Deann.Haeffner@nebraska.gov" TargetMode="External"/><Relationship Id="rId1" Type="http://schemas.openxmlformats.org/officeDocument/2006/relationships/hyperlink" Target="http://www.auditors.nebraska.gov/" TargetMode="External"/><Relationship Id="rId6" Type="http://schemas.openxmlformats.org/officeDocument/2006/relationships/printerSettings" Target="../printerSettings/printerSettings4.bin"/><Relationship Id="rId5" Type="http://schemas.openxmlformats.org/officeDocument/2006/relationships/hyperlink" Target="mailto:jeff.schreier@nebraska.gov" TargetMode="External"/><Relationship Id="rId4" Type="http://schemas.openxmlformats.org/officeDocument/2006/relationships/hyperlink" Target="http://www.auditors.nebraska.gov/" TargetMode="External"/><Relationship Id="rId9"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BC4DB-98C5-4712-AF1B-AC841DA2F793}">
  <sheetPr>
    <pageSetUpPr fitToPage="1"/>
  </sheetPr>
  <dimension ref="A1:D59"/>
  <sheetViews>
    <sheetView workbookViewId="0">
      <selection activeCell="C35" sqref="C35"/>
    </sheetView>
  </sheetViews>
  <sheetFormatPr defaultColWidth="9.140625" defaultRowHeight="12.75" x14ac:dyDescent="0.2"/>
  <cols>
    <col min="1" max="1" width="3.5703125" style="325" customWidth="1"/>
    <col min="2" max="2" width="5.5703125" style="325" customWidth="1"/>
    <col min="3" max="3" width="122.140625" style="325" customWidth="1"/>
    <col min="4" max="5" width="50.5703125" style="325" customWidth="1"/>
    <col min="6" max="16384" width="9.140625" style="325"/>
  </cols>
  <sheetData>
    <row r="1" spans="1:4" ht="21" thickBot="1" x14ac:dyDescent="0.35">
      <c r="A1" s="527" t="s">
        <v>122</v>
      </c>
      <c r="B1" s="527"/>
      <c r="C1" s="527"/>
    </row>
    <row r="2" spans="1:4" ht="21" thickTop="1" x14ac:dyDescent="0.3">
      <c r="A2" s="373"/>
      <c r="B2" s="374"/>
      <c r="C2" s="374"/>
    </row>
    <row r="3" spans="1:4" ht="20.25" x14ac:dyDescent="0.3">
      <c r="A3" s="373" t="s">
        <v>272</v>
      </c>
      <c r="B3" s="374"/>
      <c r="C3" s="374"/>
    </row>
    <row r="4" spans="1:4" ht="44.25" x14ac:dyDescent="0.3">
      <c r="A4" s="374"/>
      <c r="B4" s="374"/>
      <c r="C4" s="496" t="s">
        <v>460</v>
      </c>
    </row>
    <row r="5" spans="1:4" ht="45.75" x14ac:dyDescent="0.3">
      <c r="A5" s="374"/>
      <c r="B5" s="374"/>
      <c r="C5" s="497" t="s">
        <v>461</v>
      </c>
    </row>
    <row r="6" spans="1:4" ht="24.95" customHeight="1" thickBot="1" x14ac:dyDescent="0.3">
      <c r="A6" s="375" t="s">
        <v>448</v>
      </c>
      <c r="B6" s="498"/>
      <c r="C6" s="499"/>
      <c r="D6" s="500"/>
    </row>
    <row r="7" spans="1:4" ht="15" thickBot="1" x14ac:dyDescent="0.25">
      <c r="A7" s="498"/>
      <c r="B7" s="376"/>
      <c r="C7" s="504" t="s">
        <v>613</v>
      </c>
      <c r="D7" s="501"/>
    </row>
    <row r="8" spans="1:4" ht="15.75" thickBot="1" x14ac:dyDescent="0.25">
      <c r="A8" s="498"/>
      <c r="B8" s="377"/>
      <c r="C8" s="505" t="s">
        <v>614</v>
      </c>
      <c r="D8" s="502"/>
    </row>
    <row r="9" spans="1:4" ht="15" thickBot="1" x14ac:dyDescent="0.25">
      <c r="A9" s="498"/>
      <c r="B9" s="376"/>
      <c r="C9" s="505" t="s">
        <v>123</v>
      </c>
      <c r="D9" s="502"/>
    </row>
    <row r="10" spans="1:4" ht="24.95" customHeight="1" thickBot="1" x14ac:dyDescent="0.3">
      <c r="A10" s="375" t="s">
        <v>449</v>
      </c>
      <c r="B10" s="498"/>
      <c r="C10" s="506"/>
      <c r="D10" s="500"/>
    </row>
    <row r="11" spans="1:4" ht="15" thickBot="1" x14ac:dyDescent="0.25">
      <c r="A11" s="498"/>
      <c r="B11" s="376"/>
      <c r="C11" s="505" t="s">
        <v>615</v>
      </c>
    </row>
    <row r="12" spans="1:4" ht="24.95" customHeight="1" thickBot="1" x14ac:dyDescent="0.3">
      <c r="A12" s="375" t="s">
        <v>450</v>
      </c>
      <c r="B12" s="498"/>
      <c r="C12" s="506"/>
      <c r="D12" s="500"/>
    </row>
    <row r="13" spans="1:4" ht="15" thickBot="1" x14ac:dyDescent="0.25">
      <c r="A13" s="498"/>
      <c r="B13" s="376"/>
      <c r="C13" s="505" t="s">
        <v>128</v>
      </c>
    </row>
    <row r="14" spans="1:4" ht="24.95" customHeight="1" thickBot="1" x14ac:dyDescent="0.3">
      <c r="A14" s="375" t="s">
        <v>451</v>
      </c>
      <c r="B14" s="498"/>
      <c r="C14" s="506"/>
      <c r="D14" s="500"/>
    </row>
    <row r="15" spans="1:4" ht="15" thickBot="1" x14ac:dyDescent="0.25">
      <c r="A15" s="498"/>
      <c r="B15" s="376"/>
      <c r="C15" s="505" t="s">
        <v>129</v>
      </c>
    </row>
    <row r="16" spans="1:4" ht="15" thickBot="1" x14ac:dyDescent="0.25">
      <c r="A16" s="498"/>
      <c r="B16" s="376"/>
      <c r="C16" s="505" t="s">
        <v>130</v>
      </c>
    </row>
    <row r="17" spans="1:4" ht="15" thickBot="1" x14ac:dyDescent="0.25">
      <c r="A17" s="498"/>
      <c r="B17" s="376"/>
      <c r="C17" s="505" t="s">
        <v>131</v>
      </c>
    </row>
    <row r="18" spans="1:4" ht="24.95" customHeight="1" thickBot="1" x14ac:dyDescent="0.3">
      <c r="A18" s="375" t="s">
        <v>452</v>
      </c>
      <c r="B18" s="498"/>
      <c r="C18" s="506"/>
      <c r="D18" s="500"/>
    </row>
    <row r="19" spans="1:4" ht="15" thickBot="1" x14ac:dyDescent="0.25">
      <c r="A19" s="498"/>
      <c r="B19" s="376"/>
      <c r="C19" s="505" t="s">
        <v>124</v>
      </c>
    </row>
    <row r="20" spans="1:4" ht="24.95" customHeight="1" thickBot="1" x14ac:dyDescent="0.3">
      <c r="A20" s="375" t="s">
        <v>477</v>
      </c>
      <c r="B20" s="498"/>
      <c r="C20" s="506"/>
      <c r="D20" s="500"/>
    </row>
    <row r="21" spans="1:4" ht="15.75" thickBot="1" x14ac:dyDescent="0.3">
      <c r="A21" s="375"/>
      <c r="B21" s="376"/>
      <c r="C21" s="508" t="s">
        <v>624</v>
      </c>
      <c r="D21" s="500"/>
    </row>
    <row r="22" spans="1:4" ht="15" thickBot="1" x14ac:dyDescent="0.25">
      <c r="A22" s="498"/>
      <c r="B22" s="376"/>
      <c r="C22" s="347" t="s">
        <v>611</v>
      </c>
    </row>
    <row r="23" spans="1:4" ht="15" thickBot="1" x14ac:dyDescent="0.25">
      <c r="A23" s="498"/>
      <c r="B23" s="376"/>
      <c r="C23" s="509" t="s">
        <v>610</v>
      </c>
    </row>
    <row r="24" spans="1:4" ht="15" thickBot="1" x14ac:dyDescent="0.25">
      <c r="A24" s="498"/>
      <c r="B24" s="376"/>
      <c r="C24" s="509" t="s">
        <v>632</v>
      </c>
    </row>
    <row r="25" spans="1:4" ht="15" thickBot="1" x14ac:dyDescent="0.25">
      <c r="A25" s="498"/>
      <c r="B25" s="376"/>
      <c r="C25" s="509" t="s">
        <v>620</v>
      </c>
    </row>
    <row r="26" spans="1:4" ht="15" thickBot="1" x14ac:dyDescent="0.25">
      <c r="A26" s="498"/>
      <c r="B26" s="376"/>
      <c r="C26" s="509" t="s">
        <v>621</v>
      </c>
    </row>
    <row r="27" spans="1:4" ht="15" thickBot="1" x14ac:dyDescent="0.25">
      <c r="A27" s="498"/>
      <c r="B27" s="376"/>
      <c r="C27" s="509" t="s">
        <v>622</v>
      </c>
    </row>
    <row r="28" spans="1:4" ht="15" thickBot="1" x14ac:dyDescent="0.25">
      <c r="A28" s="498"/>
      <c r="B28" s="376"/>
      <c r="C28" s="509" t="s">
        <v>623</v>
      </c>
    </row>
    <row r="29" spans="1:4" ht="24.95" customHeight="1" thickBot="1" x14ac:dyDescent="0.3">
      <c r="A29" s="375" t="s">
        <v>478</v>
      </c>
      <c r="B29" s="498"/>
      <c r="C29" s="506"/>
      <c r="D29" s="500"/>
    </row>
    <row r="30" spans="1:4" ht="15" thickBot="1" x14ac:dyDescent="0.25">
      <c r="A30" s="498"/>
      <c r="B30" s="376"/>
      <c r="C30" s="506" t="s">
        <v>637</v>
      </c>
    </row>
    <row r="31" spans="1:4" ht="15" thickBot="1" x14ac:dyDescent="0.25">
      <c r="A31" s="498"/>
      <c r="B31" s="376"/>
      <c r="C31" s="505" t="s">
        <v>625</v>
      </c>
    </row>
    <row r="32" spans="1:4" ht="15" thickBot="1" x14ac:dyDescent="0.25">
      <c r="A32" s="498"/>
      <c r="B32" s="376"/>
      <c r="C32" s="505" t="s">
        <v>626</v>
      </c>
    </row>
    <row r="33" spans="1:4" ht="15" thickBot="1" x14ac:dyDescent="0.25">
      <c r="A33" s="498"/>
      <c r="B33" s="376"/>
      <c r="C33" s="505" t="s">
        <v>627</v>
      </c>
    </row>
    <row r="34" spans="1:4" ht="15" thickBot="1" x14ac:dyDescent="0.25">
      <c r="A34" s="498"/>
      <c r="B34" s="376"/>
      <c r="C34" s="505" t="s">
        <v>638</v>
      </c>
    </row>
    <row r="35" spans="1:4" ht="26.25" thickBot="1" x14ac:dyDescent="0.25">
      <c r="A35" s="498"/>
      <c r="B35" s="376"/>
      <c r="C35" s="505" t="s">
        <v>628</v>
      </c>
    </row>
    <row r="36" spans="1:4" ht="26.25" thickBot="1" x14ac:dyDescent="0.25">
      <c r="A36" s="498"/>
      <c r="B36" s="376"/>
      <c r="C36" s="505" t="s">
        <v>629</v>
      </c>
    </row>
    <row r="37" spans="1:4" ht="24.95" customHeight="1" thickBot="1" x14ac:dyDescent="0.3">
      <c r="A37" s="375" t="s">
        <v>132</v>
      </c>
      <c r="B37" s="498"/>
      <c r="C37" s="506"/>
      <c r="D37" s="500"/>
    </row>
    <row r="38" spans="1:4" ht="15" thickBot="1" x14ac:dyDescent="0.25">
      <c r="A38" s="498"/>
      <c r="B38" s="376"/>
      <c r="C38" s="505" t="s">
        <v>133</v>
      </c>
    </row>
    <row r="39" spans="1:4" ht="24.95" customHeight="1" thickBot="1" x14ac:dyDescent="0.3">
      <c r="A39" s="375" t="s">
        <v>612</v>
      </c>
      <c r="B39" s="498"/>
      <c r="C39" s="506"/>
      <c r="D39" s="500"/>
    </row>
    <row r="40" spans="1:4" ht="15" thickBot="1" x14ac:dyDescent="0.25">
      <c r="A40" s="498"/>
      <c r="B40" s="376"/>
      <c r="C40" s="505" t="s">
        <v>251</v>
      </c>
    </row>
    <row r="41" spans="1:4" s="503" customFormat="1" ht="30.75" customHeight="1" thickBot="1" x14ac:dyDescent="0.3">
      <c r="A41" s="375" t="s">
        <v>442</v>
      </c>
    </row>
    <row r="42" spans="1:4" ht="26.25" thickBot="1" x14ac:dyDescent="0.25">
      <c r="A42" s="498"/>
      <c r="B42" s="376"/>
      <c r="C42" s="505" t="s">
        <v>434</v>
      </c>
    </row>
    <row r="43" spans="1:4" ht="15" thickBot="1" x14ac:dyDescent="0.25">
      <c r="A43" s="498"/>
      <c r="B43" s="376"/>
      <c r="C43" s="505" t="s">
        <v>435</v>
      </c>
    </row>
    <row r="44" spans="1:4" ht="15" thickBot="1" x14ac:dyDescent="0.25">
      <c r="A44" s="498"/>
      <c r="B44" s="376"/>
      <c r="C44" s="505" t="s">
        <v>436</v>
      </c>
    </row>
    <row r="45" spans="1:4" ht="15" thickBot="1" x14ac:dyDescent="0.25">
      <c r="A45" s="498"/>
      <c r="B45" s="376"/>
      <c r="C45" s="505" t="s">
        <v>437</v>
      </c>
    </row>
    <row r="46" spans="1:4" ht="14.25" x14ac:dyDescent="0.2">
      <c r="A46" s="498"/>
      <c r="B46" s="378"/>
      <c r="C46" s="505"/>
    </row>
    <row r="47" spans="1:4" ht="24.95" customHeight="1" thickBot="1" x14ac:dyDescent="0.3">
      <c r="A47" s="375" t="s">
        <v>125</v>
      </c>
      <c r="B47" s="498"/>
      <c r="C47" s="506"/>
      <c r="D47" s="500"/>
    </row>
    <row r="48" spans="1:4" ht="15" thickBot="1" x14ac:dyDescent="0.25">
      <c r="A48" s="498"/>
      <c r="B48" s="376"/>
      <c r="C48" s="505" t="s">
        <v>134</v>
      </c>
    </row>
    <row r="49" spans="1:3" ht="15" thickBot="1" x14ac:dyDescent="0.25">
      <c r="A49" s="498"/>
      <c r="B49" s="376"/>
      <c r="C49" s="505" t="s">
        <v>126</v>
      </c>
    </row>
    <row r="50" spans="1:3" ht="15" thickBot="1" x14ac:dyDescent="0.25">
      <c r="A50" s="498"/>
      <c r="B50" s="376"/>
      <c r="C50" s="505" t="s">
        <v>256</v>
      </c>
    </row>
    <row r="51" spans="1:3" ht="15" thickBot="1" x14ac:dyDescent="0.25">
      <c r="A51" s="498"/>
      <c r="B51" s="376"/>
      <c r="C51" s="505" t="s">
        <v>438</v>
      </c>
    </row>
    <row r="52" spans="1:3" ht="15" thickBot="1" x14ac:dyDescent="0.25">
      <c r="A52" s="498"/>
      <c r="B52" s="376"/>
      <c r="C52" s="505" t="s">
        <v>127</v>
      </c>
    </row>
    <row r="53" spans="1:3" ht="15" thickBot="1" x14ac:dyDescent="0.25">
      <c r="A53" s="498"/>
      <c r="B53" s="376"/>
      <c r="C53" s="505" t="s">
        <v>135</v>
      </c>
    </row>
    <row r="54" spans="1:3" ht="15" thickBot="1" x14ac:dyDescent="0.25">
      <c r="A54" s="498"/>
      <c r="B54" s="376"/>
      <c r="C54" s="505" t="s">
        <v>616</v>
      </c>
    </row>
    <row r="55" spans="1:3" ht="15" thickBot="1" x14ac:dyDescent="0.25">
      <c r="A55" s="498"/>
      <c r="B55" s="376"/>
      <c r="C55" s="507" t="s">
        <v>617</v>
      </c>
    </row>
    <row r="56" spans="1:3" ht="15" thickBot="1" x14ac:dyDescent="0.25">
      <c r="A56" s="498"/>
      <c r="B56" s="376"/>
      <c r="C56" s="505" t="s">
        <v>618</v>
      </c>
    </row>
    <row r="57" spans="1:3" ht="15" thickBot="1" x14ac:dyDescent="0.25">
      <c r="A57" s="498"/>
      <c r="B57" s="376"/>
      <c r="C57" s="505" t="s">
        <v>439</v>
      </c>
    </row>
    <row r="58" spans="1:3" ht="26.25" thickBot="1" x14ac:dyDescent="0.25">
      <c r="A58" s="498"/>
      <c r="B58" s="376"/>
      <c r="C58" s="505" t="s">
        <v>619</v>
      </c>
    </row>
    <row r="59" spans="1:3" x14ac:dyDescent="0.2">
      <c r="A59" s="498"/>
      <c r="B59" s="498"/>
      <c r="C59" s="498"/>
    </row>
  </sheetData>
  <mergeCells count="1">
    <mergeCell ref="A1:C1"/>
  </mergeCells>
  <printOptions horizontalCentered="1"/>
  <pageMargins left="0.2" right="0.2" top="0.5" bottom="0.5" header="0.3" footer="0.3"/>
  <pageSetup scale="80" orientation="portrait" r:id="rId1"/>
  <customProperties>
    <customPr name="OrphanNamesChecke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9"/>
  <sheetViews>
    <sheetView zoomScaleNormal="100" workbookViewId="0">
      <selection activeCell="A3" sqref="A3:C3"/>
    </sheetView>
  </sheetViews>
  <sheetFormatPr defaultColWidth="9.140625" defaultRowHeight="12.75" x14ac:dyDescent="0.2"/>
  <cols>
    <col min="1" max="1" width="15.5703125" style="73" customWidth="1"/>
    <col min="2" max="2" width="16.5703125" style="73" customWidth="1"/>
    <col min="3" max="3" width="9.140625" style="73"/>
    <col min="4" max="4" width="20.5703125" style="73" customWidth="1"/>
    <col min="5" max="5" width="15.5703125" style="73" customWidth="1"/>
    <col min="6" max="16384" width="9.140625" style="73"/>
  </cols>
  <sheetData>
    <row r="1" spans="1:13" ht="18" x14ac:dyDescent="0.25">
      <c r="A1" s="647" t="str">
        <f>CONCATENATE('Basic Data Input'!B6," COUNTY")</f>
        <v>__________________________________ COUNTY</v>
      </c>
      <c r="B1" s="647"/>
      <c r="C1" s="647"/>
      <c r="D1" s="647"/>
      <c r="E1" s="647"/>
      <c r="F1" s="79"/>
      <c r="G1" s="79"/>
      <c r="H1" s="79"/>
      <c r="I1" s="79"/>
      <c r="J1" s="79"/>
      <c r="K1" s="79"/>
      <c r="L1" s="79"/>
      <c r="M1" s="79"/>
    </row>
    <row r="2" spans="1:13" ht="24" customHeight="1" x14ac:dyDescent="0.25">
      <c r="A2" s="648" t="s">
        <v>118</v>
      </c>
      <c r="B2" s="648"/>
      <c r="C2" s="648"/>
      <c r="D2" s="648"/>
      <c r="E2" s="648"/>
    </row>
    <row r="3" spans="1:13" ht="30" customHeight="1" x14ac:dyDescent="0.2"/>
    <row r="4" spans="1:13" ht="15" thickBot="1" x14ac:dyDescent="0.25">
      <c r="A4" s="74"/>
      <c r="B4" s="78" t="s">
        <v>117</v>
      </c>
      <c r="C4" s="74"/>
      <c r="D4" s="78" t="s">
        <v>116</v>
      </c>
      <c r="E4" s="74"/>
    </row>
    <row r="5" spans="1:13" ht="24" customHeight="1" x14ac:dyDescent="0.2">
      <c r="A5" s="74"/>
      <c r="B5" s="76">
        <v>2025</v>
      </c>
      <c r="C5" s="74"/>
      <c r="D5" s="77">
        <v>0</v>
      </c>
      <c r="E5" s="74"/>
    </row>
    <row r="6" spans="1:13" ht="24" customHeight="1" x14ac:dyDescent="0.2">
      <c r="A6" s="74"/>
      <c r="B6" s="76">
        <v>2024</v>
      </c>
      <c r="C6" s="74"/>
      <c r="D6" s="80">
        <v>0</v>
      </c>
      <c r="E6" s="74"/>
    </row>
    <row r="7" spans="1:13" ht="24" customHeight="1" x14ac:dyDescent="0.2">
      <c r="A7" s="74"/>
      <c r="B7" s="76">
        <v>2023</v>
      </c>
      <c r="C7" s="74"/>
      <c r="D7" s="75">
        <v>0</v>
      </c>
      <c r="E7" s="74"/>
    </row>
    <row r="8" spans="1:13" ht="14.25" x14ac:dyDescent="0.2">
      <c r="A8" s="74"/>
      <c r="B8" s="74"/>
      <c r="C8" s="74"/>
      <c r="D8" s="74"/>
      <c r="E8" s="74"/>
    </row>
    <row r="9" spans="1:13" ht="14.25" x14ac:dyDescent="0.2">
      <c r="A9" s="74"/>
      <c r="B9" s="74"/>
      <c r="C9" s="74"/>
      <c r="D9" s="74"/>
      <c r="E9" s="74"/>
    </row>
  </sheetData>
  <sheetProtection sheet="1" objects="1" scenarios="1"/>
  <mergeCells count="2">
    <mergeCell ref="A1:E1"/>
    <mergeCell ref="A2:E2"/>
  </mergeCells>
  <printOptions horizontalCentered="1"/>
  <pageMargins left="0.7" right="0.7" top="0.75" bottom="0.75" header="0.3" footer="0.3"/>
  <pageSetup orientation="landscape" horizontalDpi="1200" verticalDpi="1200" r:id="rId1"/>
  <customProperties>
    <customPr name="OrphanNamesChecke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36797-3D4F-4E0A-BC31-966CBA311E46}">
  <sheetPr>
    <pageSetUpPr fitToPage="1"/>
  </sheetPr>
  <dimension ref="A1:J91"/>
  <sheetViews>
    <sheetView zoomScaleNormal="100" workbookViewId="0">
      <selection activeCell="A3" sqref="A3:C3"/>
    </sheetView>
  </sheetViews>
  <sheetFormatPr defaultColWidth="8" defaultRowHeight="12.75" x14ac:dyDescent="0.2"/>
  <cols>
    <col min="1" max="1" width="2" style="420" bestFit="1" customWidth="1"/>
    <col min="2" max="2" width="26.85546875" style="420" customWidth="1"/>
    <col min="3" max="3" width="1.5703125" style="420" bestFit="1" customWidth="1"/>
    <col min="4" max="4" width="31.85546875" style="420" customWidth="1"/>
    <col min="5" max="5" width="4.140625" style="420" bestFit="1" customWidth="1"/>
    <col min="6" max="6" width="18.140625" style="420" customWidth="1"/>
    <col min="7" max="7" width="4.140625" style="420" bestFit="1" customWidth="1"/>
    <col min="8" max="8" width="18.5703125" style="420" customWidth="1"/>
    <col min="9" max="9" width="3.28515625" style="420" customWidth="1"/>
    <col min="10" max="16384" width="8" style="420"/>
  </cols>
  <sheetData>
    <row r="1" spans="2:9" ht="18" x14ac:dyDescent="0.2">
      <c r="B1" s="650" t="str">
        <f>'Basic Data Input'!B6&amp;" COUNTY"</f>
        <v>__________________________________ COUNTY</v>
      </c>
      <c r="C1" s="650"/>
      <c r="D1" s="650"/>
      <c r="E1" s="650"/>
      <c r="F1" s="650"/>
      <c r="G1" s="650"/>
      <c r="H1" s="650"/>
      <c r="I1" s="650"/>
    </row>
    <row r="2" spans="2:9" ht="15" x14ac:dyDescent="0.2">
      <c r="B2" s="651" t="s">
        <v>653</v>
      </c>
      <c r="C2" s="651"/>
      <c r="D2" s="651"/>
      <c r="E2" s="651"/>
      <c r="F2" s="651"/>
      <c r="G2" s="651"/>
      <c r="H2" s="651"/>
      <c r="I2" s="651"/>
    </row>
    <row r="3" spans="2:9" ht="6.75" customHeight="1" thickBot="1" x14ac:dyDescent="0.25"/>
    <row r="4" spans="2:9" ht="16.5" thickBot="1" x14ac:dyDescent="0.3">
      <c r="B4" s="652" t="s">
        <v>480</v>
      </c>
      <c r="C4" s="653"/>
      <c r="D4" s="653"/>
      <c r="E4" s="653"/>
      <c r="F4" s="653"/>
      <c r="G4" s="653"/>
      <c r="H4" s="653"/>
      <c r="I4" s="654"/>
    </row>
    <row r="5" spans="2:9" x14ac:dyDescent="0.2">
      <c r="B5" s="421" t="s">
        <v>654</v>
      </c>
      <c r="C5" s="421"/>
      <c r="D5" s="421"/>
      <c r="E5" s="422" t="s">
        <v>16</v>
      </c>
      <c r="F5" s="494">
        <f>'Basic Data Input'!B11</f>
        <v>0</v>
      </c>
      <c r="G5" s="422"/>
    </row>
    <row r="6" spans="2:9" x14ac:dyDescent="0.2">
      <c r="B6" s="423" t="s">
        <v>481</v>
      </c>
      <c r="C6" s="423"/>
      <c r="D6" s="423"/>
      <c r="E6" s="424"/>
      <c r="F6" s="425"/>
      <c r="G6" s="424"/>
    </row>
    <row r="7" spans="2:9" ht="6.75" customHeight="1" x14ac:dyDescent="0.2">
      <c r="F7" s="426"/>
    </row>
    <row r="8" spans="2:9" x14ac:dyDescent="0.2">
      <c r="B8" s="427" t="s">
        <v>482</v>
      </c>
      <c r="C8" s="427"/>
      <c r="D8" s="427"/>
      <c r="E8" s="428"/>
      <c r="F8" s="429"/>
      <c r="G8" s="428"/>
      <c r="H8" s="427"/>
    </row>
    <row r="9" spans="2:9" ht="6" customHeight="1" x14ac:dyDescent="0.2">
      <c r="B9" s="430"/>
      <c r="C9" s="427"/>
      <c r="D9" s="427"/>
      <c r="E9" s="428"/>
      <c r="F9" s="429"/>
      <c r="G9" s="428"/>
      <c r="H9" s="427"/>
    </row>
    <row r="10" spans="2:9" x14ac:dyDescent="0.2">
      <c r="B10" s="431" t="s">
        <v>483</v>
      </c>
      <c r="C10" s="431"/>
      <c r="E10" s="422" t="s">
        <v>17</v>
      </c>
      <c r="F10" s="511">
        <v>0</v>
      </c>
      <c r="G10" s="422"/>
      <c r="H10" s="423"/>
    </row>
    <row r="11" spans="2:9" x14ac:dyDescent="0.2">
      <c r="B11" s="431" t="s">
        <v>484</v>
      </c>
      <c r="C11" s="431"/>
      <c r="E11" s="422" t="s">
        <v>18</v>
      </c>
      <c r="F11" s="512">
        <v>0</v>
      </c>
      <c r="G11" s="422"/>
      <c r="H11" s="423"/>
    </row>
    <row r="12" spans="2:9" x14ac:dyDescent="0.2">
      <c r="B12" s="431" t="s">
        <v>485</v>
      </c>
      <c r="C12" s="431"/>
      <c r="E12" s="422" t="s">
        <v>20</v>
      </c>
      <c r="F12" s="512">
        <v>0</v>
      </c>
      <c r="G12" s="422"/>
      <c r="H12" s="423"/>
    </row>
    <row r="13" spans="2:9" x14ac:dyDescent="0.2">
      <c r="B13" s="431" t="s">
        <v>486</v>
      </c>
      <c r="C13" s="427"/>
      <c r="E13" s="433" t="s">
        <v>21</v>
      </c>
      <c r="F13" s="513">
        <v>0</v>
      </c>
      <c r="G13" s="433"/>
      <c r="H13" s="423"/>
    </row>
    <row r="14" spans="2:9" x14ac:dyDescent="0.2">
      <c r="B14" s="431" t="s">
        <v>487</v>
      </c>
      <c r="C14" s="431"/>
      <c r="E14" s="422" t="s">
        <v>22</v>
      </c>
      <c r="F14" s="512">
        <v>0</v>
      </c>
      <c r="G14" s="422"/>
      <c r="H14" s="423"/>
    </row>
    <row r="15" spans="2:9" x14ac:dyDescent="0.2">
      <c r="B15" s="431" t="s">
        <v>488</v>
      </c>
      <c r="C15" s="434"/>
      <c r="E15" s="422" t="s">
        <v>23</v>
      </c>
      <c r="F15" s="512">
        <v>0</v>
      </c>
      <c r="G15" s="422"/>
      <c r="H15" s="423"/>
    </row>
    <row r="16" spans="2:9" x14ac:dyDescent="0.2">
      <c r="B16" s="431" t="s">
        <v>489</v>
      </c>
      <c r="C16" s="434"/>
      <c r="E16" s="422" t="s">
        <v>490</v>
      </c>
      <c r="F16" s="511">
        <v>0</v>
      </c>
      <c r="G16" s="422"/>
      <c r="H16" s="423"/>
    </row>
    <row r="17" spans="1:10" x14ac:dyDescent="0.2">
      <c r="B17" s="435" t="s">
        <v>491</v>
      </c>
      <c r="C17" s="434"/>
      <c r="E17" s="422" t="s">
        <v>492</v>
      </c>
      <c r="F17" s="511">
        <v>0</v>
      </c>
      <c r="G17" s="422"/>
      <c r="H17" s="423"/>
    </row>
    <row r="18" spans="1:10" x14ac:dyDescent="0.2">
      <c r="B18" s="431"/>
      <c r="C18" s="434"/>
      <c r="E18" s="422" t="s">
        <v>493</v>
      </c>
      <c r="F18" s="432">
        <v>0</v>
      </c>
      <c r="G18" s="422"/>
      <c r="H18" s="423"/>
    </row>
    <row r="19" spans="1:10" ht="6.75" customHeight="1" x14ac:dyDescent="0.2">
      <c r="B19" s="434"/>
      <c r="C19" s="434"/>
      <c r="D19" s="434"/>
      <c r="E19" s="428"/>
      <c r="F19" s="436"/>
      <c r="G19" s="422"/>
      <c r="H19" s="423"/>
    </row>
    <row r="20" spans="1:10" x14ac:dyDescent="0.2">
      <c r="B20" s="437" t="s">
        <v>494</v>
      </c>
      <c r="C20" s="437"/>
      <c r="D20" s="437"/>
      <c r="E20" s="438" t="s">
        <v>495</v>
      </c>
      <c r="F20" s="439">
        <f>SUM(F10:F18)</f>
        <v>0</v>
      </c>
      <c r="G20" s="422"/>
      <c r="H20" s="427"/>
    </row>
    <row r="21" spans="1:10" ht="7.5" customHeight="1" x14ac:dyDescent="0.2">
      <c r="B21" s="427"/>
      <c r="C21" s="427"/>
      <c r="D21" s="427"/>
      <c r="E21" s="427"/>
      <c r="F21" s="427"/>
      <c r="G21" s="428"/>
      <c r="H21" s="427"/>
    </row>
    <row r="22" spans="1:10" x14ac:dyDescent="0.2">
      <c r="B22" s="421" t="s">
        <v>496</v>
      </c>
      <c r="C22" s="421"/>
      <c r="D22" s="421"/>
      <c r="E22" s="421"/>
      <c r="F22" s="427"/>
      <c r="G22" s="422" t="s">
        <v>497</v>
      </c>
      <c r="H22" s="439">
        <f>F5-F20</f>
        <v>0</v>
      </c>
    </row>
    <row r="23" spans="1:10" ht="7.5" customHeight="1" thickBot="1" x14ac:dyDescent="0.25"/>
    <row r="24" spans="1:10" ht="16.5" thickBot="1" x14ac:dyDescent="0.3">
      <c r="B24" s="652" t="s">
        <v>498</v>
      </c>
      <c r="C24" s="653"/>
      <c r="D24" s="653"/>
      <c r="E24" s="653"/>
      <c r="F24" s="653"/>
      <c r="G24" s="653"/>
      <c r="H24" s="653"/>
      <c r="I24" s="654"/>
    </row>
    <row r="25" spans="1:10" ht="6" customHeight="1" x14ac:dyDescent="0.25">
      <c r="B25" s="440"/>
      <c r="C25" s="440"/>
      <c r="D25" s="440"/>
      <c r="E25" s="440"/>
      <c r="F25" s="440"/>
      <c r="G25" s="440"/>
      <c r="H25" s="440"/>
      <c r="I25" s="440"/>
    </row>
    <row r="26" spans="1:10" ht="15.75" x14ac:dyDescent="0.25">
      <c r="B26" s="441" t="s">
        <v>660</v>
      </c>
      <c r="C26" s="440"/>
      <c r="D26" s="440"/>
      <c r="E26" s="440"/>
      <c r="F26" s="440"/>
      <c r="G26" s="440"/>
      <c r="H26" s="442">
        <v>0</v>
      </c>
      <c r="I26" s="440"/>
    </row>
    <row r="27" spans="1:10" ht="15.75" x14ac:dyDescent="0.25">
      <c r="B27" s="443" t="s">
        <v>499</v>
      </c>
      <c r="C27" s="440"/>
      <c r="D27" s="440"/>
      <c r="E27" s="440"/>
      <c r="F27" s="440"/>
      <c r="G27" s="440"/>
      <c r="H27" s="444" t="s">
        <v>500</v>
      </c>
      <c r="I27" s="440"/>
    </row>
    <row r="28" spans="1:10" ht="6" customHeight="1" x14ac:dyDescent="0.2"/>
    <row r="29" spans="1:10" x14ac:dyDescent="0.2">
      <c r="A29" s="445"/>
      <c r="B29" s="446" t="s">
        <v>501</v>
      </c>
      <c r="G29" s="447"/>
    </row>
    <row r="30" spans="1:10" ht="16.5" customHeight="1" x14ac:dyDescent="0.2">
      <c r="B30" s="448">
        <v>0</v>
      </c>
      <c r="C30" s="449" t="s">
        <v>111</v>
      </c>
      <c r="D30" s="495">
        <f>'Basic Data Input'!B10</f>
        <v>0</v>
      </c>
      <c r="E30" s="433" t="s">
        <v>112</v>
      </c>
      <c r="F30" s="450">
        <f>IFERROR(B30/D30,0)</f>
        <v>0</v>
      </c>
      <c r="J30" s="451"/>
    </row>
    <row r="31" spans="1:10" x14ac:dyDescent="0.2">
      <c r="B31" s="428" t="s">
        <v>655</v>
      </c>
      <c r="C31" s="428"/>
      <c r="D31" s="428" t="s">
        <v>656</v>
      </c>
      <c r="E31" s="427"/>
      <c r="F31" s="452" t="s">
        <v>502</v>
      </c>
      <c r="H31" s="453">
        <f>ROUND(F30*(H26-F10-F11),2)</f>
        <v>0</v>
      </c>
    </row>
    <row r="32" spans="1:10" ht="26.25" customHeight="1" x14ac:dyDescent="0.2">
      <c r="B32" s="454" t="s">
        <v>503</v>
      </c>
      <c r="H32" s="492" t="s">
        <v>504</v>
      </c>
    </row>
    <row r="33" spans="1:10" x14ac:dyDescent="0.2">
      <c r="A33" s="455"/>
      <c r="B33" s="446" t="s">
        <v>505</v>
      </c>
      <c r="F33" s="456">
        <v>5.2600000000000001E-2</v>
      </c>
    </row>
    <row r="34" spans="1:10" x14ac:dyDescent="0.2">
      <c r="B34" s="655" t="s">
        <v>506</v>
      </c>
      <c r="C34" s="655"/>
      <c r="D34" s="655"/>
      <c r="E34" s="655"/>
      <c r="F34" s="457" t="s">
        <v>507</v>
      </c>
      <c r="H34" s="458">
        <f>ROUND((H26-F10-F11)*F33,2)</f>
        <v>0</v>
      </c>
    </row>
    <row r="35" spans="1:10" ht="25.5" customHeight="1" x14ac:dyDescent="0.2">
      <c r="C35" s="459"/>
      <c r="D35" s="459"/>
      <c r="E35" s="459"/>
      <c r="F35" s="459"/>
      <c r="H35" s="493" t="s">
        <v>508</v>
      </c>
    </row>
    <row r="36" spans="1:10" x14ac:dyDescent="0.2">
      <c r="A36" s="455"/>
      <c r="B36" s="446" t="s">
        <v>509</v>
      </c>
    </row>
    <row r="37" spans="1:10" ht="5.25" customHeight="1" x14ac:dyDescent="0.2">
      <c r="A37" s="455"/>
      <c r="B37" s="446"/>
    </row>
    <row r="38" spans="1:10" x14ac:dyDescent="0.2">
      <c r="A38" s="455"/>
      <c r="B38" s="460" t="s">
        <v>657</v>
      </c>
    </row>
    <row r="39" spans="1:10" ht="15.6" customHeight="1" x14ac:dyDescent="0.2">
      <c r="B39" s="649" t="s">
        <v>510</v>
      </c>
      <c r="C39" s="649"/>
      <c r="D39" s="649"/>
      <c r="E39" s="462" t="s">
        <v>511</v>
      </c>
      <c r="F39" s="463">
        <v>0</v>
      </c>
      <c r="G39" s="464"/>
      <c r="H39" s="465"/>
      <c r="I39" s="447"/>
      <c r="J39" s="468"/>
    </row>
    <row r="40" spans="1:10" x14ac:dyDescent="0.2">
      <c r="B40" s="466" t="s">
        <v>512</v>
      </c>
      <c r="C40" s="461"/>
      <c r="D40" s="461"/>
      <c r="E40" s="464"/>
      <c r="F40" s="467"/>
      <c r="G40" s="464"/>
      <c r="H40" s="465"/>
      <c r="I40" s="447"/>
    </row>
    <row r="41" spans="1:10" ht="5.25" customHeight="1" x14ac:dyDescent="0.2">
      <c r="B41" s="435"/>
      <c r="C41" s="461"/>
      <c r="D41" s="461"/>
      <c r="E41" s="464"/>
      <c r="F41" s="467"/>
      <c r="G41" s="464"/>
      <c r="H41" s="465"/>
      <c r="I41" s="447"/>
    </row>
    <row r="42" spans="1:10" ht="24.75" customHeight="1" x14ac:dyDescent="0.2">
      <c r="B42" s="649" t="s">
        <v>513</v>
      </c>
      <c r="C42" s="649"/>
      <c r="D42" s="649"/>
      <c r="E42" s="462" t="s">
        <v>514</v>
      </c>
      <c r="F42" s="463">
        <v>0</v>
      </c>
      <c r="G42" s="464"/>
      <c r="H42" s="465"/>
      <c r="I42" s="447"/>
      <c r="J42" s="468" t="str">
        <f>IF(F42&lt;&gt;'Authority Supporting Schedules'!H26,"ERROR - Must Agree to total on Schedule 2","")</f>
        <v/>
      </c>
    </row>
    <row r="43" spans="1:10" ht="6" customHeight="1" x14ac:dyDescent="0.2">
      <c r="B43" s="461"/>
      <c r="C43" s="461"/>
      <c r="D43" s="461"/>
      <c r="E43" s="462"/>
      <c r="F43" s="467"/>
      <c r="G43" s="464"/>
      <c r="H43" s="465"/>
      <c r="I43" s="447"/>
      <c r="J43" s="468"/>
    </row>
    <row r="44" spans="1:10" ht="26.25" customHeight="1" x14ac:dyDescent="0.2">
      <c r="B44" s="649" t="s">
        <v>515</v>
      </c>
      <c r="C44" s="649"/>
      <c r="D44" s="649"/>
      <c r="E44" s="462" t="s">
        <v>516</v>
      </c>
      <c r="F44" s="463">
        <v>0</v>
      </c>
      <c r="G44" s="464"/>
      <c r="H44" s="465"/>
      <c r="J44" s="468" t="str">
        <f>IF(F44&lt;&gt;'Authority Supporting Schedules'!H41,"ERROR - Must agree to total on Schedule 3","")</f>
        <v/>
      </c>
    </row>
    <row r="45" spans="1:10" ht="5.25" customHeight="1" x14ac:dyDescent="0.2">
      <c r="B45" s="461"/>
      <c r="C45" s="461"/>
      <c r="D45" s="461"/>
      <c r="E45" s="462"/>
      <c r="F45" s="467"/>
      <c r="G45" s="464"/>
      <c r="H45" s="465"/>
      <c r="J45" s="468"/>
    </row>
    <row r="46" spans="1:10" ht="15" customHeight="1" x14ac:dyDescent="0.2">
      <c r="B46" s="649" t="s">
        <v>517</v>
      </c>
      <c r="C46" s="649"/>
      <c r="D46" s="649"/>
      <c r="E46" s="462" t="s">
        <v>518</v>
      </c>
      <c r="F46" s="463">
        <v>0</v>
      </c>
      <c r="G46" s="464"/>
      <c r="H46" s="465"/>
    </row>
    <row r="47" spans="1:10" ht="6" customHeight="1" x14ac:dyDescent="0.2">
      <c r="B47" s="461"/>
      <c r="C47" s="461"/>
      <c r="D47" s="461"/>
      <c r="E47" s="462"/>
      <c r="F47" s="467"/>
      <c r="G47" s="464"/>
      <c r="H47" s="465"/>
    </row>
    <row r="48" spans="1:10" ht="12.75" customHeight="1" x14ac:dyDescent="0.2">
      <c r="B48" s="649" t="s">
        <v>519</v>
      </c>
      <c r="C48" s="649"/>
      <c r="D48" s="649"/>
      <c r="E48" s="462" t="s">
        <v>520</v>
      </c>
      <c r="F48" s="463">
        <v>0</v>
      </c>
      <c r="G48" s="464"/>
      <c r="H48" s="465"/>
    </row>
    <row r="49" spans="1:10" ht="6" customHeight="1" x14ac:dyDescent="0.2">
      <c r="B49" s="461"/>
      <c r="C49" s="461"/>
      <c r="D49" s="461"/>
      <c r="E49" s="462"/>
      <c r="F49" s="467"/>
      <c r="G49" s="464"/>
      <c r="H49" s="465"/>
    </row>
    <row r="50" spans="1:10" ht="52.5" customHeight="1" x14ac:dyDescent="0.2">
      <c r="B50" s="649" t="s">
        <v>521</v>
      </c>
      <c r="C50" s="649"/>
      <c r="D50" s="649"/>
      <c r="E50" s="462" t="s">
        <v>522</v>
      </c>
      <c r="F50" s="463">
        <v>0</v>
      </c>
      <c r="G50" s="464"/>
      <c r="H50" s="465"/>
    </row>
    <row r="51" spans="1:10" ht="6" customHeight="1" x14ac:dyDescent="0.2">
      <c r="B51" s="461"/>
      <c r="C51" s="461"/>
      <c r="D51" s="461"/>
      <c r="E51" s="462"/>
      <c r="F51" s="467"/>
      <c r="G51" s="464"/>
      <c r="H51" s="465"/>
    </row>
    <row r="52" spans="1:10" ht="17.45" customHeight="1" x14ac:dyDescent="0.2">
      <c r="B52" s="649" t="s">
        <v>523</v>
      </c>
      <c r="C52" s="649"/>
      <c r="D52" s="649"/>
      <c r="E52" s="462" t="s">
        <v>524</v>
      </c>
      <c r="F52" s="463">
        <v>0</v>
      </c>
      <c r="G52" s="464"/>
      <c r="H52" s="465"/>
    </row>
    <row r="53" spans="1:10" ht="5.25" customHeight="1" x14ac:dyDescent="0.2">
      <c r="F53" s="469"/>
    </row>
    <row r="54" spans="1:10" x14ac:dyDescent="0.2">
      <c r="A54" s="455"/>
      <c r="B54" s="455" t="s">
        <v>525</v>
      </c>
      <c r="E54" s="447" t="s">
        <v>526</v>
      </c>
      <c r="F54" s="463">
        <v>0</v>
      </c>
      <c r="H54" s="465"/>
    </row>
    <row r="55" spans="1:10" x14ac:dyDescent="0.2">
      <c r="A55" s="455"/>
      <c r="B55" s="470" t="s">
        <v>527</v>
      </c>
      <c r="F55" s="471"/>
      <c r="H55" s="465"/>
    </row>
    <row r="56" spans="1:10" ht="6" customHeight="1" x14ac:dyDescent="0.2">
      <c r="F56" s="469"/>
    </row>
    <row r="57" spans="1:10" x14ac:dyDescent="0.2">
      <c r="A57" s="455"/>
      <c r="B57" s="455" t="s">
        <v>528</v>
      </c>
      <c r="E57" s="447" t="s">
        <v>529</v>
      </c>
      <c r="F57" s="472">
        <v>0</v>
      </c>
      <c r="H57" s="465"/>
      <c r="J57" s="468" t="str">
        <f>IF(F57&gt;'Authority Supporting Schedules'!H6,"ERROR - Cannot exceed amount on Property Tax Request Authority Supporting Schedule, Line 1","")</f>
        <v/>
      </c>
    </row>
    <row r="58" spans="1:10" x14ac:dyDescent="0.2">
      <c r="A58" s="455"/>
      <c r="B58" s="470" t="s">
        <v>530</v>
      </c>
      <c r="F58" s="471"/>
      <c r="H58" s="465"/>
    </row>
    <row r="59" spans="1:10" ht="6" customHeight="1" x14ac:dyDescent="0.2"/>
    <row r="60" spans="1:10" x14ac:dyDescent="0.2">
      <c r="A60" s="455" t="s">
        <v>531</v>
      </c>
      <c r="C60" s="455"/>
      <c r="D60" s="455"/>
      <c r="E60" s="455"/>
      <c r="F60" s="455"/>
      <c r="G60" s="447" t="s">
        <v>532</v>
      </c>
      <c r="H60" s="473">
        <f>F39+F42+F44+F46+F48+F50+F52+F54+F57</f>
        <v>0</v>
      </c>
    </row>
    <row r="61" spans="1:10" ht="6" customHeight="1" x14ac:dyDescent="0.2">
      <c r="H61" s="469"/>
    </row>
    <row r="62" spans="1:10" x14ac:dyDescent="0.2">
      <c r="A62" s="455" t="s">
        <v>658</v>
      </c>
      <c r="G62" s="447" t="s">
        <v>533</v>
      </c>
      <c r="H62" s="474">
        <f>H60+H22+H34+H31</f>
        <v>0</v>
      </c>
    </row>
    <row r="63" spans="1:10" ht="5.25" customHeight="1" x14ac:dyDescent="0.2">
      <c r="A63" s="455"/>
      <c r="H63" s="469"/>
    </row>
    <row r="64" spans="1:10" x14ac:dyDescent="0.2">
      <c r="A64" s="455" t="s">
        <v>659</v>
      </c>
      <c r="G64" s="447" t="s">
        <v>534</v>
      </c>
      <c r="H64" s="458">
        <f>'Cover Page '!L27</f>
        <v>0</v>
      </c>
    </row>
    <row r="65" spans="1:9" ht="4.5" customHeight="1" x14ac:dyDescent="0.2">
      <c r="A65" s="455"/>
      <c r="H65" s="469"/>
    </row>
    <row r="66" spans="1:9" x14ac:dyDescent="0.2">
      <c r="A66" s="455" t="s">
        <v>535</v>
      </c>
      <c r="G66" s="447" t="s">
        <v>536</v>
      </c>
      <c r="H66" s="474">
        <f>IF((H62-H64)&lt;0, "IN VIOLATION",H62-H64)</f>
        <v>0</v>
      </c>
    </row>
    <row r="67" spans="1:9" x14ac:dyDescent="0.2">
      <c r="B67" s="475" t="s">
        <v>537</v>
      </c>
      <c r="E67" s="468" t="str">
        <f>IF(H66="in violation", "Property Tax Request cannot exceed Property Tax Request Authority","")</f>
        <v/>
      </c>
    </row>
    <row r="70" spans="1:9" ht="15.75" x14ac:dyDescent="0.25">
      <c r="A70" s="657" t="s">
        <v>538</v>
      </c>
      <c r="B70" s="657"/>
      <c r="C70" s="657"/>
      <c r="D70" s="657"/>
      <c r="E70" s="657"/>
      <c r="F70" s="657"/>
      <c r="G70" s="657"/>
      <c r="H70" s="657"/>
      <c r="I70" s="657"/>
    </row>
    <row r="71" spans="1:9" x14ac:dyDescent="0.2">
      <c r="A71" s="658" t="s">
        <v>603</v>
      </c>
      <c r="B71" s="658"/>
      <c r="C71" s="658"/>
      <c r="D71" s="658"/>
      <c r="E71" s="658"/>
      <c r="F71" s="658"/>
      <c r="G71" s="658"/>
      <c r="H71" s="658"/>
      <c r="I71" s="658"/>
    </row>
    <row r="72" spans="1:9" x14ac:dyDescent="0.2">
      <c r="A72" s="420" t="s">
        <v>539</v>
      </c>
    </row>
    <row r="73" spans="1:9" ht="27.75" customHeight="1" x14ac:dyDescent="0.2">
      <c r="B73" s="656" t="s">
        <v>540</v>
      </c>
      <c r="C73" s="656"/>
      <c r="D73" s="656"/>
      <c r="E73" s="656"/>
      <c r="F73" s="656"/>
      <c r="G73" s="656"/>
      <c r="H73" s="656"/>
      <c r="I73" s="656"/>
    </row>
    <row r="74" spans="1:9" x14ac:dyDescent="0.2">
      <c r="B74" s="420" t="s">
        <v>661</v>
      </c>
    </row>
    <row r="75" spans="1:9" x14ac:dyDescent="0.2">
      <c r="A75" s="420" t="s">
        <v>541</v>
      </c>
    </row>
    <row r="76" spans="1:9" ht="27" customHeight="1" x14ac:dyDescent="0.2">
      <c r="A76" s="656" t="s">
        <v>542</v>
      </c>
      <c r="B76" s="656"/>
      <c r="C76" s="656"/>
      <c r="D76" s="656"/>
      <c r="E76" s="656"/>
      <c r="F76" s="656"/>
      <c r="G76" s="656"/>
      <c r="H76" s="656"/>
      <c r="I76" s="656"/>
    </row>
    <row r="77" spans="1:9" x14ac:dyDescent="0.2">
      <c r="A77" s="476"/>
      <c r="B77" s="522" t="s">
        <v>687</v>
      </c>
      <c r="C77" s="476"/>
      <c r="D77" s="476"/>
      <c r="E77" s="476"/>
      <c r="F77" s="476"/>
      <c r="G77" s="476"/>
      <c r="H77" s="476"/>
      <c r="I77" s="476"/>
    </row>
    <row r="78" spans="1:9" x14ac:dyDescent="0.2">
      <c r="A78" s="476"/>
      <c r="B78" s="656" t="s">
        <v>688</v>
      </c>
      <c r="C78" s="656"/>
      <c r="D78" s="656"/>
      <c r="E78" s="656"/>
      <c r="F78" s="656"/>
      <c r="G78" s="656"/>
      <c r="H78" s="656"/>
      <c r="I78" s="656"/>
    </row>
    <row r="79" spans="1:9" ht="29.25" customHeight="1" x14ac:dyDescent="0.2">
      <c r="A79" s="656" t="s">
        <v>604</v>
      </c>
      <c r="B79" s="656"/>
      <c r="C79" s="656"/>
      <c r="D79" s="656"/>
      <c r="E79" s="656"/>
      <c r="F79" s="656"/>
      <c r="G79" s="656"/>
      <c r="H79" s="656"/>
      <c r="I79" s="656"/>
    </row>
    <row r="80" spans="1:9" ht="81" customHeight="1" x14ac:dyDescent="0.2">
      <c r="B80" s="656" t="s">
        <v>543</v>
      </c>
      <c r="C80" s="656"/>
      <c r="D80" s="656"/>
      <c r="E80" s="656"/>
      <c r="F80" s="656"/>
      <c r="G80" s="656"/>
      <c r="H80" s="656"/>
      <c r="I80" s="656"/>
    </row>
    <row r="81" spans="1:9" x14ac:dyDescent="0.2">
      <c r="A81" s="656" t="s">
        <v>662</v>
      </c>
      <c r="B81" s="656"/>
      <c r="C81" s="656"/>
      <c r="D81" s="656"/>
      <c r="E81" s="656"/>
      <c r="F81" s="656"/>
      <c r="G81" s="656"/>
      <c r="H81" s="656"/>
      <c r="I81" s="656"/>
    </row>
    <row r="82" spans="1:9" ht="56.25" customHeight="1" x14ac:dyDescent="0.2">
      <c r="A82" s="656" t="s">
        <v>544</v>
      </c>
      <c r="B82" s="656"/>
      <c r="C82" s="656"/>
      <c r="D82" s="656"/>
      <c r="E82" s="656"/>
      <c r="F82" s="656"/>
      <c r="G82" s="656"/>
      <c r="H82" s="656"/>
      <c r="I82" s="656"/>
    </row>
    <row r="83" spans="1:9" ht="25.5" customHeight="1" x14ac:dyDescent="0.2">
      <c r="A83" s="656" t="s">
        <v>545</v>
      </c>
      <c r="B83" s="656"/>
      <c r="C83" s="656"/>
      <c r="D83" s="656"/>
      <c r="E83" s="656"/>
      <c r="F83" s="656"/>
      <c r="G83" s="656"/>
      <c r="H83" s="656"/>
      <c r="I83" s="656"/>
    </row>
    <row r="84" spans="1:9" ht="31.5" customHeight="1" x14ac:dyDescent="0.2">
      <c r="A84" s="656" t="s">
        <v>546</v>
      </c>
      <c r="B84" s="656"/>
      <c r="C84" s="656"/>
      <c r="D84" s="656"/>
      <c r="E84" s="656"/>
      <c r="F84" s="656"/>
      <c r="G84" s="656"/>
      <c r="H84" s="656"/>
      <c r="I84" s="656"/>
    </row>
    <row r="85" spans="1:9" ht="26.25" customHeight="1" x14ac:dyDescent="0.2">
      <c r="A85" s="656" t="s">
        <v>547</v>
      </c>
      <c r="B85" s="656"/>
      <c r="C85" s="656"/>
      <c r="D85" s="656"/>
      <c r="E85" s="656"/>
      <c r="F85" s="656"/>
      <c r="G85" s="656"/>
      <c r="H85" s="656"/>
      <c r="I85" s="656"/>
    </row>
    <row r="86" spans="1:9" ht="27.75" customHeight="1" x14ac:dyDescent="0.2">
      <c r="A86" s="656" t="s">
        <v>548</v>
      </c>
      <c r="B86" s="656"/>
      <c r="C86" s="656"/>
      <c r="D86" s="656"/>
      <c r="E86" s="656"/>
      <c r="F86" s="656"/>
      <c r="G86" s="656"/>
      <c r="H86" s="656"/>
      <c r="I86" s="656"/>
    </row>
    <row r="87" spans="1:9" ht="30.75" customHeight="1" x14ac:dyDescent="0.2">
      <c r="A87" s="656" t="s">
        <v>549</v>
      </c>
      <c r="B87" s="656"/>
      <c r="C87" s="656"/>
      <c r="D87" s="656"/>
      <c r="E87" s="656"/>
      <c r="F87" s="656"/>
      <c r="G87" s="656"/>
      <c r="H87" s="656"/>
      <c r="I87" s="656"/>
    </row>
    <row r="88" spans="1:9" x14ac:dyDescent="0.2">
      <c r="A88" s="656" t="s">
        <v>550</v>
      </c>
      <c r="B88" s="656"/>
      <c r="C88" s="656"/>
      <c r="D88" s="656"/>
      <c r="E88" s="656"/>
      <c r="F88" s="656"/>
      <c r="G88" s="656"/>
      <c r="H88" s="656"/>
      <c r="I88" s="656"/>
    </row>
    <row r="89" spans="1:9" ht="28.5" customHeight="1" x14ac:dyDescent="0.2">
      <c r="A89" s="656" t="s">
        <v>633</v>
      </c>
      <c r="B89" s="656"/>
      <c r="C89" s="656"/>
      <c r="D89" s="656"/>
      <c r="E89" s="656"/>
      <c r="F89" s="656"/>
      <c r="G89" s="656"/>
      <c r="H89" s="656"/>
      <c r="I89" s="656"/>
    </row>
    <row r="90" spans="1:9" x14ac:dyDescent="0.2">
      <c r="A90" s="656" t="s">
        <v>551</v>
      </c>
      <c r="B90" s="656"/>
      <c r="C90" s="656"/>
      <c r="D90" s="656"/>
      <c r="E90" s="656"/>
      <c r="F90" s="656"/>
      <c r="G90" s="656"/>
      <c r="H90" s="656"/>
      <c r="I90" s="656"/>
    </row>
    <row r="91" spans="1:9" ht="69" customHeight="1" x14ac:dyDescent="0.2">
      <c r="A91" s="656" t="s">
        <v>552</v>
      </c>
      <c r="B91" s="656"/>
      <c r="C91" s="656"/>
      <c r="D91" s="656"/>
      <c r="E91" s="656"/>
      <c r="F91" s="656"/>
      <c r="G91" s="656"/>
      <c r="H91" s="656"/>
      <c r="I91" s="656"/>
    </row>
  </sheetData>
  <sheetProtection algorithmName="SHA-512" hashValue="bohLg6f2ACiV0IRuEsZKoXxeMgr3X2KCwyC0n2WIr9CzBTK1EEWFc40O8F6Av//7dM4FQHb/PaTapl2qJ55n6Q==" saltValue="eDkHP/KU5hjTHxGVpzab7w==" spinCount="100000" sheet="1" objects="1" scenarios="1"/>
  <mergeCells count="30">
    <mergeCell ref="A91:I91"/>
    <mergeCell ref="B80:I80"/>
    <mergeCell ref="A81:I81"/>
    <mergeCell ref="A82:I82"/>
    <mergeCell ref="A83:I83"/>
    <mergeCell ref="A84:I84"/>
    <mergeCell ref="A85:I85"/>
    <mergeCell ref="A86:I86"/>
    <mergeCell ref="A87:I87"/>
    <mergeCell ref="A88:I88"/>
    <mergeCell ref="A89:I89"/>
    <mergeCell ref="A90:I90"/>
    <mergeCell ref="A79:I79"/>
    <mergeCell ref="B42:D42"/>
    <mergeCell ref="B44:D44"/>
    <mergeCell ref="B46:D46"/>
    <mergeCell ref="B48:D48"/>
    <mergeCell ref="B50:D50"/>
    <mergeCell ref="B52:D52"/>
    <mergeCell ref="A70:I70"/>
    <mergeCell ref="A71:I71"/>
    <mergeCell ref="B73:I73"/>
    <mergeCell ref="A76:I76"/>
    <mergeCell ref="B78:I78"/>
    <mergeCell ref="B39:D39"/>
    <mergeCell ref="B1:I1"/>
    <mergeCell ref="B2:I2"/>
    <mergeCell ref="B4:I4"/>
    <mergeCell ref="B24:I24"/>
    <mergeCell ref="B34:E34"/>
  </mergeCells>
  <conditionalFormatting sqref="H66">
    <cfRule type="cellIs" dxfId="2" priority="1" operator="equal">
      <formula>"In Violation"</formula>
    </cfRule>
    <cfRule type="cellIs" dxfId="1" priority="2" operator="equal">
      <formula>"IN VIOLATIOn"</formula>
    </cfRule>
  </conditionalFormatting>
  <hyperlinks>
    <hyperlink ref="B77" r:id="rId1" xr:uid="{975981B5-1FE0-4E30-ACB4-8A3C19BFA02C}"/>
  </hyperlinks>
  <printOptions horizontalCentered="1"/>
  <pageMargins left="0.5" right="0.5" top="0.5" bottom="0.5" header="0.3" footer="0.3"/>
  <pageSetup scale="88" orientation="portrait" r:id="rId2"/>
  <headerFooter>
    <oddHeader xml:space="preserve">&amp;L&amp;"Arial,Regular"PROPERTY TAX GROWTH LIMITATION ACT (§§ 13-3401 - 13-1308)
</oddHeader>
    <oddFooter>&amp;R&amp;"Arial,Bold"Computation Form</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6F1F3-4803-4568-BEC1-0E8CC96CDB2C}">
  <sheetPr>
    <pageSetUpPr fitToPage="1"/>
  </sheetPr>
  <dimension ref="A1:S69"/>
  <sheetViews>
    <sheetView zoomScaleNormal="100" workbookViewId="0">
      <selection activeCell="A3" sqref="A3:C3"/>
    </sheetView>
  </sheetViews>
  <sheetFormatPr defaultColWidth="8" defaultRowHeight="12.75" x14ac:dyDescent="0.2"/>
  <cols>
    <col min="1" max="1" width="4.140625" style="420" customWidth="1"/>
    <col min="2" max="2" width="14.7109375" style="420" customWidth="1"/>
    <col min="3" max="3" width="8" style="420"/>
    <col min="4" max="4" width="15.7109375" style="420" customWidth="1"/>
    <col min="5" max="6" width="13.28515625" style="420" customWidth="1"/>
    <col min="7" max="7" width="4.42578125" style="420" customWidth="1"/>
    <col min="8" max="8" width="17.28515625" style="420" customWidth="1"/>
    <col min="9" max="9" width="9.7109375" style="420" customWidth="1"/>
    <col min="10" max="16384" width="8" style="420"/>
  </cols>
  <sheetData>
    <row r="1" spans="1:19" ht="18" x14ac:dyDescent="0.2">
      <c r="A1" s="650" t="str">
        <f>'Basic Data Input'!B6&amp;" COUNTY"</f>
        <v>__________________________________ COUNTY</v>
      </c>
      <c r="B1" s="650"/>
      <c r="C1" s="650"/>
      <c r="D1" s="650"/>
      <c r="E1" s="650"/>
      <c r="F1" s="650"/>
      <c r="G1" s="650"/>
      <c r="H1" s="650"/>
      <c r="I1" s="650"/>
      <c r="K1" s="446"/>
    </row>
    <row r="2" spans="1:19" ht="15" x14ac:dyDescent="0.2">
      <c r="A2" s="651" t="s">
        <v>663</v>
      </c>
      <c r="B2" s="651"/>
      <c r="C2" s="651"/>
      <c r="D2" s="651"/>
      <c r="E2" s="651"/>
      <c r="F2" s="651"/>
      <c r="G2" s="651"/>
      <c r="H2" s="651"/>
      <c r="I2" s="651"/>
      <c r="K2" s="659" t="s">
        <v>553</v>
      </c>
      <c r="L2" s="660"/>
      <c r="M2" s="660"/>
      <c r="N2" s="660"/>
      <c r="O2" s="660"/>
      <c r="P2" s="660"/>
      <c r="Q2" s="660"/>
      <c r="R2" s="661"/>
    </row>
    <row r="3" spans="1:19" ht="6" customHeight="1" thickBot="1" x14ac:dyDescent="0.25">
      <c r="K3" s="656" t="s">
        <v>686</v>
      </c>
      <c r="L3" s="656"/>
      <c r="M3" s="656"/>
      <c r="N3" s="656"/>
      <c r="O3" s="656"/>
      <c r="P3" s="656"/>
      <c r="Q3" s="656"/>
      <c r="R3" s="656"/>
      <c r="S3" s="656"/>
    </row>
    <row r="4" spans="1:19" ht="18.600000000000001" customHeight="1" thickBot="1" x14ac:dyDescent="0.3">
      <c r="A4" s="662" t="s">
        <v>554</v>
      </c>
      <c r="B4" s="663"/>
      <c r="C4" s="663"/>
      <c r="D4" s="663"/>
      <c r="E4" s="663"/>
      <c r="F4" s="663"/>
      <c r="G4" s="663"/>
      <c r="H4" s="663"/>
      <c r="I4" s="664"/>
      <c r="K4" s="656"/>
      <c r="L4" s="656"/>
      <c r="M4" s="656"/>
      <c r="N4" s="656"/>
      <c r="O4" s="656"/>
      <c r="P4" s="656"/>
      <c r="Q4" s="656"/>
      <c r="R4" s="656"/>
      <c r="S4" s="656"/>
    </row>
    <row r="5" spans="1:19" x14ac:dyDescent="0.2">
      <c r="G5" s="477" t="s">
        <v>670</v>
      </c>
      <c r="H5" s="451"/>
      <c r="K5" s="656"/>
      <c r="L5" s="656"/>
      <c r="M5" s="656"/>
      <c r="N5" s="656"/>
      <c r="O5" s="656"/>
      <c r="P5" s="656"/>
      <c r="Q5" s="656"/>
      <c r="R5" s="656"/>
      <c r="S5" s="656"/>
    </row>
    <row r="6" spans="1:19" ht="24" customHeight="1" x14ac:dyDescent="0.2">
      <c r="A6" s="665" t="s">
        <v>664</v>
      </c>
      <c r="B6" s="665"/>
      <c r="C6" s="665"/>
      <c r="D6" s="665"/>
      <c r="E6" s="665"/>
      <c r="F6" s="665"/>
      <c r="G6" s="433" t="s">
        <v>16</v>
      </c>
      <c r="H6" s="479"/>
      <c r="K6" s="656"/>
      <c r="L6" s="656"/>
      <c r="M6" s="656"/>
      <c r="N6" s="656"/>
      <c r="O6" s="656"/>
      <c r="P6" s="656"/>
      <c r="Q6" s="656"/>
      <c r="R6" s="656"/>
      <c r="S6" s="656"/>
    </row>
    <row r="7" spans="1:19" x14ac:dyDescent="0.2">
      <c r="B7" s="420" t="s">
        <v>605</v>
      </c>
      <c r="G7" s="433" t="s">
        <v>17</v>
      </c>
      <c r="H7" s="458">
        <f>'Authority Computation '!F57</f>
        <v>0</v>
      </c>
      <c r="I7" s="451" t="str">
        <f>IF(H7&gt;H6,"ERROR - Amount used this year cannot exceed Line 1","")</f>
        <v/>
      </c>
      <c r="K7" s="480"/>
      <c r="L7" s="480"/>
      <c r="M7" s="480"/>
      <c r="N7" s="480"/>
      <c r="O7" s="480"/>
      <c r="P7" s="480"/>
      <c r="Q7" s="480"/>
      <c r="R7" s="480"/>
    </row>
    <row r="8" spans="1:19" x14ac:dyDescent="0.2">
      <c r="B8" s="420" t="s">
        <v>555</v>
      </c>
      <c r="G8" s="433" t="s">
        <v>18</v>
      </c>
      <c r="H8" s="458">
        <f>'Authority Computation '!H66</f>
        <v>0</v>
      </c>
      <c r="K8" s="480"/>
      <c r="L8" s="480"/>
      <c r="M8" s="480"/>
      <c r="N8" s="480"/>
      <c r="O8" s="480"/>
      <c r="P8" s="480"/>
      <c r="Q8" s="480"/>
      <c r="R8" s="480"/>
    </row>
    <row r="9" spans="1:19" ht="24.75" customHeight="1" x14ac:dyDescent="0.2">
      <c r="A9" s="665" t="s">
        <v>665</v>
      </c>
      <c r="B9" s="665"/>
      <c r="C9" s="665"/>
      <c r="D9" s="665"/>
      <c r="E9" s="665"/>
      <c r="F9" s="665"/>
      <c r="G9" s="433" t="s">
        <v>20</v>
      </c>
      <c r="H9" s="458">
        <f>IF(H6-H7+H8&lt;0,"IN VIOLATION",H6-H7+H8)</f>
        <v>0</v>
      </c>
      <c r="I9" s="481" t="str">
        <f>IF(H6-H7+H8&lt;0,H6-H7-H8,"")</f>
        <v/>
      </c>
      <c r="K9" s="480"/>
      <c r="L9" s="480"/>
      <c r="M9" s="480"/>
      <c r="N9" s="480"/>
      <c r="O9" s="480"/>
      <c r="P9" s="480"/>
      <c r="Q9" s="480"/>
      <c r="R9" s="480"/>
    </row>
    <row r="10" spans="1:19" ht="5.45" customHeight="1" x14ac:dyDescent="0.2">
      <c r="A10" s="478"/>
      <c r="B10" s="478"/>
      <c r="C10" s="478"/>
      <c r="D10" s="478"/>
      <c r="E10" s="478"/>
      <c r="F10" s="478"/>
      <c r="G10" s="433"/>
      <c r="H10" s="471"/>
      <c r="I10" s="481"/>
      <c r="K10" s="480"/>
      <c r="L10" s="480"/>
      <c r="M10" s="480"/>
      <c r="N10" s="480"/>
      <c r="O10" s="480"/>
      <c r="P10" s="480"/>
      <c r="Q10" s="480"/>
      <c r="R10" s="480"/>
    </row>
    <row r="11" spans="1:19" x14ac:dyDescent="0.2">
      <c r="A11" s="514" t="s">
        <v>666</v>
      </c>
      <c r="B11" s="478"/>
      <c r="C11" s="478"/>
      <c r="D11" s="478"/>
      <c r="E11" s="478"/>
      <c r="F11" s="478"/>
      <c r="G11" s="433"/>
      <c r="H11" s="471"/>
      <c r="I11" s="481"/>
      <c r="K11" s="480"/>
      <c r="L11" s="480"/>
      <c r="M11" s="480"/>
      <c r="N11" s="480"/>
      <c r="O11" s="480"/>
      <c r="P11" s="480"/>
      <c r="Q11" s="480"/>
      <c r="R11" s="480"/>
    </row>
    <row r="12" spans="1:19" x14ac:dyDescent="0.2">
      <c r="A12" s="665" t="s">
        <v>667</v>
      </c>
      <c r="B12" s="665"/>
      <c r="C12" s="665"/>
      <c r="D12" s="665"/>
      <c r="E12" s="665"/>
      <c r="F12" s="665"/>
      <c r="G12" s="433" t="s">
        <v>21</v>
      </c>
      <c r="H12" s="516"/>
      <c r="I12" s="481"/>
      <c r="K12" s="480"/>
      <c r="L12" s="480"/>
      <c r="M12" s="480"/>
      <c r="N12" s="480"/>
      <c r="O12" s="480"/>
      <c r="P12" s="480"/>
      <c r="Q12" s="480"/>
      <c r="R12" s="480"/>
    </row>
    <row r="13" spans="1:19" x14ac:dyDescent="0.2">
      <c r="A13" s="515" t="s">
        <v>668</v>
      </c>
      <c r="B13" s="515"/>
      <c r="C13" s="515"/>
      <c r="D13" s="515"/>
      <c r="E13" s="515"/>
      <c r="F13" s="515"/>
      <c r="G13" s="433" t="s">
        <v>22</v>
      </c>
      <c r="H13" s="517">
        <f>H12*0.05</f>
        <v>0</v>
      </c>
      <c r="I13" s="481"/>
      <c r="K13" s="480"/>
      <c r="L13" s="480"/>
      <c r="M13" s="480"/>
      <c r="N13" s="480"/>
      <c r="O13" s="480"/>
      <c r="P13" s="480"/>
      <c r="Q13" s="480"/>
      <c r="R13" s="480"/>
    </row>
    <row r="14" spans="1:19" ht="3.6" customHeight="1" x14ac:dyDescent="0.2">
      <c r="A14" s="515"/>
      <c r="B14" s="515"/>
      <c r="C14" s="515"/>
      <c r="D14" s="515"/>
      <c r="E14" s="515"/>
      <c r="F14" s="515"/>
      <c r="G14" s="433"/>
      <c r="H14" s="518"/>
      <c r="I14" s="481"/>
      <c r="K14" s="480"/>
      <c r="L14" s="480"/>
      <c r="M14" s="480"/>
      <c r="N14" s="480"/>
      <c r="O14" s="480"/>
      <c r="P14" s="480"/>
      <c r="Q14" s="480"/>
      <c r="R14" s="480"/>
    </row>
    <row r="15" spans="1:19" ht="26.45" customHeight="1" x14ac:dyDescent="0.2">
      <c r="A15" s="677" t="s">
        <v>669</v>
      </c>
      <c r="B15" s="677"/>
      <c r="C15" s="677"/>
      <c r="D15" s="677"/>
      <c r="E15" s="677"/>
      <c r="F15" s="677"/>
      <c r="G15" s="519" t="s">
        <v>23</v>
      </c>
      <c r="H15" s="520">
        <f>IFERROR(IF(H13&gt;H9,H9,H13),"")</f>
        <v>0</v>
      </c>
      <c r="I15" s="481"/>
      <c r="K15" s="480"/>
      <c r="L15" s="480"/>
      <c r="M15" s="480"/>
      <c r="N15" s="480"/>
      <c r="O15" s="480"/>
      <c r="P15" s="480"/>
      <c r="Q15" s="480"/>
      <c r="R15" s="480"/>
    </row>
    <row r="16" spans="1:19" ht="6" customHeight="1" thickBot="1" x14ac:dyDescent="0.25">
      <c r="A16" s="468"/>
      <c r="B16" s="451" t="str">
        <f>IF(H9="in violation","Unused Property Tax Request Authority (line 4) cannot be negative","")</f>
        <v/>
      </c>
      <c r="K16" s="480"/>
      <c r="L16" s="480"/>
      <c r="M16" s="480"/>
      <c r="N16" s="480"/>
      <c r="O16" s="480"/>
      <c r="P16" s="480"/>
      <c r="Q16" s="480"/>
      <c r="R16" s="480"/>
    </row>
    <row r="17" spans="1:19" ht="18" customHeight="1" thickBot="1" x14ac:dyDescent="0.3">
      <c r="A17" s="662" t="s">
        <v>556</v>
      </c>
      <c r="B17" s="663"/>
      <c r="C17" s="663"/>
      <c r="D17" s="663"/>
      <c r="E17" s="663"/>
      <c r="F17" s="663"/>
      <c r="G17" s="663"/>
      <c r="H17" s="663"/>
      <c r="I17" s="664"/>
      <c r="K17" s="659" t="s">
        <v>557</v>
      </c>
      <c r="L17" s="660"/>
      <c r="M17" s="660"/>
      <c r="N17" s="660"/>
      <c r="O17" s="660"/>
      <c r="P17" s="660"/>
      <c r="Q17" s="660"/>
      <c r="R17" s="661"/>
    </row>
    <row r="18" spans="1:19" ht="41.25" customHeight="1" x14ac:dyDescent="0.2">
      <c r="A18" s="666" t="s">
        <v>558</v>
      </c>
      <c r="B18" s="666"/>
      <c r="C18" s="666"/>
      <c r="D18" s="666"/>
      <c r="E18" s="666"/>
      <c r="F18" s="666"/>
      <c r="G18" s="666"/>
      <c r="H18" s="666"/>
      <c r="I18" s="666"/>
      <c r="K18" s="656" t="s">
        <v>559</v>
      </c>
      <c r="L18" s="656"/>
      <c r="M18" s="656"/>
      <c r="N18" s="656"/>
      <c r="O18" s="656"/>
      <c r="P18" s="656"/>
      <c r="Q18" s="656"/>
      <c r="R18" s="656"/>
      <c r="S18" s="656"/>
    </row>
    <row r="19" spans="1:19" ht="52.5" customHeight="1" x14ac:dyDescent="0.2">
      <c r="A19" s="667" t="s">
        <v>560</v>
      </c>
      <c r="B19" s="667"/>
      <c r="C19" s="667"/>
      <c r="D19" s="667"/>
      <c r="E19" s="482" t="s">
        <v>561</v>
      </c>
      <c r="F19" s="668" t="s">
        <v>562</v>
      </c>
      <c r="G19" s="669"/>
      <c r="H19" s="482" t="s">
        <v>563</v>
      </c>
      <c r="K19" s="656"/>
      <c r="L19" s="656"/>
      <c r="M19" s="656"/>
      <c r="N19" s="656"/>
      <c r="O19" s="656"/>
      <c r="P19" s="656"/>
      <c r="Q19" s="656"/>
      <c r="R19" s="656"/>
      <c r="S19" s="656"/>
    </row>
    <row r="20" spans="1:19" ht="27.75" customHeight="1" x14ac:dyDescent="0.2">
      <c r="A20" s="670"/>
      <c r="B20" s="670"/>
      <c r="C20" s="670"/>
      <c r="D20" s="670"/>
      <c r="E20" s="483"/>
      <c r="F20" s="671"/>
      <c r="G20" s="672"/>
      <c r="H20" s="484">
        <v>0</v>
      </c>
      <c r="K20" s="656"/>
      <c r="L20" s="656"/>
      <c r="M20" s="656"/>
      <c r="N20" s="656"/>
      <c r="O20" s="656"/>
      <c r="P20" s="656"/>
      <c r="Q20" s="656"/>
      <c r="R20" s="656"/>
      <c r="S20" s="656"/>
    </row>
    <row r="21" spans="1:19" ht="27.75" customHeight="1" x14ac:dyDescent="0.2">
      <c r="A21" s="670"/>
      <c r="B21" s="670"/>
      <c r="C21" s="670"/>
      <c r="D21" s="670"/>
      <c r="E21" s="483"/>
      <c r="F21" s="671"/>
      <c r="G21" s="672"/>
      <c r="H21" s="485">
        <v>0</v>
      </c>
      <c r="K21" s="656"/>
      <c r="L21" s="656"/>
      <c r="M21" s="656"/>
      <c r="N21" s="656"/>
      <c r="O21" s="656"/>
      <c r="P21" s="656"/>
      <c r="Q21" s="656"/>
      <c r="R21" s="656"/>
      <c r="S21" s="656"/>
    </row>
    <row r="22" spans="1:19" ht="27.75" customHeight="1" x14ac:dyDescent="0.2">
      <c r="A22" s="670"/>
      <c r="B22" s="670"/>
      <c r="C22" s="670"/>
      <c r="D22" s="670"/>
      <c r="E22" s="483"/>
      <c r="F22" s="671"/>
      <c r="G22" s="672"/>
      <c r="H22" s="485">
        <v>0</v>
      </c>
      <c r="K22" s="656"/>
      <c r="L22" s="656"/>
      <c r="M22" s="656"/>
      <c r="N22" s="656"/>
      <c r="O22" s="656"/>
      <c r="P22" s="656"/>
      <c r="Q22" s="656"/>
      <c r="R22" s="656"/>
      <c r="S22" s="656"/>
    </row>
    <row r="23" spans="1:19" ht="27.75" customHeight="1" x14ac:dyDescent="0.2">
      <c r="A23" s="670"/>
      <c r="B23" s="670"/>
      <c r="C23" s="670"/>
      <c r="D23" s="670"/>
      <c r="E23" s="483"/>
      <c r="F23" s="671"/>
      <c r="G23" s="672"/>
      <c r="H23" s="485">
        <v>0</v>
      </c>
      <c r="K23" s="656"/>
      <c r="L23" s="656"/>
      <c r="M23" s="656"/>
      <c r="N23" s="656"/>
      <c r="O23" s="656"/>
      <c r="P23" s="656"/>
      <c r="Q23" s="656"/>
      <c r="R23" s="656"/>
      <c r="S23" s="656"/>
    </row>
    <row r="24" spans="1:19" ht="27.75" customHeight="1" x14ac:dyDescent="0.2">
      <c r="A24" s="670"/>
      <c r="B24" s="670"/>
      <c r="C24" s="670"/>
      <c r="D24" s="670"/>
      <c r="E24" s="483"/>
      <c r="F24" s="671"/>
      <c r="G24" s="672"/>
      <c r="H24" s="485">
        <v>0</v>
      </c>
      <c r="K24" s="656"/>
      <c r="L24" s="656"/>
      <c r="M24" s="656"/>
      <c r="N24" s="656"/>
      <c r="O24" s="656"/>
      <c r="P24" s="656"/>
      <c r="Q24" s="656"/>
      <c r="R24" s="656"/>
      <c r="S24" s="656"/>
    </row>
    <row r="25" spans="1:19" ht="27.75" customHeight="1" x14ac:dyDescent="0.2">
      <c r="A25" s="670"/>
      <c r="B25" s="670"/>
      <c r="C25" s="670"/>
      <c r="D25" s="670"/>
      <c r="E25" s="483"/>
      <c r="F25" s="671"/>
      <c r="G25" s="672"/>
      <c r="H25" s="485">
        <v>0</v>
      </c>
      <c r="K25" s="656"/>
      <c r="L25" s="656"/>
      <c r="M25" s="656"/>
      <c r="N25" s="656"/>
      <c r="O25" s="656"/>
      <c r="P25" s="656"/>
      <c r="Q25" s="656"/>
      <c r="R25" s="656"/>
      <c r="S25" s="656"/>
    </row>
    <row r="26" spans="1:19" x14ac:dyDescent="0.2">
      <c r="A26" s="675" t="s">
        <v>564</v>
      </c>
      <c r="B26" s="675"/>
      <c r="C26" s="675"/>
      <c r="D26" s="675"/>
      <c r="E26" s="675"/>
      <c r="F26" s="675"/>
      <c r="G26" s="675"/>
      <c r="H26" s="486">
        <f>SUM(H20:H25)</f>
        <v>0</v>
      </c>
      <c r="K26" s="656"/>
      <c r="L26" s="656"/>
      <c r="M26" s="656"/>
      <c r="N26" s="656"/>
      <c r="O26" s="656"/>
      <c r="P26" s="656"/>
      <c r="Q26" s="656"/>
      <c r="R26" s="656"/>
      <c r="S26" s="656"/>
    </row>
    <row r="27" spans="1:19" ht="16.5" thickBot="1" x14ac:dyDescent="0.3">
      <c r="A27" s="487" t="str">
        <f>IF(H26&lt;&gt;'Authority Computation '!F42,"ERROR - Must Agree to Exception Utilized on Computation Form", "")</f>
        <v/>
      </c>
      <c r="B27" s="487"/>
      <c r="K27" s="480"/>
      <c r="L27" s="480"/>
      <c r="M27" s="480"/>
      <c r="N27" s="480"/>
      <c r="O27" s="480"/>
      <c r="P27" s="480"/>
      <c r="Q27" s="480"/>
      <c r="R27" s="480"/>
    </row>
    <row r="28" spans="1:19" ht="18" customHeight="1" thickBot="1" x14ac:dyDescent="0.3">
      <c r="A28" s="662" t="s">
        <v>565</v>
      </c>
      <c r="B28" s="663"/>
      <c r="C28" s="663"/>
      <c r="D28" s="663"/>
      <c r="E28" s="663"/>
      <c r="F28" s="663"/>
      <c r="G28" s="663"/>
      <c r="H28" s="663"/>
      <c r="I28" s="664"/>
      <c r="K28" s="659" t="s">
        <v>566</v>
      </c>
      <c r="L28" s="660"/>
      <c r="M28" s="660"/>
      <c r="N28" s="660"/>
      <c r="O28" s="660"/>
      <c r="P28" s="660"/>
      <c r="Q28" s="660"/>
      <c r="R28" s="661"/>
    </row>
    <row r="29" spans="1:19" ht="26.25" customHeight="1" x14ac:dyDescent="0.2">
      <c r="A29" s="666" t="s">
        <v>567</v>
      </c>
      <c r="B29" s="666"/>
      <c r="C29" s="666"/>
      <c r="D29" s="666"/>
      <c r="E29" s="666"/>
      <c r="F29" s="666"/>
      <c r="G29" s="666"/>
      <c r="H29" s="666"/>
      <c r="I29" s="666"/>
      <c r="K29" s="656" t="s">
        <v>568</v>
      </c>
      <c r="L29" s="656"/>
      <c r="M29" s="656"/>
      <c r="N29" s="656"/>
      <c r="O29" s="656"/>
      <c r="P29" s="656"/>
      <c r="Q29" s="656"/>
      <c r="R29" s="656"/>
    </row>
    <row r="30" spans="1:19" ht="38.25" x14ac:dyDescent="0.2">
      <c r="A30" s="673" t="s">
        <v>569</v>
      </c>
      <c r="B30" s="674"/>
      <c r="C30" s="674"/>
      <c r="D30" s="674"/>
      <c r="E30" s="674"/>
      <c r="F30" s="674"/>
      <c r="G30" s="674"/>
      <c r="H30" s="482" t="s">
        <v>570</v>
      </c>
      <c r="K30" s="656"/>
      <c r="L30" s="656"/>
      <c r="M30" s="656"/>
      <c r="N30" s="656"/>
      <c r="O30" s="656"/>
      <c r="P30" s="656"/>
      <c r="Q30" s="656"/>
      <c r="R30" s="656"/>
    </row>
    <row r="31" spans="1:19" x14ac:dyDescent="0.2">
      <c r="A31" s="670"/>
      <c r="B31" s="670"/>
      <c r="C31" s="670"/>
      <c r="D31" s="670"/>
      <c r="E31" s="670"/>
      <c r="F31" s="670"/>
      <c r="G31" s="670"/>
      <c r="H31" s="488">
        <v>0</v>
      </c>
      <c r="K31" s="656"/>
      <c r="L31" s="656"/>
      <c r="M31" s="656"/>
      <c r="N31" s="656"/>
      <c r="O31" s="656"/>
      <c r="P31" s="656"/>
      <c r="Q31" s="656"/>
      <c r="R31" s="656"/>
    </row>
    <row r="32" spans="1:19" x14ac:dyDescent="0.2">
      <c r="A32" s="670"/>
      <c r="B32" s="670"/>
      <c r="C32" s="670"/>
      <c r="D32" s="670"/>
      <c r="E32" s="670"/>
      <c r="F32" s="670"/>
      <c r="G32" s="670"/>
      <c r="H32" s="489">
        <v>0</v>
      </c>
      <c r="K32" s="656"/>
      <c r="L32" s="656"/>
      <c r="M32" s="656"/>
      <c r="N32" s="656"/>
      <c r="O32" s="656"/>
      <c r="P32" s="656"/>
      <c r="Q32" s="656"/>
      <c r="R32" s="656"/>
    </row>
    <row r="33" spans="1:18" x14ac:dyDescent="0.2">
      <c r="A33" s="670"/>
      <c r="B33" s="670"/>
      <c r="C33" s="670"/>
      <c r="D33" s="670"/>
      <c r="E33" s="670"/>
      <c r="F33" s="670"/>
      <c r="G33" s="670"/>
      <c r="H33" s="489">
        <v>0</v>
      </c>
      <c r="K33" s="656"/>
      <c r="L33" s="656"/>
      <c r="M33" s="656"/>
      <c r="N33" s="656"/>
      <c r="O33" s="656"/>
      <c r="P33" s="656"/>
      <c r="Q33" s="656"/>
      <c r="R33" s="656"/>
    </row>
    <row r="34" spans="1:18" x14ac:dyDescent="0.2">
      <c r="A34" s="670"/>
      <c r="B34" s="670"/>
      <c r="C34" s="670"/>
      <c r="D34" s="670"/>
      <c r="E34" s="670"/>
      <c r="F34" s="670"/>
      <c r="G34" s="670"/>
      <c r="H34" s="489">
        <v>0</v>
      </c>
      <c r="K34" s="656"/>
      <c r="L34" s="656"/>
      <c r="M34" s="656"/>
      <c r="N34" s="656"/>
      <c r="O34" s="656"/>
      <c r="P34" s="656"/>
      <c r="Q34" s="656"/>
      <c r="R34" s="656"/>
    </row>
    <row r="35" spans="1:18" x14ac:dyDescent="0.2">
      <c r="A35" s="670"/>
      <c r="B35" s="670"/>
      <c r="C35" s="670"/>
      <c r="D35" s="670"/>
      <c r="E35" s="670"/>
      <c r="F35" s="670"/>
      <c r="G35" s="670"/>
      <c r="H35" s="489">
        <v>0</v>
      </c>
      <c r="K35" s="656"/>
      <c r="L35" s="656"/>
      <c r="M35" s="656"/>
      <c r="N35" s="656"/>
      <c r="O35" s="656"/>
      <c r="P35" s="656"/>
      <c r="Q35" s="656"/>
      <c r="R35" s="656"/>
    </row>
    <row r="36" spans="1:18" x14ac:dyDescent="0.2">
      <c r="A36" s="670"/>
      <c r="B36" s="670"/>
      <c r="C36" s="670"/>
      <c r="D36" s="670"/>
      <c r="E36" s="670"/>
      <c r="F36" s="670"/>
      <c r="G36" s="670"/>
      <c r="H36" s="489">
        <v>0</v>
      </c>
      <c r="K36" s="656"/>
      <c r="L36" s="656"/>
      <c r="M36" s="656"/>
      <c r="N36" s="656"/>
      <c r="O36" s="656"/>
      <c r="P36" s="656"/>
      <c r="Q36" s="656"/>
      <c r="R36" s="656"/>
    </row>
    <row r="37" spans="1:18" x14ac:dyDescent="0.2">
      <c r="A37" s="670"/>
      <c r="B37" s="670"/>
      <c r="C37" s="670"/>
      <c r="D37" s="670"/>
      <c r="E37" s="670"/>
      <c r="F37" s="670"/>
      <c r="G37" s="670"/>
      <c r="H37" s="489">
        <v>0</v>
      </c>
      <c r="K37" s="656"/>
      <c r="L37" s="656"/>
      <c r="M37" s="656"/>
      <c r="N37" s="656"/>
      <c r="O37" s="656"/>
      <c r="P37" s="656"/>
      <c r="Q37" s="656"/>
      <c r="R37" s="656"/>
    </row>
    <row r="38" spans="1:18" x14ac:dyDescent="0.2">
      <c r="A38" s="670"/>
      <c r="B38" s="670"/>
      <c r="C38" s="670"/>
      <c r="D38" s="670"/>
      <c r="E38" s="670"/>
      <c r="F38" s="670"/>
      <c r="G38" s="670"/>
      <c r="H38" s="489">
        <v>0</v>
      </c>
      <c r="K38" s="656"/>
      <c r="L38" s="656"/>
      <c r="M38" s="656"/>
      <c r="N38" s="656"/>
      <c r="O38" s="656"/>
      <c r="P38" s="656"/>
      <c r="Q38" s="656"/>
      <c r="R38" s="656"/>
    </row>
    <row r="39" spans="1:18" x14ac:dyDescent="0.2">
      <c r="A39" s="670"/>
      <c r="B39" s="670"/>
      <c r="C39" s="670"/>
      <c r="D39" s="670"/>
      <c r="E39" s="670"/>
      <c r="F39" s="670"/>
      <c r="G39" s="670"/>
      <c r="H39" s="489">
        <v>0</v>
      </c>
    </row>
    <row r="40" spans="1:18" x14ac:dyDescent="0.2">
      <c r="A40" s="670"/>
      <c r="B40" s="670"/>
      <c r="C40" s="670"/>
      <c r="D40" s="670"/>
      <c r="E40" s="670"/>
      <c r="F40" s="670"/>
      <c r="G40" s="670"/>
      <c r="H40" s="489">
        <v>0</v>
      </c>
    </row>
    <row r="41" spans="1:18" x14ac:dyDescent="0.2">
      <c r="A41" s="676" t="s">
        <v>571</v>
      </c>
      <c r="B41" s="676"/>
      <c r="C41" s="676"/>
      <c r="D41" s="676"/>
      <c r="E41" s="676"/>
      <c r="F41" s="676"/>
      <c r="G41" s="676"/>
      <c r="H41" s="490">
        <f>SUM(H31:H40)</f>
        <v>0</v>
      </c>
    </row>
    <row r="42" spans="1:18" ht="15.75" x14ac:dyDescent="0.25">
      <c r="A42" s="487" t="str">
        <f>IF(H41&lt;&gt;'Authority Computation '!F44,"ERROR - Must agree to exception utilized on Computation Form","")</f>
        <v/>
      </c>
    </row>
    <row r="44" spans="1:18" x14ac:dyDescent="0.2">
      <c r="A44" s="659" t="s">
        <v>572</v>
      </c>
      <c r="B44" s="660"/>
      <c r="C44" s="660"/>
      <c r="D44" s="660"/>
      <c r="E44" s="660"/>
      <c r="F44" s="660"/>
      <c r="G44" s="660"/>
      <c r="H44" s="660"/>
      <c r="I44" s="661"/>
    </row>
    <row r="45" spans="1:18" ht="15" x14ac:dyDescent="0.25">
      <c r="A45" s="491" t="s">
        <v>573</v>
      </c>
    </row>
    <row r="46" spans="1:18" x14ac:dyDescent="0.2">
      <c r="B46" s="656" t="s">
        <v>671</v>
      </c>
      <c r="C46" s="656"/>
      <c r="D46" s="656"/>
      <c r="E46" s="656"/>
      <c r="F46" s="656"/>
      <c r="G46" s="656"/>
      <c r="H46" s="656"/>
      <c r="I46" s="656"/>
    </row>
    <row r="47" spans="1:18" ht="34.5" customHeight="1" x14ac:dyDescent="0.2">
      <c r="B47" s="656" t="s">
        <v>606</v>
      </c>
      <c r="C47" s="656"/>
      <c r="D47" s="656"/>
      <c r="E47" s="656"/>
      <c r="F47" s="656"/>
      <c r="G47" s="656"/>
      <c r="H47" s="656"/>
      <c r="I47" s="656"/>
    </row>
    <row r="48" spans="1:18" ht="31.5" customHeight="1" x14ac:dyDescent="0.2">
      <c r="B48" s="656" t="s">
        <v>574</v>
      </c>
      <c r="C48" s="656"/>
      <c r="D48" s="656"/>
      <c r="E48" s="656"/>
      <c r="F48" s="656"/>
      <c r="G48" s="656"/>
      <c r="H48" s="656"/>
      <c r="I48" s="656"/>
    </row>
    <row r="49" spans="1:9" x14ac:dyDescent="0.2">
      <c r="B49" s="656" t="s">
        <v>672</v>
      </c>
      <c r="C49" s="656"/>
      <c r="D49" s="656"/>
      <c r="E49" s="656"/>
      <c r="F49" s="656"/>
      <c r="G49" s="656"/>
      <c r="H49" s="656"/>
      <c r="I49" s="656"/>
    </row>
    <row r="50" spans="1:9" x14ac:dyDescent="0.2">
      <c r="B50" s="521" t="s">
        <v>673</v>
      </c>
      <c r="C50" s="476"/>
      <c r="D50" s="476"/>
      <c r="E50" s="476"/>
      <c r="F50" s="476"/>
      <c r="G50" s="476"/>
      <c r="H50" s="476"/>
      <c r="I50" s="476"/>
    </row>
    <row r="51" spans="1:9" x14ac:dyDescent="0.2">
      <c r="B51" s="521" t="s">
        <v>674</v>
      </c>
      <c r="C51" s="476"/>
      <c r="D51" s="476"/>
      <c r="E51" s="476"/>
      <c r="F51" s="476"/>
      <c r="G51" s="476"/>
      <c r="H51" s="476"/>
      <c r="I51" s="476"/>
    </row>
    <row r="52" spans="1:9" ht="29.25" customHeight="1" x14ac:dyDescent="0.2">
      <c r="B52" s="656" t="s">
        <v>675</v>
      </c>
      <c r="C52" s="656"/>
      <c r="D52" s="656"/>
      <c r="E52" s="656"/>
      <c r="F52" s="656"/>
      <c r="G52" s="656"/>
      <c r="H52" s="656"/>
      <c r="I52" s="656"/>
    </row>
    <row r="54" spans="1:9" ht="13.15" customHeight="1" x14ac:dyDescent="0.25">
      <c r="A54" s="491" t="s">
        <v>575</v>
      </c>
    </row>
    <row r="55" spans="1:9" ht="13.15" customHeight="1" x14ac:dyDescent="0.2">
      <c r="A55" s="420" t="s">
        <v>576</v>
      </c>
    </row>
    <row r="56" spans="1:9" x14ac:dyDescent="0.2">
      <c r="B56" s="420" t="s">
        <v>577</v>
      </c>
    </row>
    <row r="57" spans="1:9" x14ac:dyDescent="0.2">
      <c r="B57" s="420" t="s">
        <v>578</v>
      </c>
    </row>
    <row r="58" spans="1:9" x14ac:dyDescent="0.2">
      <c r="B58" s="420" t="s">
        <v>579</v>
      </c>
    </row>
    <row r="59" spans="1:9" ht="39.75" customHeight="1" x14ac:dyDescent="0.2">
      <c r="B59" s="656" t="s">
        <v>580</v>
      </c>
      <c r="C59" s="656"/>
      <c r="D59" s="656"/>
      <c r="E59" s="656"/>
      <c r="F59" s="656"/>
      <c r="G59" s="656"/>
      <c r="H59" s="656"/>
      <c r="I59" s="656"/>
    </row>
    <row r="60" spans="1:9" ht="53.25" customHeight="1" x14ac:dyDescent="0.2">
      <c r="A60" s="656" t="s">
        <v>607</v>
      </c>
      <c r="B60" s="656"/>
      <c r="C60" s="656"/>
      <c r="D60" s="656"/>
      <c r="E60" s="656"/>
      <c r="F60" s="656"/>
      <c r="G60" s="656"/>
      <c r="H60" s="656"/>
      <c r="I60" s="656"/>
    </row>
    <row r="62" spans="1:9" ht="15" x14ac:dyDescent="0.25">
      <c r="A62" s="491" t="s">
        <v>581</v>
      </c>
    </row>
    <row r="63" spans="1:9" x14ac:dyDescent="0.2">
      <c r="A63" s="420" t="s">
        <v>582</v>
      </c>
    </row>
    <row r="64" spans="1:9" ht="53.25" customHeight="1" x14ac:dyDescent="0.2">
      <c r="B64" s="656" t="s">
        <v>583</v>
      </c>
      <c r="C64" s="656"/>
      <c r="D64" s="656"/>
      <c r="E64" s="656"/>
      <c r="F64" s="656"/>
      <c r="G64" s="656"/>
      <c r="H64" s="656"/>
      <c r="I64" s="656"/>
    </row>
    <row r="65" spans="2:9" ht="39.75" customHeight="1" x14ac:dyDescent="0.2">
      <c r="B65" s="656" t="s">
        <v>608</v>
      </c>
      <c r="C65" s="656"/>
      <c r="D65" s="656"/>
      <c r="E65" s="656"/>
      <c r="F65" s="656"/>
      <c r="G65" s="656"/>
      <c r="H65" s="656"/>
      <c r="I65" s="656"/>
    </row>
    <row r="69" spans="2:9" x14ac:dyDescent="0.2">
      <c r="H69" s="469"/>
    </row>
  </sheetData>
  <sheetProtection algorithmName="SHA-512" hashValue="dM/iYCu5FCXIwbTH6iKc0JjRfvMrJAZkSmjrxENxmfMNRavGWzgR5X47OqL3B2ZjLA+AiVnKmvRuP/hDtmDK1w==" saltValue="speLpF1y3Q1WdokwyJjAfQ==" spinCount="100000" sheet="1" objects="1" scenarios="1"/>
  <mergeCells count="54">
    <mergeCell ref="A12:F12"/>
    <mergeCell ref="A15:F15"/>
    <mergeCell ref="B52:I52"/>
    <mergeCell ref="B64:I64"/>
    <mergeCell ref="B65:I65"/>
    <mergeCell ref="B47:I47"/>
    <mergeCell ref="B48:I48"/>
    <mergeCell ref="B49:I49"/>
    <mergeCell ref="B59:I59"/>
    <mergeCell ref="A60:I60"/>
    <mergeCell ref="A33:G33"/>
    <mergeCell ref="A34:G34"/>
    <mergeCell ref="A35:G35"/>
    <mergeCell ref="A36:G36"/>
    <mergeCell ref="A37:G37"/>
    <mergeCell ref="A38:G38"/>
    <mergeCell ref="A39:G39"/>
    <mergeCell ref="A40:G40"/>
    <mergeCell ref="A41:G41"/>
    <mergeCell ref="A44:I44"/>
    <mergeCell ref="B46:I46"/>
    <mergeCell ref="F25:G25"/>
    <mergeCell ref="A26:G26"/>
    <mergeCell ref="A28:I28"/>
    <mergeCell ref="K28:R28"/>
    <mergeCell ref="A24:D24"/>
    <mergeCell ref="F24:G24"/>
    <mergeCell ref="A29:I29"/>
    <mergeCell ref="K29:R38"/>
    <mergeCell ref="A30:G30"/>
    <mergeCell ref="A31:G31"/>
    <mergeCell ref="A32:G32"/>
    <mergeCell ref="A9:F9"/>
    <mergeCell ref="A17:I17"/>
    <mergeCell ref="K17:R17"/>
    <mergeCell ref="A18:I18"/>
    <mergeCell ref="K18:S26"/>
    <mergeCell ref="A19:D19"/>
    <mergeCell ref="F19:G19"/>
    <mergeCell ref="A20:D20"/>
    <mergeCell ref="F20:G20"/>
    <mergeCell ref="A21:D21"/>
    <mergeCell ref="F21:G21"/>
    <mergeCell ref="A22:D22"/>
    <mergeCell ref="F22:G22"/>
    <mergeCell ref="A23:D23"/>
    <mergeCell ref="F23:G23"/>
    <mergeCell ref="A25:D25"/>
    <mergeCell ref="A1:I1"/>
    <mergeCell ref="A2:I2"/>
    <mergeCell ref="K2:R2"/>
    <mergeCell ref="K3:S6"/>
    <mergeCell ref="A4:I4"/>
    <mergeCell ref="A6:F6"/>
  </mergeCells>
  <conditionalFormatting sqref="H9:H15">
    <cfRule type="cellIs" dxfId="0" priority="1" operator="equal">
      <formula>"in violation"</formula>
    </cfRule>
  </conditionalFormatting>
  <printOptions horizontalCentered="1"/>
  <pageMargins left="0.2" right="0.2" top="0.7" bottom="0.5" header="0.3" footer="0.3"/>
  <pageSetup scale="99" orientation="portrait" r:id="rId1"/>
  <headerFooter>
    <oddHeader>&amp;L&amp;"Arial,Regular"PROPERTY TAX GROWTH LIMITATION ACT (§§ 13-3401 - 13-1308)</oddHeader>
    <oddFooter>&amp;R&amp;"Arial,Bold"Supporting Schedules</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53"/>
  <sheetViews>
    <sheetView zoomScaleNormal="100" workbookViewId="0">
      <selection activeCell="K35" sqref="K35"/>
    </sheetView>
  </sheetViews>
  <sheetFormatPr defaultColWidth="9.140625" defaultRowHeight="12.75" x14ac:dyDescent="0.2"/>
  <cols>
    <col min="1" max="1" width="3.140625" style="383" customWidth="1"/>
    <col min="2" max="2" width="20.5703125" style="383" customWidth="1"/>
    <col min="3" max="3" width="17" style="383" customWidth="1"/>
    <col min="4" max="4" width="18" style="383" customWidth="1"/>
    <col min="5" max="5" width="15.42578125" style="383" customWidth="1"/>
    <col min="6" max="6" width="9.85546875" style="383" customWidth="1"/>
    <col min="7" max="7" width="10.5703125" style="383" customWidth="1"/>
    <col min="8" max="8" width="12.140625" style="383" customWidth="1"/>
    <col min="9" max="9" width="3.7109375" style="383" customWidth="1"/>
    <col min="10" max="10" width="10.140625" style="383" customWidth="1"/>
    <col min="11" max="11" width="115.28515625" style="383" customWidth="1"/>
    <col min="12" max="12" width="13.5703125" style="383" bestFit="1" customWidth="1"/>
    <col min="13" max="13" width="11.42578125" style="383" customWidth="1"/>
    <col min="14" max="14" width="11.140625" style="383" customWidth="1"/>
    <col min="15" max="16384" width="9.140625" style="383"/>
  </cols>
  <sheetData>
    <row r="1" spans="1:14" ht="18" x14ac:dyDescent="0.25">
      <c r="A1" s="680" t="str">
        <f>CONCATENATE('Basic Data Input'!B6," COUNTY LEVY LIMIT FORM")</f>
        <v>__________________________________ COUNTY LEVY LIMIT FORM</v>
      </c>
      <c r="B1" s="680"/>
      <c r="C1" s="680"/>
      <c r="D1" s="680"/>
      <c r="E1" s="680"/>
      <c r="F1" s="680"/>
      <c r="G1" s="680"/>
      <c r="I1" s="88" t="s">
        <v>269</v>
      </c>
      <c r="J1" s="88"/>
      <c r="K1" s="88"/>
      <c r="L1" s="88"/>
      <c r="M1" s="88"/>
      <c r="N1" s="88"/>
    </row>
    <row r="2" spans="1:14" x14ac:dyDescent="0.2">
      <c r="I2" s="679" t="s">
        <v>372</v>
      </c>
      <c r="J2" s="679"/>
      <c r="K2" s="679"/>
    </row>
    <row r="3" spans="1:14" ht="43.5" customHeight="1" x14ac:dyDescent="0.2">
      <c r="B3" s="383" t="s">
        <v>140</v>
      </c>
      <c r="C3" s="384" t="s">
        <v>181</v>
      </c>
      <c r="D3" s="384" t="s">
        <v>180</v>
      </c>
      <c r="E3" s="385" t="s">
        <v>141</v>
      </c>
      <c r="F3" s="384" t="s">
        <v>179</v>
      </c>
      <c r="G3" s="384" t="s">
        <v>182</v>
      </c>
      <c r="H3" s="386"/>
      <c r="I3" s="679"/>
      <c r="J3" s="679"/>
      <c r="K3" s="679"/>
    </row>
    <row r="4" spans="1:14" ht="13.5" thickBot="1" x14ac:dyDescent="0.25">
      <c r="B4" s="387" t="s">
        <v>64</v>
      </c>
      <c r="C4" s="387" t="s">
        <v>65</v>
      </c>
      <c r="D4" s="387" t="s">
        <v>66</v>
      </c>
      <c r="E4" s="387" t="s">
        <v>67</v>
      </c>
      <c r="F4" s="387" t="s">
        <v>68</v>
      </c>
      <c r="G4" s="387" t="s">
        <v>69</v>
      </c>
      <c r="H4" s="388"/>
      <c r="I4" s="383" t="s">
        <v>309</v>
      </c>
    </row>
    <row r="5" spans="1:14" x14ac:dyDescent="0.2">
      <c r="A5" s="389" t="s">
        <v>142</v>
      </c>
      <c r="J5" s="383" t="s">
        <v>310</v>
      </c>
      <c r="K5" s="390" t="s">
        <v>316</v>
      </c>
    </row>
    <row r="6" spans="1:14" x14ac:dyDescent="0.2">
      <c r="B6" s="383" t="s">
        <v>113</v>
      </c>
      <c r="C6" s="391">
        <f>'Cover Page '!J27</f>
        <v>0</v>
      </c>
      <c r="D6" s="391">
        <f>SUM('Cover Page '!G27:H27)</f>
        <v>0</v>
      </c>
      <c r="E6" s="510">
        <f>'Cover Page '!L30</f>
        <v>0</v>
      </c>
      <c r="F6" s="392">
        <f t="shared" ref="F6:F11" si="0">IF(C6&gt;1,(C6/E6)*100,0)</f>
        <v>0</v>
      </c>
      <c r="G6" s="392">
        <f t="shared" ref="G6:G11" si="1">IF(D6&gt;1,(D6/E6)*100,0)</f>
        <v>0</v>
      </c>
      <c r="H6" s="392"/>
      <c r="J6" s="393" t="s">
        <v>311</v>
      </c>
      <c r="K6" s="390" t="s">
        <v>317</v>
      </c>
    </row>
    <row r="7" spans="1:14" x14ac:dyDescent="0.2">
      <c r="B7" s="383" t="s">
        <v>145</v>
      </c>
      <c r="C7" s="394">
        <v>0</v>
      </c>
      <c r="D7" s="394">
        <v>0</v>
      </c>
      <c r="E7" s="510">
        <v>0</v>
      </c>
      <c r="F7" s="395">
        <f t="shared" si="0"/>
        <v>0</v>
      </c>
      <c r="G7" s="395">
        <f t="shared" si="1"/>
        <v>0</v>
      </c>
      <c r="H7" s="392"/>
      <c r="J7" s="383" t="s">
        <v>312</v>
      </c>
      <c r="K7" s="390" t="s">
        <v>318</v>
      </c>
    </row>
    <row r="8" spans="1:14" x14ac:dyDescent="0.2">
      <c r="B8" s="383" t="s">
        <v>48</v>
      </c>
      <c r="C8" s="394">
        <v>0</v>
      </c>
      <c r="D8" s="394">
        <v>0</v>
      </c>
      <c r="E8" s="510">
        <v>0</v>
      </c>
      <c r="F8" s="395">
        <f t="shared" si="0"/>
        <v>0</v>
      </c>
      <c r="G8" s="395">
        <f t="shared" si="1"/>
        <v>0</v>
      </c>
      <c r="H8" s="392"/>
      <c r="J8" s="393" t="s">
        <v>313</v>
      </c>
      <c r="K8" s="390" t="s">
        <v>319</v>
      </c>
    </row>
    <row r="9" spans="1:14" x14ac:dyDescent="0.2">
      <c r="B9" s="396"/>
      <c r="C9" s="394">
        <v>0</v>
      </c>
      <c r="D9" s="394">
        <v>0</v>
      </c>
      <c r="E9" s="510">
        <v>0</v>
      </c>
      <c r="F9" s="395">
        <f t="shared" si="0"/>
        <v>0</v>
      </c>
      <c r="G9" s="395">
        <f t="shared" si="1"/>
        <v>0</v>
      </c>
      <c r="H9" s="392"/>
      <c r="J9" s="393" t="s">
        <v>314</v>
      </c>
      <c r="K9" s="129" t="s">
        <v>320</v>
      </c>
    </row>
    <row r="10" spans="1:14" x14ac:dyDescent="0.2">
      <c r="B10" s="396"/>
      <c r="C10" s="394">
        <v>0</v>
      </c>
      <c r="D10" s="394">
        <v>0</v>
      </c>
      <c r="E10" s="510">
        <v>0</v>
      </c>
      <c r="F10" s="395">
        <f t="shared" si="0"/>
        <v>0</v>
      </c>
      <c r="G10" s="395">
        <f t="shared" si="1"/>
        <v>0</v>
      </c>
      <c r="H10" s="392"/>
      <c r="J10" s="393" t="s">
        <v>315</v>
      </c>
      <c r="K10" s="390" t="s">
        <v>321</v>
      </c>
    </row>
    <row r="11" spans="1:14" x14ac:dyDescent="0.2">
      <c r="B11" s="396"/>
      <c r="C11" s="394">
        <v>0</v>
      </c>
      <c r="D11" s="394">
        <v>0</v>
      </c>
      <c r="E11" s="510">
        <v>0</v>
      </c>
      <c r="F11" s="397">
        <f t="shared" si="0"/>
        <v>0</v>
      </c>
      <c r="G11" s="395">
        <f t="shared" si="1"/>
        <v>0</v>
      </c>
      <c r="H11" s="392"/>
      <c r="J11" s="393" t="s">
        <v>322</v>
      </c>
      <c r="K11" s="129" t="s">
        <v>323</v>
      </c>
    </row>
    <row r="12" spans="1:14" x14ac:dyDescent="0.2">
      <c r="B12" s="383" t="s">
        <v>146</v>
      </c>
      <c r="C12" s="391"/>
      <c r="D12" s="391"/>
      <c r="E12" s="398"/>
      <c r="F12" s="395">
        <f>SUM(F6:F11)</f>
        <v>0</v>
      </c>
      <c r="G12" s="399"/>
    </row>
    <row r="13" spans="1:14" x14ac:dyDescent="0.2">
      <c r="C13" s="391"/>
      <c r="D13" s="391"/>
      <c r="E13" s="398"/>
      <c r="F13" s="392"/>
      <c r="J13" s="682" t="s">
        <v>326</v>
      </c>
      <c r="K13" s="682"/>
      <c r="L13" s="682"/>
      <c r="M13" s="682"/>
      <c r="N13" s="682"/>
    </row>
    <row r="14" spans="1:14" x14ac:dyDescent="0.2">
      <c r="A14" s="389" t="s">
        <v>147</v>
      </c>
      <c r="C14" s="391"/>
      <c r="D14" s="391"/>
      <c r="E14" s="398"/>
      <c r="F14" s="392"/>
      <c r="L14" s="129"/>
    </row>
    <row r="15" spans="1:14" x14ac:dyDescent="0.2">
      <c r="A15" s="389"/>
      <c r="B15" s="383" t="s">
        <v>148</v>
      </c>
      <c r="C15" s="391"/>
      <c r="D15" s="391"/>
      <c r="E15" s="398"/>
      <c r="F15" s="392">
        <v>0.45</v>
      </c>
      <c r="I15" s="383" t="s">
        <v>324</v>
      </c>
      <c r="L15" s="129"/>
    </row>
    <row r="16" spans="1:14" ht="12.95" customHeight="1" x14ac:dyDescent="0.2">
      <c r="B16" s="383" t="s">
        <v>149</v>
      </c>
      <c r="C16" s="391"/>
      <c r="D16" s="391"/>
      <c r="E16" s="87">
        <v>0</v>
      </c>
      <c r="F16" s="392">
        <f>IF(E16&gt;1, E16/E6*100,0)</f>
        <v>0</v>
      </c>
      <c r="J16" s="383" t="s">
        <v>327</v>
      </c>
      <c r="K16" s="390" t="s">
        <v>332</v>
      </c>
      <c r="L16" s="129"/>
    </row>
    <row r="17" spans="1:12" x14ac:dyDescent="0.2">
      <c r="B17" s="383" t="s">
        <v>150</v>
      </c>
      <c r="C17" s="391"/>
      <c r="D17" s="391"/>
      <c r="E17" s="87">
        <v>0</v>
      </c>
      <c r="F17" s="400">
        <f>IF(E17&gt;1, E17/E6*100,0)</f>
        <v>0</v>
      </c>
      <c r="J17" s="383" t="s">
        <v>328</v>
      </c>
      <c r="K17" s="129" t="s">
        <v>333</v>
      </c>
    </row>
    <row r="18" spans="1:12" ht="25.5" x14ac:dyDescent="0.2">
      <c r="B18" s="383" t="s">
        <v>151</v>
      </c>
      <c r="F18" s="392">
        <f>IF(F15+F16+F17&lt;0.5,F15+F16+F17,0.5)</f>
        <v>0.45</v>
      </c>
      <c r="G18" s="401" t="s">
        <v>16</v>
      </c>
      <c r="J18" s="402" t="s">
        <v>329</v>
      </c>
      <c r="K18" s="390" t="s">
        <v>334</v>
      </c>
    </row>
    <row r="19" spans="1:12" x14ac:dyDescent="0.2">
      <c r="J19" s="383" t="s">
        <v>330</v>
      </c>
      <c r="K19" s="390" t="s">
        <v>335</v>
      </c>
    </row>
    <row r="20" spans="1:12" x14ac:dyDescent="0.2">
      <c r="A20" s="389" t="s">
        <v>152</v>
      </c>
      <c r="C20" s="391"/>
      <c r="D20" s="391"/>
      <c r="E20" s="398"/>
      <c r="F20" s="392"/>
    </row>
    <row r="21" spans="1:12" x14ac:dyDescent="0.2">
      <c r="B21" s="383" t="s">
        <v>183</v>
      </c>
      <c r="C21" s="391"/>
      <c r="D21" s="391"/>
      <c r="E21" s="398"/>
      <c r="F21" s="392">
        <f>F12</f>
        <v>0</v>
      </c>
      <c r="I21" s="383" t="s">
        <v>331</v>
      </c>
      <c r="L21" s="129"/>
    </row>
    <row r="22" spans="1:12" x14ac:dyDescent="0.2">
      <c r="B22" s="403" t="s">
        <v>153</v>
      </c>
      <c r="C22" s="391"/>
      <c r="D22" s="391"/>
      <c r="E22" s="398"/>
      <c r="F22" s="404">
        <v>0</v>
      </c>
      <c r="J22" s="383" t="s">
        <v>325</v>
      </c>
      <c r="L22" s="129"/>
    </row>
    <row r="23" spans="1:12" x14ac:dyDescent="0.2">
      <c r="B23" s="403" t="s">
        <v>154</v>
      </c>
      <c r="C23" s="391"/>
      <c r="D23" s="391"/>
      <c r="E23" s="398"/>
      <c r="F23" s="404">
        <v>0</v>
      </c>
      <c r="L23" s="129"/>
    </row>
    <row r="24" spans="1:12" x14ac:dyDescent="0.2">
      <c r="B24" s="403" t="s">
        <v>155</v>
      </c>
      <c r="C24" s="391"/>
      <c r="D24" s="391"/>
      <c r="E24" s="398"/>
      <c r="F24" s="404">
        <v>0</v>
      </c>
    </row>
    <row r="25" spans="1:12" x14ac:dyDescent="0.2">
      <c r="B25" s="403" t="s">
        <v>156</v>
      </c>
      <c r="C25" s="391"/>
      <c r="D25" s="391"/>
      <c r="E25" s="398"/>
      <c r="F25" s="404">
        <v>0</v>
      </c>
    </row>
    <row r="26" spans="1:12" x14ac:dyDescent="0.2">
      <c r="B26" s="403" t="s">
        <v>157</v>
      </c>
      <c r="C26" s="391"/>
      <c r="D26" s="391"/>
      <c r="E26" s="398"/>
      <c r="F26" s="404">
        <v>0</v>
      </c>
    </row>
    <row r="27" spans="1:12" x14ac:dyDescent="0.2">
      <c r="B27" s="403" t="s">
        <v>158</v>
      </c>
      <c r="C27" s="391"/>
      <c r="D27" s="391"/>
      <c r="E27" s="398"/>
      <c r="F27" s="404">
        <v>0</v>
      </c>
    </row>
    <row r="28" spans="1:12" x14ac:dyDescent="0.2">
      <c r="B28" s="403" t="s">
        <v>159</v>
      </c>
      <c r="C28" s="391"/>
      <c r="D28" s="391"/>
      <c r="E28" s="398"/>
      <c r="F28" s="405">
        <v>0</v>
      </c>
    </row>
    <row r="29" spans="1:12" x14ac:dyDescent="0.2">
      <c r="B29" s="383" t="s">
        <v>160</v>
      </c>
      <c r="C29" s="391"/>
      <c r="D29" s="391"/>
      <c r="E29" s="398"/>
      <c r="F29" s="392">
        <f>SUM(F21:F28)</f>
        <v>0</v>
      </c>
      <c r="G29" s="401" t="s">
        <v>17</v>
      </c>
    </row>
    <row r="31" spans="1:12" ht="26.25" customHeight="1" x14ac:dyDescent="0.2">
      <c r="B31" s="682" t="s">
        <v>255</v>
      </c>
      <c r="C31" s="682"/>
      <c r="D31" s="682"/>
      <c r="E31" s="682"/>
      <c r="F31" s="682"/>
    </row>
    <row r="33" spans="1:8" ht="9.75" customHeight="1" x14ac:dyDescent="0.2">
      <c r="B33" s="406"/>
      <c r="C33" s="406"/>
      <c r="D33" s="406"/>
      <c r="E33" s="406"/>
      <c r="F33" s="406"/>
    </row>
    <row r="34" spans="1:8" ht="20.25" x14ac:dyDescent="0.3">
      <c r="A34" s="407" t="s">
        <v>306</v>
      </c>
    </row>
    <row r="35" spans="1:8" ht="28.5" customHeight="1" x14ac:dyDescent="0.2">
      <c r="A35" s="683" t="s">
        <v>298</v>
      </c>
      <c r="B35" s="683"/>
      <c r="C35" s="683"/>
      <c r="D35" s="683"/>
      <c r="E35" s="683"/>
      <c r="F35" s="683"/>
      <c r="G35" s="683"/>
      <c r="H35" s="683"/>
    </row>
    <row r="36" spans="1:8" ht="30.95" customHeight="1" x14ac:dyDescent="0.2">
      <c r="A36" s="679" t="s">
        <v>299</v>
      </c>
      <c r="B36" s="679"/>
      <c r="C36" s="679"/>
      <c r="D36" s="679"/>
      <c r="E36" s="679"/>
      <c r="F36" s="679"/>
      <c r="G36" s="679"/>
      <c r="H36" s="679"/>
    </row>
    <row r="37" spans="1:8" ht="29.1" customHeight="1" x14ac:dyDescent="0.2">
      <c r="B37" s="679" t="s">
        <v>300</v>
      </c>
      <c r="C37" s="679"/>
      <c r="D37" s="679"/>
      <c r="E37" s="679"/>
      <c r="F37" s="679"/>
      <c r="G37" s="679"/>
      <c r="H37" s="679"/>
    </row>
    <row r="38" spans="1:8" x14ac:dyDescent="0.2">
      <c r="B38" s="681" t="s">
        <v>301</v>
      </c>
      <c r="C38" s="681"/>
      <c r="D38" s="681"/>
      <c r="E38" s="681"/>
      <c r="F38" s="681"/>
      <c r="G38" s="681"/>
      <c r="H38" s="681"/>
    </row>
    <row r="39" spans="1:8" x14ac:dyDescent="0.2">
      <c r="B39" s="681" t="s">
        <v>302</v>
      </c>
      <c r="C39" s="681"/>
      <c r="D39" s="681"/>
      <c r="E39" s="681"/>
      <c r="F39" s="681"/>
      <c r="G39" s="681"/>
      <c r="H39" s="681"/>
    </row>
    <row r="40" spans="1:8" x14ac:dyDescent="0.2">
      <c r="B40" s="681" t="s">
        <v>303</v>
      </c>
      <c r="C40" s="681"/>
      <c r="D40" s="681"/>
      <c r="E40" s="681"/>
      <c r="F40" s="681"/>
      <c r="G40" s="681"/>
      <c r="H40" s="681"/>
    </row>
    <row r="41" spans="1:8" ht="30.6" customHeight="1" x14ac:dyDescent="0.2">
      <c r="B41" s="679" t="s">
        <v>398</v>
      </c>
      <c r="C41" s="679"/>
      <c r="D41" s="679"/>
      <c r="E41" s="679"/>
      <c r="F41" s="679"/>
      <c r="G41" s="679"/>
      <c r="H41" s="679"/>
    </row>
    <row r="42" spans="1:8" ht="21.95" customHeight="1" x14ac:dyDescent="0.2">
      <c r="A42" s="389" t="s">
        <v>307</v>
      </c>
      <c r="B42" s="408"/>
      <c r="C42" s="408"/>
      <c r="D42" s="408"/>
      <c r="E42" s="408"/>
      <c r="F42" s="408"/>
      <c r="G42" s="408"/>
      <c r="H42" s="408"/>
    </row>
    <row r="43" spans="1:8" ht="27.6" customHeight="1" x14ac:dyDescent="0.2">
      <c r="B43" s="679" t="s">
        <v>304</v>
      </c>
      <c r="C43" s="679"/>
      <c r="D43" s="679"/>
      <c r="E43" s="679"/>
      <c r="F43" s="679"/>
      <c r="G43" s="679"/>
      <c r="H43" s="679"/>
    </row>
    <row r="44" spans="1:8" ht="22.5" customHeight="1" x14ac:dyDescent="0.2">
      <c r="A44" s="389" t="s">
        <v>308</v>
      </c>
      <c r="B44" s="390"/>
    </row>
    <row r="45" spans="1:8" ht="27" customHeight="1" x14ac:dyDescent="0.2">
      <c r="B45" s="679" t="s">
        <v>305</v>
      </c>
      <c r="C45" s="679"/>
      <c r="D45" s="679"/>
      <c r="E45" s="679"/>
      <c r="F45" s="679"/>
      <c r="G45" s="679"/>
      <c r="H45" s="679"/>
    </row>
    <row r="47" spans="1:8" x14ac:dyDescent="0.2">
      <c r="A47" s="409" t="s">
        <v>413</v>
      </c>
      <c r="B47" s="399"/>
      <c r="C47" s="399"/>
      <c r="D47" s="399"/>
      <c r="E47" s="399"/>
      <c r="F47" s="399"/>
      <c r="G47" s="399"/>
      <c r="H47" s="399"/>
    </row>
    <row r="48" spans="1:8" ht="49.5" customHeight="1" x14ac:dyDescent="0.2">
      <c r="A48" s="399"/>
      <c r="B48" s="678" t="s">
        <v>456</v>
      </c>
      <c r="C48" s="678"/>
      <c r="D48" s="678"/>
      <c r="E48" s="678"/>
      <c r="F48" s="678"/>
      <c r="G48" s="678"/>
      <c r="H48" s="678"/>
    </row>
    <row r="49" spans="1:8" ht="26.25" customHeight="1" x14ac:dyDescent="0.2">
      <c r="A49" s="399"/>
      <c r="B49" s="678" t="s">
        <v>414</v>
      </c>
      <c r="C49" s="678"/>
      <c r="D49" s="678"/>
      <c r="E49" s="678"/>
      <c r="F49" s="678"/>
      <c r="G49" s="678"/>
      <c r="H49" s="678"/>
    </row>
    <row r="50" spans="1:8" x14ac:dyDescent="0.2">
      <c r="B50" s="393"/>
    </row>
    <row r="51" spans="1:8" x14ac:dyDescent="0.2">
      <c r="B51" s="393"/>
    </row>
    <row r="52" spans="1:8" x14ac:dyDescent="0.2">
      <c r="B52" s="393"/>
    </row>
    <row r="53" spans="1:8" x14ac:dyDescent="0.2">
      <c r="B53" s="393"/>
    </row>
  </sheetData>
  <sheetProtection algorithmName="SHA-512" hashValue="nfskbfhyYpuIVhVcSsxL/zUtgNUUQNgCQhMhZmzBmt8zz30amTKNmjV5YJ5ELnuZeFCp66j+Yr3YZW/95qLvCQ==" saltValue="7foFd7x2mxHBKggpSRAwGg==" spinCount="100000" sheet="1" objects="1" scenarios="1"/>
  <mergeCells count="15">
    <mergeCell ref="B49:H49"/>
    <mergeCell ref="I2:K3"/>
    <mergeCell ref="A1:G1"/>
    <mergeCell ref="B48:H48"/>
    <mergeCell ref="B37:H37"/>
    <mergeCell ref="B38:H38"/>
    <mergeCell ref="B39:H39"/>
    <mergeCell ref="B40:H40"/>
    <mergeCell ref="J13:N13"/>
    <mergeCell ref="B43:H43"/>
    <mergeCell ref="B45:H45"/>
    <mergeCell ref="A35:H35"/>
    <mergeCell ref="A36:H36"/>
    <mergeCell ref="B31:F31"/>
    <mergeCell ref="B41:H41"/>
  </mergeCells>
  <printOptions horizontalCentered="1"/>
  <pageMargins left="0.25" right="0.25" top="0.5" bottom="0.75" header="0.3" footer="0.3"/>
  <pageSetup orientation="portrait" r:id="rId1"/>
  <headerFooter>
    <oddFooter xml:space="preserve">&amp;RLevy Limit Form </oddFooter>
  </headerFooter>
  <customProperties>
    <customPr name="OrphanNamesChecke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N36"/>
  <sheetViews>
    <sheetView zoomScaleNormal="100" workbookViewId="0">
      <selection activeCell="H18" sqref="H18"/>
    </sheetView>
  </sheetViews>
  <sheetFormatPr defaultColWidth="9.140625" defaultRowHeight="12.75" x14ac:dyDescent="0.2"/>
  <cols>
    <col min="1" max="1" width="3.42578125" style="213" customWidth="1"/>
    <col min="2" max="2" width="22.5703125" style="213" customWidth="1"/>
    <col min="3" max="10" width="11.42578125" style="213" customWidth="1"/>
    <col min="11" max="16384" width="9.140625" style="213"/>
  </cols>
  <sheetData>
    <row r="1" spans="1:14" ht="18" x14ac:dyDescent="0.25">
      <c r="A1" s="684" t="str">
        <f>CONCATENATE('Basic Data Input'!B6," COUNTY LEVY LIMIT FORM")</f>
        <v>__________________________________ COUNTY LEVY LIMIT FORM</v>
      </c>
      <c r="B1" s="684"/>
      <c r="C1" s="684"/>
      <c r="D1" s="684"/>
      <c r="E1" s="684"/>
      <c r="F1" s="684"/>
      <c r="G1" s="684"/>
      <c r="H1" s="684"/>
      <c r="I1" s="684"/>
      <c r="J1" s="684"/>
    </row>
    <row r="2" spans="1:14" ht="18" x14ac:dyDescent="0.25">
      <c r="A2" s="63"/>
      <c r="B2" s="63"/>
      <c r="C2" s="63"/>
      <c r="D2" s="63"/>
      <c r="E2" s="63"/>
      <c r="F2" s="63"/>
      <c r="G2" s="63"/>
      <c r="H2" s="63"/>
      <c r="I2" s="63"/>
      <c r="J2" s="63"/>
    </row>
    <row r="3" spans="1:14" s="214" customFormat="1" ht="45" x14ac:dyDescent="0.25">
      <c r="A3" s="219"/>
      <c r="B3" s="220" t="s">
        <v>114</v>
      </c>
      <c r="C3" s="220" t="s">
        <v>172</v>
      </c>
      <c r="D3" s="220" t="s">
        <v>115</v>
      </c>
      <c r="E3" s="220" t="s">
        <v>173</v>
      </c>
      <c r="F3" s="221" t="s">
        <v>174</v>
      </c>
      <c r="G3" s="221" t="s">
        <v>175</v>
      </c>
      <c r="H3" s="220" t="s">
        <v>176</v>
      </c>
      <c r="I3" s="220" t="s">
        <v>177</v>
      </c>
      <c r="J3" s="220" t="s">
        <v>178</v>
      </c>
    </row>
    <row r="4" spans="1:14" s="215" customFormat="1" ht="12" thickBot="1" x14ac:dyDescent="0.25">
      <c r="A4" s="222"/>
      <c r="B4" s="222" t="s">
        <v>161</v>
      </c>
      <c r="C4" s="222" t="s">
        <v>162</v>
      </c>
      <c r="D4" s="222" t="s">
        <v>163</v>
      </c>
      <c r="E4" s="222" t="s">
        <v>164</v>
      </c>
      <c r="F4" s="222" t="s">
        <v>165</v>
      </c>
      <c r="G4" s="222" t="s">
        <v>166</v>
      </c>
      <c r="H4" s="222" t="s">
        <v>167</v>
      </c>
      <c r="I4" s="222" t="s">
        <v>168</v>
      </c>
      <c r="J4" s="222" t="s">
        <v>169</v>
      </c>
    </row>
    <row r="5" spans="1:14" s="217" customFormat="1" ht="15" x14ac:dyDescent="0.25">
      <c r="A5" s="223"/>
      <c r="B5" s="223" t="s">
        <v>170</v>
      </c>
      <c r="C5" s="224">
        <v>0.01</v>
      </c>
      <c r="D5" s="224">
        <v>3.5000000000000003E-2</v>
      </c>
      <c r="E5" s="224">
        <v>3.5000000000000003E-2</v>
      </c>
      <c r="F5" s="224">
        <v>0</v>
      </c>
      <c r="G5" s="224">
        <v>0</v>
      </c>
      <c r="H5" s="224">
        <v>0.375</v>
      </c>
      <c r="I5" s="224">
        <v>2.5000000000000001E-3</v>
      </c>
      <c r="J5" s="224">
        <f>SUM(C5:I5)</f>
        <v>0.45750000000000002</v>
      </c>
      <c r="K5" s="216"/>
      <c r="L5" s="216"/>
      <c r="M5" s="216"/>
      <c r="N5" s="216"/>
    </row>
    <row r="6" spans="1:14" ht="13.7" customHeight="1" x14ac:dyDescent="0.2">
      <c r="A6" s="42">
        <v>1</v>
      </c>
      <c r="B6" s="84"/>
      <c r="C6" s="72"/>
      <c r="D6" s="72"/>
      <c r="E6" s="72"/>
      <c r="F6" s="72"/>
      <c r="G6" s="72"/>
      <c r="H6" s="72"/>
      <c r="I6" s="72"/>
      <c r="J6" s="225">
        <f>SUM(C6:I6)</f>
        <v>0</v>
      </c>
      <c r="K6" s="218"/>
      <c r="L6" s="218"/>
      <c r="M6" s="218"/>
      <c r="N6" s="218"/>
    </row>
    <row r="7" spans="1:14" ht="13.7" customHeight="1" x14ac:dyDescent="0.2">
      <c r="A7" s="42">
        <v>2</v>
      </c>
      <c r="B7" s="42"/>
      <c r="C7" s="72"/>
      <c r="D7" s="72"/>
      <c r="E7" s="72"/>
      <c r="F7" s="72"/>
      <c r="G7" s="72"/>
      <c r="H7" s="72"/>
      <c r="I7" s="72"/>
      <c r="J7" s="225">
        <f t="shared" ref="J7:J35" si="0">SUM(C7:I7)</f>
        <v>0</v>
      </c>
      <c r="K7" s="218"/>
      <c r="L7" s="218"/>
      <c r="M7" s="218"/>
      <c r="N7" s="218"/>
    </row>
    <row r="8" spans="1:14" ht="13.7" customHeight="1" x14ac:dyDescent="0.2">
      <c r="A8" s="42">
        <v>3</v>
      </c>
      <c r="B8" s="42"/>
      <c r="C8" s="72"/>
      <c r="D8" s="72"/>
      <c r="E8" s="72"/>
      <c r="F8" s="72"/>
      <c r="G8" s="72"/>
      <c r="H8" s="72"/>
      <c r="I8" s="72"/>
      <c r="J8" s="225">
        <f t="shared" si="0"/>
        <v>0</v>
      </c>
      <c r="K8" s="218"/>
      <c r="L8" s="218"/>
      <c r="M8" s="218"/>
      <c r="N8" s="218"/>
    </row>
    <row r="9" spans="1:14" ht="13.7" customHeight="1" x14ac:dyDescent="0.2">
      <c r="A9" s="42">
        <v>4</v>
      </c>
      <c r="B9" s="42"/>
      <c r="C9" s="72"/>
      <c r="D9" s="72"/>
      <c r="E9" s="72"/>
      <c r="F9" s="72"/>
      <c r="G9" s="72"/>
      <c r="H9" s="72"/>
      <c r="I9" s="72"/>
      <c r="J9" s="225">
        <f t="shared" si="0"/>
        <v>0</v>
      </c>
      <c r="K9" s="218"/>
      <c r="L9" s="218"/>
      <c r="M9" s="218"/>
      <c r="N9" s="218"/>
    </row>
    <row r="10" spans="1:14" ht="13.7" customHeight="1" x14ac:dyDescent="0.2">
      <c r="A10" s="42">
        <v>5</v>
      </c>
      <c r="B10" s="42"/>
      <c r="C10" s="72"/>
      <c r="D10" s="72"/>
      <c r="E10" s="72"/>
      <c r="F10" s="72"/>
      <c r="G10" s="72"/>
      <c r="H10" s="72"/>
      <c r="I10" s="72"/>
      <c r="J10" s="225">
        <f t="shared" si="0"/>
        <v>0</v>
      </c>
      <c r="K10" s="218"/>
      <c r="L10" s="218"/>
      <c r="M10" s="218"/>
      <c r="N10" s="218"/>
    </row>
    <row r="11" spans="1:14" ht="13.7" customHeight="1" x14ac:dyDescent="0.2">
      <c r="A11" s="42">
        <v>6</v>
      </c>
      <c r="B11" s="42"/>
      <c r="C11" s="72"/>
      <c r="D11" s="72"/>
      <c r="E11" s="72"/>
      <c r="F11" s="72"/>
      <c r="G11" s="72"/>
      <c r="H11" s="72"/>
      <c r="I11" s="72"/>
      <c r="J11" s="225">
        <f t="shared" si="0"/>
        <v>0</v>
      </c>
      <c r="K11" s="218"/>
      <c r="L11" s="218"/>
      <c r="M11" s="218"/>
      <c r="N11" s="218"/>
    </row>
    <row r="12" spans="1:14" ht="13.7" customHeight="1" x14ac:dyDescent="0.2">
      <c r="A12" s="42">
        <v>7</v>
      </c>
      <c r="B12" s="42"/>
      <c r="C12" s="72"/>
      <c r="D12" s="72"/>
      <c r="E12" s="72"/>
      <c r="F12" s="72"/>
      <c r="G12" s="72"/>
      <c r="H12" s="72"/>
      <c r="I12" s="72"/>
      <c r="J12" s="225">
        <f t="shared" si="0"/>
        <v>0</v>
      </c>
      <c r="K12" s="218"/>
      <c r="L12" s="218"/>
      <c r="M12" s="218"/>
      <c r="N12" s="218"/>
    </row>
    <row r="13" spans="1:14" ht="13.7" customHeight="1" x14ac:dyDescent="0.2">
      <c r="A13" s="42">
        <v>8</v>
      </c>
      <c r="B13" s="42"/>
      <c r="C13" s="72"/>
      <c r="D13" s="72"/>
      <c r="E13" s="72"/>
      <c r="F13" s="72"/>
      <c r="G13" s="72"/>
      <c r="H13" s="72"/>
      <c r="I13" s="72"/>
      <c r="J13" s="225">
        <f t="shared" si="0"/>
        <v>0</v>
      </c>
      <c r="K13" s="218"/>
      <c r="L13" s="218"/>
      <c r="M13" s="218"/>
      <c r="N13" s="218"/>
    </row>
    <row r="14" spans="1:14" ht="13.7" customHeight="1" x14ac:dyDescent="0.2">
      <c r="A14" s="42">
        <v>9</v>
      </c>
      <c r="B14" s="42"/>
      <c r="C14" s="72"/>
      <c r="D14" s="72"/>
      <c r="E14" s="72"/>
      <c r="F14" s="72"/>
      <c r="G14" s="72"/>
      <c r="H14" s="72"/>
      <c r="I14" s="72"/>
      <c r="J14" s="225">
        <f t="shared" si="0"/>
        <v>0</v>
      </c>
      <c r="K14" s="218"/>
      <c r="L14" s="218"/>
      <c r="M14" s="218"/>
      <c r="N14" s="218"/>
    </row>
    <row r="15" spans="1:14" ht="13.7" customHeight="1" x14ac:dyDescent="0.2">
      <c r="A15" s="42">
        <v>10</v>
      </c>
      <c r="B15" s="42"/>
      <c r="C15" s="72"/>
      <c r="D15" s="72"/>
      <c r="E15" s="72"/>
      <c r="F15" s="72"/>
      <c r="G15" s="72"/>
      <c r="H15" s="72"/>
      <c r="I15" s="72"/>
      <c r="J15" s="225">
        <f t="shared" si="0"/>
        <v>0</v>
      </c>
      <c r="K15" s="218"/>
      <c r="L15" s="218"/>
      <c r="M15" s="218"/>
      <c r="N15" s="218"/>
    </row>
    <row r="16" spans="1:14" ht="13.7" customHeight="1" x14ac:dyDescent="0.2">
      <c r="A16" s="42">
        <v>11</v>
      </c>
      <c r="B16" s="42"/>
      <c r="C16" s="72"/>
      <c r="D16" s="72"/>
      <c r="E16" s="72"/>
      <c r="F16" s="72"/>
      <c r="G16" s="72"/>
      <c r="H16" s="72"/>
      <c r="I16" s="72"/>
      <c r="J16" s="225">
        <f t="shared" si="0"/>
        <v>0</v>
      </c>
      <c r="K16" s="218"/>
      <c r="L16" s="218"/>
      <c r="M16" s="218"/>
      <c r="N16" s="218"/>
    </row>
    <row r="17" spans="1:14" ht="13.7" customHeight="1" x14ac:dyDescent="0.2">
      <c r="A17" s="42">
        <v>12</v>
      </c>
      <c r="B17" s="42"/>
      <c r="C17" s="72"/>
      <c r="D17" s="72"/>
      <c r="E17" s="72"/>
      <c r="F17" s="72"/>
      <c r="G17" s="72"/>
      <c r="H17" s="72"/>
      <c r="I17" s="72"/>
      <c r="J17" s="225">
        <f t="shared" si="0"/>
        <v>0</v>
      </c>
      <c r="K17" s="218"/>
      <c r="L17" s="218"/>
      <c r="M17" s="218"/>
      <c r="N17" s="218"/>
    </row>
    <row r="18" spans="1:14" ht="13.7" customHeight="1" x14ac:dyDescent="0.2">
      <c r="A18" s="42">
        <v>13</v>
      </c>
      <c r="B18" s="42"/>
      <c r="C18" s="72"/>
      <c r="D18" s="72"/>
      <c r="E18" s="72"/>
      <c r="F18" s="72"/>
      <c r="G18" s="72"/>
      <c r="H18" s="72"/>
      <c r="I18" s="72"/>
      <c r="J18" s="225">
        <f t="shared" si="0"/>
        <v>0</v>
      </c>
      <c r="K18" s="218"/>
      <c r="L18" s="218"/>
      <c r="M18" s="218"/>
      <c r="N18" s="218"/>
    </row>
    <row r="19" spans="1:14" ht="13.7" customHeight="1" x14ac:dyDescent="0.2">
      <c r="A19" s="42">
        <v>14</v>
      </c>
      <c r="B19" s="42"/>
      <c r="C19" s="72"/>
      <c r="D19" s="72"/>
      <c r="E19" s="72"/>
      <c r="F19" s="72"/>
      <c r="G19" s="72"/>
      <c r="H19" s="72"/>
      <c r="I19" s="72"/>
      <c r="J19" s="225">
        <f t="shared" si="0"/>
        <v>0</v>
      </c>
      <c r="K19" s="218"/>
      <c r="L19" s="218"/>
      <c r="M19" s="218"/>
      <c r="N19" s="218"/>
    </row>
    <row r="20" spans="1:14" ht="13.7" customHeight="1" x14ac:dyDescent="0.2">
      <c r="A20" s="42">
        <v>15</v>
      </c>
      <c r="B20" s="42"/>
      <c r="C20" s="72"/>
      <c r="D20" s="72"/>
      <c r="E20" s="72"/>
      <c r="F20" s="72"/>
      <c r="G20" s="72"/>
      <c r="H20" s="72"/>
      <c r="I20" s="72"/>
      <c r="J20" s="225">
        <f t="shared" si="0"/>
        <v>0</v>
      </c>
      <c r="K20" s="218"/>
      <c r="L20" s="218"/>
      <c r="M20" s="218"/>
      <c r="N20" s="218"/>
    </row>
    <row r="21" spans="1:14" ht="13.7" customHeight="1" x14ac:dyDescent="0.2">
      <c r="A21" s="42">
        <v>16</v>
      </c>
      <c r="B21" s="42"/>
      <c r="C21" s="72"/>
      <c r="D21" s="72"/>
      <c r="E21" s="72"/>
      <c r="F21" s="72"/>
      <c r="G21" s="72"/>
      <c r="H21" s="72"/>
      <c r="I21" s="72"/>
      <c r="J21" s="225">
        <f t="shared" si="0"/>
        <v>0</v>
      </c>
      <c r="K21" s="218"/>
      <c r="L21" s="218"/>
      <c r="M21" s="218"/>
      <c r="N21" s="218"/>
    </row>
    <row r="22" spans="1:14" ht="13.7" customHeight="1" x14ac:dyDescent="0.2">
      <c r="A22" s="42">
        <v>17</v>
      </c>
      <c r="B22" s="42"/>
      <c r="C22" s="72"/>
      <c r="D22" s="72"/>
      <c r="E22" s="72"/>
      <c r="F22" s="72"/>
      <c r="G22" s="72"/>
      <c r="H22" s="72"/>
      <c r="I22" s="72"/>
      <c r="J22" s="225">
        <f t="shared" si="0"/>
        <v>0</v>
      </c>
      <c r="K22" s="218"/>
      <c r="L22" s="218"/>
      <c r="M22" s="218"/>
      <c r="N22" s="218"/>
    </row>
    <row r="23" spans="1:14" ht="13.7" customHeight="1" x14ac:dyDescent="0.2">
      <c r="A23" s="42">
        <v>18</v>
      </c>
      <c r="B23" s="42"/>
      <c r="C23" s="72"/>
      <c r="D23" s="72"/>
      <c r="E23" s="72"/>
      <c r="F23" s="72"/>
      <c r="G23" s="72"/>
      <c r="H23" s="72"/>
      <c r="I23" s="72"/>
      <c r="J23" s="225">
        <f t="shared" si="0"/>
        <v>0</v>
      </c>
      <c r="K23" s="218"/>
      <c r="L23" s="218"/>
      <c r="M23" s="218"/>
      <c r="N23" s="218"/>
    </row>
    <row r="24" spans="1:14" ht="13.7" customHeight="1" x14ac:dyDescent="0.2">
      <c r="A24" s="42">
        <v>19</v>
      </c>
      <c r="B24" s="42"/>
      <c r="C24" s="72"/>
      <c r="D24" s="72"/>
      <c r="E24" s="72"/>
      <c r="F24" s="72"/>
      <c r="G24" s="72"/>
      <c r="H24" s="72"/>
      <c r="I24" s="72"/>
      <c r="J24" s="225">
        <f t="shared" si="0"/>
        <v>0</v>
      </c>
      <c r="K24" s="218"/>
      <c r="L24" s="218"/>
      <c r="M24" s="218"/>
      <c r="N24" s="218"/>
    </row>
    <row r="25" spans="1:14" ht="13.7" customHeight="1" x14ac:dyDescent="0.2">
      <c r="A25" s="42">
        <v>20</v>
      </c>
      <c r="B25" s="42"/>
      <c r="C25" s="72"/>
      <c r="D25" s="72"/>
      <c r="E25" s="72"/>
      <c r="F25" s="72"/>
      <c r="G25" s="72"/>
      <c r="H25" s="72"/>
      <c r="I25" s="72"/>
      <c r="J25" s="225">
        <f t="shared" si="0"/>
        <v>0</v>
      </c>
      <c r="K25" s="218"/>
      <c r="L25" s="218"/>
      <c r="M25" s="218"/>
      <c r="N25" s="218"/>
    </row>
    <row r="26" spans="1:14" ht="13.7" customHeight="1" x14ac:dyDescent="0.2">
      <c r="A26" s="42">
        <v>21</v>
      </c>
      <c r="B26" s="42"/>
      <c r="C26" s="72"/>
      <c r="D26" s="72"/>
      <c r="E26" s="72"/>
      <c r="F26" s="72"/>
      <c r="G26" s="72"/>
      <c r="H26" s="72"/>
      <c r="I26" s="72"/>
      <c r="J26" s="225">
        <f t="shared" si="0"/>
        <v>0</v>
      </c>
      <c r="K26" s="218"/>
      <c r="L26" s="218"/>
      <c r="M26" s="218"/>
      <c r="N26" s="218"/>
    </row>
    <row r="27" spans="1:14" ht="13.7" customHeight="1" x14ac:dyDescent="0.2">
      <c r="A27" s="42">
        <v>22</v>
      </c>
      <c r="B27" s="42"/>
      <c r="C27" s="72"/>
      <c r="D27" s="72"/>
      <c r="E27" s="72"/>
      <c r="F27" s="72"/>
      <c r="G27" s="72"/>
      <c r="H27" s="72"/>
      <c r="I27" s="72"/>
      <c r="J27" s="225">
        <f t="shared" si="0"/>
        <v>0</v>
      </c>
      <c r="K27" s="218"/>
      <c r="L27" s="218"/>
      <c r="M27" s="218"/>
      <c r="N27" s="218"/>
    </row>
    <row r="28" spans="1:14" ht="13.7" customHeight="1" x14ac:dyDescent="0.2">
      <c r="A28" s="42">
        <v>23</v>
      </c>
      <c r="B28" s="42"/>
      <c r="C28" s="72"/>
      <c r="D28" s="72"/>
      <c r="E28" s="72"/>
      <c r="F28" s="72"/>
      <c r="G28" s="72"/>
      <c r="H28" s="72"/>
      <c r="I28" s="72"/>
      <c r="J28" s="225">
        <f t="shared" si="0"/>
        <v>0</v>
      </c>
      <c r="K28" s="218"/>
      <c r="L28" s="218"/>
      <c r="M28" s="218"/>
      <c r="N28" s="218"/>
    </row>
    <row r="29" spans="1:14" ht="13.7" customHeight="1" x14ac:dyDescent="0.2">
      <c r="A29" s="42">
        <v>24</v>
      </c>
      <c r="B29" s="42"/>
      <c r="C29" s="72"/>
      <c r="D29" s="72"/>
      <c r="E29" s="72"/>
      <c r="F29" s="72"/>
      <c r="G29" s="72"/>
      <c r="H29" s="72"/>
      <c r="I29" s="72"/>
      <c r="J29" s="225">
        <f t="shared" si="0"/>
        <v>0</v>
      </c>
      <c r="K29" s="218"/>
      <c r="L29" s="218"/>
      <c r="M29" s="218"/>
      <c r="N29" s="218"/>
    </row>
    <row r="30" spans="1:14" ht="13.7" customHeight="1" x14ac:dyDescent="0.2">
      <c r="A30" s="42">
        <v>28</v>
      </c>
      <c r="B30" s="42"/>
      <c r="C30" s="72"/>
      <c r="D30" s="72"/>
      <c r="E30" s="72"/>
      <c r="F30" s="72"/>
      <c r="G30" s="72"/>
      <c r="H30" s="72"/>
      <c r="I30" s="72"/>
      <c r="J30" s="225">
        <f t="shared" si="0"/>
        <v>0</v>
      </c>
      <c r="K30" s="218"/>
      <c r="L30" s="218"/>
      <c r="M30" s="218"/>
      <c r="N30" s="218"/>
    </row>
    <row r="31" spans="1:14" ht="13.7" customHeight="1" x14ac:dyDescent="0.2">
      <c r="A31" s="42">
        <v>29</v>
      </c>
      <c r="B31" s="42"/>
      <c r="C31" s="72"/>
      <c r="D31" s="72"/>
      <c r="E31" s="72"/>
      <c r="F31" s="72"/>
      <c r="G31" s="72"/>
      <c r="H31" s="72"/>
      <c r="I31" s="72"/>
      <c r="J31" s="225">
        <f t="shared" si="0"/>
        <v>0</v>
      </c>
      <c r="K31" s="218"/>
      <c r="L31" s="218"/>
      <c r="M31" s="218"/>
      <c r="N31" s="218"/>
    </row>
    <row r="32" spans="1:14" ht="13.7" customHeight="1" x14ac:dyDescent="0.2">
      <c r="A32" s="42">
        <v>30</v>
      </c>
      <c r="B32" s="42"/>
      <c r="C32" s="72"/>
      <c r="D32" s="72"/>
      <c r="E32" s="72"/>
      <c r="F32" s="72"/>
      <c r="G32" s="72"/>
      <c r="H32" s="72"/>
      <c r="I32" s="72"/>
      <c r="J32" s="225">
        <f t="shared" si="0"/>
        <v>0</v>
      </c>
      <c r="K32" s="218"/>
      <c r="L32" s="218"/>
      <c r="M32" s="218"/>
      <c r="N32" s="218"/>
    </row>
    <row r="33" spans="1:14" ht="13.7" customHeight="1" x14ac:dyDescent="0.2">
      <c r="A33" s="42">
        <v>31</v>
      </c>
      <c r="B33" s="42"/>
      <c r="C33" s="72"/>
      <c r="D33" s="72"/>
      <c r="E33" s="72"/>
      <c r="F33" s="72"/>
      <c r="G33" s="72"/>
      <c r="H33" s="72"/>
      <c r="I33" s="72"/>
      <c r="J33" s="225">
        <f t="shared" si="0"/>
        <v>0</v>
      </c>
      <c r="K33" s="218"/>
      <c r="L33" s="218"/>
      <c r="M33" s="218"/>
      <c r="N33" s="218"/>
    </row>
    <row r="34" spans="1:14" ht="13.7" customHeight="1" x14ac:dyDescent="0.2">
      <c r="A34" s="42">
        <v>32</v>
      </c>
      <c r="B34" s="42"/>
      <c r="C34" s="72"/>
      <c r="D34" s="72"/>
      <c r="E34" s="72"/>
      <c r="F34" s="72"/>
      <c r="G34" s="72"/>
      <c r="H34" s="72"/>
      <c r="I34" s="72"/>
      <c r="J34" s="225">
        <f t="shared" si="0"/>
        <v>0</v>
      </c>
      <c r="K34" s="218"/>
      <c r="L34" s="218"/>
      <c r="M34" s="218"/>
      <c r="N34" s="218"/>
    </row>
    <row r="35" spans="1:14" ht="13.7" customHeight="1" x14ac:dyDescent="0.2">
      <c r="A35" s="42">
        <v>33</v>
      </c>
      <c r="B35" s="42"/>
      <c r="C35" s="72"/>
      <c r="D35" s="72"/>
      <c r="E35" s="72"/>
      <c r="F35" s="72"/>
      <c r="G35" s="72"/>
      <c r="H35" s="72"/>
      <c r="I35" s="72"/>
      <c r="J35" s="225">
        <f t="shared" si="0"/>
        <v>0</v>
      </c>
      <c r="K35" s="218"/>
      <c r="L35" s="218"/>
      <c r="M35" s="218"/>
      <c r="N35" s="218"/>
    </row>
    <row r="36" spans="1:14" ht="6" customHeight="1" x14ac:dyDescent="0.2">
      <c r="C36" s="218"/>
      <c r="D36" s="218"/>
      <c r="E36" s="218"/>
      <c r="F36" s="218"/>
      <c r="G36" s="218"/>
      <c r="H36" s="218"/>
      <c r="I36" s="218"/>
      <c r="J36" s="218"/>
      <c r="K36" s="218"/>
      <c r="L36" s="218"/>
      <c r="M36" s="218"/>
      <c r="N36" s="218"/>
    </row>
  </sheetData>
  <sheetProtection sheet="1" objects="1" scenarios="1"/>
  <mergeCells count="1">
    <mergeCell ref="A1:J1"/>
  </mergeCells>
  <printOptions horizontalCentered="1"/>
  <pageMargins left="0.25" right="0.25" top="0.5" bottom="0.5" header="0.3" footer="0.3"/>
  <pageSetup orientation="landscape" r:id="rId1"/>
  <headerFooter>
    <oddFooter>&amp;RLevy Limit Form - Page 2</oddFooter>
  </headerFooter>
  <customProperties>
    <customPr name="OrphanNamesChecke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N48"/>
  <sheetViews>
    <sheetView workbookViewId="0">
      <selection activeCell="D12" sqref="D12"/>
    </sheetView>
  </sheetViews>
  <sheetFormatPr defaultColWidth="9.140625" defaultRowHeight="12.75" x14ac:dyDescent="0.2"/>
  <cols>
    <col min="1" max="1" width="2.5703125" style="94" customWidth="1"/>
    <col min="2" max="2" width="20.5703125" style="94" customWidth="1"/>
    <col min="3" max="4" width="14.5703125" style="94" customWidth="1"/>
    <col min="5" max="5" width="16.5703125" style="94" customWidth="1"/>
    <col min="6" max="8" width="10.5703125" style="94" customWidth="1"/>
    <col min="9" max="16384" width="9.140625" style="94"/>
  </cols>
  <sheetData>
    <row r="1" spans="1:14" ht="46.5" customHeight="1" x14ac:dyDescent="0.25">
      <c r="A1" s="685" t="str">
        <f>CONCATENATE('Basic Data Input'!B6," COUNTY LEVY LIMIT FORM")</f>
        <v>__________________________________ COUNTY LEVY LIMIT FORM</v>
      </c>
      <c r="B1" s="685"/>
      <c r="C1" s="685"/>
      <c r="D1" s="685"/>
      <c r="E1" s="685"/>
      <c r="F1" s="685"/>
      <c r="G1" s="685"/>
    </row>
    <row r="2" spans="1:14" x14ac:dyDescent="0.2">
      <c r="A2" s="138"/>
      <c r="B2" s="138"/>
      <c r="C2" s="138"/>
      <c r="D2" s="138"/>
      <c r="E2" s="138"/>
      <c r="F2" s="138"/>
      <c r="G2" s="138"/>
    </row>
    <row r="3" spans="1:14" ht="45" x14ac:dyDescent="0.25">
      <c r="A3" s="228"/>
      <c r="B3" s="228" t="s">
        <v>140</v>
      </c>
      <c r="C3" s="229" t="s">
        <v>181</v>
      </c>
      <c r="D3" s="229" t="s">
        <v>180</v>
      </c>
      <c r="E3" s="230" t="s">
        <v>141</v>
      </c>
      <c r="F3" s="229" t="s">
        <v>179</v>
      </c>
      <c r="G3" s="229" t="s">
        <v>182</v>
      </c>
    </row>
    <row r="4" spans="1:14" ht="13.5" thickBot="1" x14ac:dyDescent="0.25">
      <c r="A4" s="138"/>
      <c r="B4" s="231" t="s">
        <v>64</v>
      </c>
      <c r="C4" s="231" t="s">
        <v>65</v>
      </c>
      <c r="D4" s="231" t="s">
        <v>66</v>
      </c>
      <c r="E4" s="231" t="s">
        <v>67</v>
      </c>
      <c r="F4" s="231" t="s">
        <v>68</v>
      </c>
      <c r="G4" s="231" t="s">
        <v>69</v>
      </c>
    </row>
    <row r="5" spans="1:14" x14ac:dyDescent="0.2">
      <c r="A5" s="232" t="s">
        <v>143</v>
      </c>
      <c r="B5" s="138"/>
      <c r="C5" s="138"/>
      <c r="D5" s="138"/>
      <c r="E5" s="138"/>
      <c r="F5" s="138"/>
      <c r="G5" s="138"/>
    </row>
    <row r="6" spans="1:14" x14ac:dyDescent="0.2">
      <c r="A6" s="138"/>
      <c r="B6" s="233" t="s">
        <v>144</v>
      </c>
      <c r="C6" s="234">
        <v>4522248.43</v>
      </c>
      <c r="D6" s="234">
        <v>424455.26</v>
      </c>
      <c r="E6" s="235">
        <v>1922639257</v>
      </c>
      <c r="F6" s="139">
        <f t="shared" ref="F6:F48" si="0">IF(C6&gt;1,(C6/E6)*100,0)</f>
        <v>0.23521044904993324</v>
      </c>
      <c r="G6" s="139">
        <f t="shared" ref="G6:G48" si="1">IF(D6&gt;1,(D6/E6)*100,0)</f>
        <v>2.2076697875310265E-2</v>
      </c>
    </row>
    <row r="7" spans="1:14" ht="13.5" customHeight="1" x14ac:dyDescent="0.2">
      <c r="B7" s="85"/>
      <c r="C7" s="86">
        <v>0</v>
      </c>
      <c r="D7" s="86">
        <v>0</v>
      </c>
      <c r="E7" s="86">
        <v>0</v>
      </c>
      <c r="F7" s="140">
        <f t="shared" si="0"/>
        <v>0</v>
      </c>
      <c r="G7" s="140">
        <f t="shared" si="1"/>
        <v>0</v>
      </c>
    </row>
    <row r="8" spans="1:14" ht="13.5" customHeight="1" x14ac:dyDescent="0.2">
      <c r="B8" s="85"/>
      <c r="C8" s="86">
        <v>0</v>
      </c>
      <c r="D8" s="86">
        <v>0</v>
      </c>
      <c r="E8" s="87">
        <v>0</v>
      </c>
      <c r="F8" s="140">
        <f t="shared" si="0"/>
        <v>0</v>
      </c>
      <c r="G8" s="140">
        <f t="shared" si="1"/>
        <v>0</v>
      </c>
    </row>
    <row r="9" spans="1:14" ht="13.5" customHeight="1" x14ac:dyDescent="0.2">
      <c r="B9" s="85"/>
      <c r="C9" s="86">
        <v>0</v>
      </c>
      <c r="D9" s="86">
        <v>0</v>
      </c>
      <c r="E9" s="86">
        <v>0</v>
      </c>
      <c r="F9" s="140">
        <f t="shared" si="0"/>
        <v>0</v>
      </c>
      <c r="G9" s="140">
        <f t="shared" si="1"/>
        <v>0</v>
      </c>
      <c r="H9" s="226"/>
      <c r="I9" s="227"/>
      <c r="J9" s="226"/>
      <c r="K9" s="226"/>
      <c r="L9" s="227"/>
      <c r="M9" s="226"/>
      <c r="N9" s="226"/>
    </row>
    <row r="10" spans="1:14" ht="13.5" customHeight="1" x14ac:dyDescent="0.2">
      <c r="B10" s="85"/>
      <c r="C10" s="86">
        <v>0</v>
      </c>
      <c r="D10" s="86">
        <v>0</v>
      </c>
      <c r="E10" s="86">
        <v>0</v>
      </c>
      <c r="F10" s="140">
        <f t="shared" si="0"/>
        <v>0</v>
      </c>
      <c r="G10" s="140">
        <f t="shared" si="1"/>
        <v>0</v>
      </c>
    </row>
    <row r="11" spans="1:14" ht="13.5" customHeight="1" x14ac:dyDescent="0.2">
      <c r="B11" s="85"/>
      <c r="C11" s="86">
        <v>0</v>
      </c>
      <c r="D11" s="86">
        <v>0</v>
      </c>
      <c r="E11" s="86">
        <v>0</v>
      </c>
      <c r="F11" s="140">
        <f t="shared" si="0"/>
        <v>0</v>
      </c>
      <c r="G11" s="140">
        <f t="shared" si="1"/>
        <v>0</v>
      </c>
    </row>
    <row r="12" spans="1:14" ht="13.5" customHeight="1" x14ac:dyDescent="0.2">
      <c r="B12" s="85"/>
      <c r="C12" s="86">
        <v>0</v>
      </c>
      <c r="D12" s="86">
        <v>0</v>
      </c>
      <c r="E12" s="86">
        <v>0</v>
      </c>
      <c r="F12" s="140">
        <f t="shared" si="0"/>
        <v>0</v>
      </c>
      <c r="G12" s="140">
        <f t="shared" si="1"/>
        <v>0</v>
      </c>
    </row>
    <row r="13" spans="1:14" ht="13.5" customHeight="1" x14ac:dyDescent="0.2">
      <c r="B13" s="85"/>
      <c r="C13" s="86">
        <v>0</v>
      </c>
      <c r="D13" s="86">
        <v>0</v>
      </c>
      <c r="E13" s="86">
        <v>0</v>
      </c>
      <c r="F13" s="140">
        <f t="shared" si="0"/>
        <v>0</v>
      </c>
      <c r="G13" s="140">
        <f t="shared" si="1"/>
        <v>0</v>
      </c>
    </row>
    <row r="14" spans="1:14" ht="13.5" customHeight="1" x14ac:dyDescent="0.2">
      <c r="B14" s="85"/>
      <c r="C14" s="86">
        <v>0</v>
      </c>
      <c r="D14" s="86">
        <v>0</v>
      </c>
      <c r="E14" s="86">
        <v>0</v>
      </c>
      <c r="F14" s="140">
        <f t="shared" si="0"/>
        <v>0</v>
      </c>
      <c r="G14" s="140">
        <f t="shared" si="1"/>
        <v>0</v>
      </c>
    </row>
    <row r="15" spans="1:14" ht="13.5" customHeight="1" x14ac:dyDescent="0.2">
      <c r="B15" s="85"/>
      <c r="C15" s="86">
        <v>0</v>
      </c>
      <c r="D15" s="86">
        <v>0</v>
      </c>
      <c r="E15" s="86">
        <v>0</v>
      </c>
      <c r="F15" s="140">
        <f t="shared" si="0"/>
        <v>0</v>
      </c>
      <c r="G15" s="140">
        <f t="shared" si="1"/>
        <v>0</v>
      </c>
    </row>
    <row r="16" spans="1:14" ht="13.5" customHeight="1" x14ac:dyDescent="0.2">
      <c r="B16" s="85"/>
      <c r="C16" s="86">
        <v>0</v>
      </c>
      <c r="D16" s="86">
        <v>0</v>
      </c>
      <c r="E16" s="86">
        <v>0</v>
      </c>
      <c r="F16" s="140">
        <f t="shared" si="0"/>
        <v>0</v>
      </c>
      <c r="G16" s="140">
        <f t="shared" si="1"/>
        <v>0</v>
      </c>
    </row>
    <row r="17" spans="2:7" ht="13.5" customHeight="1" x14ac:dyDescent="0.2">
      <c r="B17" s="85"/>
      <c r="C17" s="86">
        <v>0</v>
      </c>
      <c r="D17" s="86">
        <v>0</v>
      </c>
      <c r="E17" s="86">
        <v>0</v>
      </c>
      <c r="F17" s="140">
        <f t="shared" si="0"/>
        <v>0</v>
      </c>
      <c r="G17" s="140">
        <f t="shared" si="1"/>
        <v>0</v>
      </c>
    </row>
    <row r="18" spans="2:7" ht="13.5" customHeight="1" x14ac:dyDescent="0.2">
      <c r="B18" s="85"/>
      <c r="C18" s="86">
        <v>0</v>
      </c>
      <c r="D18" s="86">
        <v>0</v>
      </c>
      <c r="E18" s="86">
        <v>0</v>
      </c>
      <c r="F18" s="140">
        <f t="shared" si="0"/>
        <v>0</v>
      </c>
      <c r="G18" s="140">
        <f t="shared" si="1"/>
        <v>0</v>
      </c>
    </row>
    <row r="19" spans="2:7" ht="13.5" customHeight="1" x14ac:dyDescent="0.2">
      <c r="B19" s="85"/>
      <c r="C19" s="86">
        <v>0</v>
      </c>
      <c r="D19" s="86">
        <v>0</v>
      </c>
      <c r="E19" s="86">
        <v>0</v>
      </c>
      <c r="F19" s="140">
        <f t="shared" si="0"/>
        <v>0</v>
      </c>
      <c r="G19" s="140">
        <f t="shared" si="1"/>
        <v>0</v>
      </c>
    </row>
    <row r="20" spans="2:7" ht="13.5" customHeight="1" x14ac:dyDescent="0.2">
      <c r="B20" s="85"/>
      <c r="C20" s="86">
        <v>0</v>
      </c>
      <c r="D20" s="86">
        <v>0</v>
      </c>
      <c r="E20" s="86">
        <v>0</v>
      </c>
      <c r="F20" s="140">
        <f t="shared" si="0"/>
        <v>0</v>
      </c>
      <c r="G20" s="140">
        <f t="shared" si="1"/>
        <v>0</v>
      </c>
    </row>
    <row r="21" spans="2:7" ht="13.5" customHeight="1" x14ac:dyDescent="0.2">
      <c r="B21" s="85"/>
      <c r="C21" s="86">
        <v>0</v>
      </c>
      <c r="D21" s="86">
        <v>0</v>
      </c>
      <c r="E21" s="86">
        <v>0</v>
      </c>
      <c r="F21" s="140">
        <f t="shared" si="0"/>
        <v>0</v>
      </c>
      <c r="G21" s="140">
        <f t="shared" si="1"/>
        <v>0</v>
      </c>
    </row>
    <row r="22" spans="2:7" ht="13.5" customHeight="1" x14ac:dyDescent="0.2">
      <c r="B22" s="85"/>
      <c r="C22" s="86">
        <v>0</v>
      </c>
      <c r="D22" s="86">
        <v>0</v>
      </c>
      <c r="E22" s="86">
        <v>0</v>
      </c>
      <c r="F22" s="140">
        <f t="shared" si="0"/>
        <v>0</v>
      </c>
      <c r="G22" s="140">
        <f t="shared" si="1"/>
        <v>0</v>
      </c>
    </row>
    <row r="23" spans="2:7" ht="13.5" customHeight="1" x14ac:dyDescent="0.2">
      <c r="B23" s="85"/>
      <c r="C23" s="86">
        <v>0</v>
      </c>
      <c r="D23" s="86">
        <v>0</v>
      </c>
      <c r="E23" s="86">
        <v>0</v>
      </c>
      <c r="F23" s="140">
        <f t="shared" si="0"/>
        <v>0</v>
      </c>
      <c r="G23" s="140">
        <f t="shared" si="1"/>
        <v>0</v>
      </c>
    </row>
    <row r="24" spans="2:7" ht="13.5" customHeight="1" x14ac:dyDescent="0.2">
      <c r="B24" s="85"/>
      <c r="C24" s="86">
        <v>0</v>
      </c>
      <c r="D24" s="86">
        <v>0</v>
      </c>
      <c r="E24" s="86">
        <v>0</v>
      </c>
      <c r="F24" s="140">
        <f t="shared" si="0"/>
        <v>0</v>
      </c>
      <c r="G24" s="140">
        <f t="shared" si="1"/>
        <v>0</v>
      </c>
    </row>
    <row r="25" spans="2:7" ht="13.5" customHeight="1" x14ac:dyDescent="0.2">
      <c r="B25" s="85"/>
      <c r="C25" s="86">
        <v>0</v>
      </c>
      <c r="D25" s="86">
        <v>0</v>
      </c>
      <c r="E25" s="86">
        <v>0</v>
      </c>
      <c r="F25" s="140">
        <f t="shared" si="0"/>
        <v>0</v>
      </c>
      <c r="G25" s="140">
        <f t="shared" si="1"/>
        <v>0</v>
      </c>
    </row>
    <row r="26" spans="2:7" ht="13.5" customHeight="1" x14ac:dyDescent="0.2">
      <c r="B26" s="85"/>
      <c r="C26" s="86">
        <v>0</v>
      </c>
      <c r="D26" s="86">
        <v>0</v>
      </c>
      <c r="E26" s="86">
        <v>0</v>
      </c>
      <c r="F26" s="140">
        <f t="shared" si="0"/>
        <v>0</v>
      </c>
      <c r="G26" s="140">
        <f t="shared" si="1"/>
        <v>0</v>
      </c>
    </row>
    <row r="27" spans="2:7" ht="13.5" customHeight="1" x14ac:dyDescent="0.2">
      <c r="B27" s="85"/>
      <c r="C27" s="86">
        <v>0</v>
      </c>
      <c r="D27" s="86">
        <v>0</v>
      </c>
      <c r="E27" s="86">
        <v>0</v>
      </c>
      <c r="F27" s="140">
        <f t="shared" si="0"/>
        <v>0</v>
      </c>
      <c r="G27" s="140">
        <f t="shared" si="1"/>
        <v>0</v>
      </c>
    </row>
    <row r="28" spans="2:7" ht="13.5" customHeight="1" x14ac:dyDescent="0.2">
      <c r="B28" s="85"/>
      <c r="C28" s="86">
        <v>0</v>
      </c>
      <c r="D28" s="86">
        <v>0</v>
      </c>
      <c r="E28" s="86">
        <v>0</v>
      </c>
      <c r="F28" s="140">
        <f t="shared" si="0"/>
        <v>0</v>
      </c>
      <c r="G28" s="140">
        <f t="shared" si="1"/>
        <v>0</v>
      </c>
    </row>
    <row r="29" spans="2:7" ht="13.5" customHeight="1" x14ac:dyDescent="0.2">
      <c r="B29" s="85"/>
      <c r="C29" s="86">
        <v>0</v>
      </c>
      <c r="D29" s="86">
        <v>0</v>
      </c>
      <c r="E29" s="86">
        <v>0</v>
      </c>
      <c r="F29" s="140">
        <f t="shared" si="0"/>
        <v>0</v>
      </c>
      <c r="G29" s="140">
        <f t="shared" si="1"/>
        <v>0</v>
      </c>
    </row>
    <row r="30" spans="2:7" ht="13.5" customHeight="1" x14ac:dyDescent="0.2">
      <c r="B30" s="85"/>
      <c r="C30" s="86">
        <v>0</v>
      </c>
      <c r="D30" s="86">
        <v>0</v>
      </c>
      <c r="E30" s="86">
        <v>0</v>
      </c>
      <c r="F30" s="140">
        <f t="shared" si="0"/>
        <v>0</v>
      </c>
      <c r="G30" s="140">
        <f t="shared" si="1"/>
        <v>0</v>
      </c>
    </row>
    <row r="31" spans="2:7" ht="13.5" customHeight="1" x14ac:dyDescent="0.2">
      <c r="B31" s="85"/>
      <c r="C31" s="86">
        <v>0</v>
      </c>
      <c r="D31" s="86">
        <v>0</v>
      </c>
      <c r="E31" s="86">
        <v>0</v>
      </c>
      <c r="F31" s="140">
        <f t="shared" si="0"/>
        <v>0</v>
      </c>
      <c r="G31" s="140">
        <f t="shared" si="1"/>
        <v>0</v>
      </c>
    </row>
    <row r="32" spans="2:7" ht="13.5" customHeight="1" x14ac:dyDescent="0.2">
      <c r="B32" s="85"/>
      <c r="C32" s="86">
        <v>0</v>
      </c>
      <c r="D32" s="86">
        <v>0</v>
      </c>
      <c r="E32" s="86">
        <v>0</v>
      </c>
      <c r="F32" s="140">
        <f t="shared" si="0"/>
        <v>0</v>
      </c>
      <c r="G32" s="140">
        <f t="shared" si="1"/>
        <v>0</v>
      </c>
    </row>
    <row r="33" spans="2:7" ht="13.5" customHeight="1" x14ac:dyDescent="0.2">
      <c r="B33" s="85"/>
      <c r="C33" s="86">
        <v>0</v>
      </c>
      <c r="D33" s="86">
        <v>0</v>
      </c>
      <c r="E33" s="86">
        <v>0</v>
      </c>
      <c r="F33" s="140">
        <f t="shared" si="0"/>
        <v>0</v>
      </c>
      <c r="G33" s="140">
        <f t="shared" si="1"/>
        <v>0</v>
      </c>
    </row>
    <row r="34" spans="2:7" ht="13.5" customHeight="1" x14ac:dyDescent="0.2">
      <c r="B34" s="85"/>
      <c r="C34" s="86">
        <v>0</v>
      </c>
      <c r="D34" s="86">
        <v>0</v>
      </c>
      <c r="E34" s="86">
        <v>0</v>
      </c>
      <c r="F34" s="140">
        <f t="shared" si="0"/>
        <v>0</v>
      </c>
      <c r="G34" s="140">
        <f t="shared" si="1"/>
        <v>0</v>
      </c>
    </row>
    <row r="35" spans="2:7" ht="13.5" customHeight="1" x14ac:dyDescent="0.2">
      <c r="B35" s="85"/>
      <c r="C35" s="86">
        <v>0</v>
      </c>
      <c r="D35" s="86">
        <v>0</v>
      </c>
      <c r="E35" s="86">
        <v>0</v>
      </c>
      <c r="F35" s="140">
        <f t="shared" si="0"/>
        <v>0</v>
      </c>
      <c r="G35" s="140">
        <f t="shared" si="1"/>
        <v>0</v>
      </c>
    </row>
    <row r="36" spans="2:7" ht="13.5" customHeight="1" x14ac:dyDescent="0.2">
      <c r="B36" s="85"/>
      <c r="C36" s="86">
        <v>0</v>
      </c>
      <c r="D36" s="86">
        <v>0</v>
      </c>
      <c r="E36" s="86">
        <v>0</v>
      </c>
      <c r="F36" s="140">
        <f t="shared" si="0"/>
        <v>0</v>
      </c>
      <c r="G36" s="140">
        <f t="shared" si="1"/>
        <v>0</v>
      </c>
    </row>
    <row r="37" spans="2:7" ht="13.5" customHeight="1" x14ac:dyDescent="0.2">
      <c r="B37" s="85"/>
      <c r="C37" s="86">
        <v>0</v>
      </c>
      <c r="D37" s="86">
        <v>0</v>
      </c>
      <c r="E37" s="86">
        <v>0</v>
      </c>
      <c r="F37" s="140">
        <f t="shared" si="0"/>
        <v>0</v>
      </c>
      <c r="G37" s="140">
        <f t="shared" si="1"/>
        <v>0</v>
      </c>
    </row>
    <row r="38" spans="2:7" ht="13.5" customHeight="1" x14ac:dyDescent="0.2">
      <c r="B38" s="85"/>
      <c r="C38" s="86">
        <v>0</v>
      </c>
      <c r="D38" s="86">
        <v>0</v>
      </c>
      <c r="E38" s="86">
        <v>0</v>
      </c>
      <c r="F38" s="140">
        <f t="shared" si="0"/>
        <v>0</v>
      </c>
      <c r="G38" s="140">
        <f t="shared" si="1"/>
        <v>0</v>
      </c>
    </row>
    <row r="39" spans="2:7" ht="13.5" customHeight="1" x14ac:dyDescent="0.2">
      <c r="B39" s="85"/>
      <c r="C39" s="86">
        <v>0</v>
      </c>
      <c r="D39" s="86">
        <v>0</v>
      </c>
      <c r="E39" s="86">
        <v>0</v>
      </c>
      <c r="F39" s="140">
        <f t="shared" si="0"/>
        <v>0</v>
      </c>
      <c r="G39" s="140">
        <f t="shared" si="1"/>
        <v>0</v>
      </c>
    </row>
    <row r="40" spans="2:7" ht="13.5" customHeight="1" x14ac:dyDescent="0.2">
      <c r="B40" s="85"/>
      <c r="C40" s="86">
        <v>0</v>
      </c>
      <c r="D40" s="86">
        <v>0</v>
      </c>
      <c r="E40" s="86">
        <v>0</v>
      </c>
      <c r="F40" s="140">
        <f t="shared" si="0"/>
        <v>0</v>
      </c>
      <c r="G40" s="140">
        <f t="shared" si="1"/>
        <v>0</v>
      </c>
    </row>
    <row r="41" spans="2:7" ht="13.5" customHeight="1" x14ac:dyDescent="0.2">
      <c r="B41" s="85"/>
      <c r="C41" s="86">
        <v>0</v>
      </c>
      <c r="D41" s="86">
        <v>0</v>
      </c>
      <c r="E41" s="86">
        <v>0</v>
      </c>
      <c r="F41" s="140">
        <f t="shared" si="0"/>
        <v>0</v>
      </c>
      <c r="G41" s="140">
        <f t="shared" si="1"/>
        <v>0</v>
      </c>
    </row>
    <row r="42" spans="2:7" ht="13.5" customHeight="1" x14ac:dyDescent="0.2">
      <c r="B42" s="85"/>
      <c r="C42" s="86">
        <v>0</v>
      </c>
      <c r="D42" s="86">
        <v>0</v>
      </c>
      <c r="E42" s="86">
        <v>0</v>
      </c>
      <c r="F42" s="140">
        <f t="shared" si="0"/>
        <v>0</v>
      </c>
      <c r="G42" s="140">
        <f t="shared" si="1"/>
        <v>0</v>
      </c>
    </row>
    <row r="43" spans="2:7" ht="13.5" customHeight="1" x14ac:dyDescent="0.2">
      <c r="B43" s="85"/>
      <c r="C43" s="86">
        <v>0</v>
      </c>
      <c r="D43" s="86">
        <v>0</v>
      </c>
      <c r="E43" s="86">
        <v>0</v>
      </c>
      <c r="F43" s="140">
        <f t="shared" si="0"/>
        <v>0</v>
      </c>
      <c r="G43" s="140">
        <f t="shared" si="1"/>
        <v>0</v>
      </c>
    </row>
    <row r="44" spans="2:7" ht="13.5" customHeight="1" x14ac:dyDescent="0.2">
      <c r="B44" s="85"/>
      <c r="C44" s="86">
        <v>0</v>
      </c>
      <c r="D44" s="86">
        <v>0</v>
      </c>
      <c r="E44" s="86">
        <v>0</v>
      </c>
      <c r="F44" s="140">
        <f t="shared" si="0"/>
        <v>0</v>
      </c>
      <c r="G44" s="140">
        <f t="shared" si="1"/>
        <v>0</v>
      </c>
    </row>
    <row r="45" spans="2:7" ht="13.5" customHeight="1" x14ac:dyDescent="0.2">
      <c r="B45" s="85"/>
      <c r="C45" s="86">
        <v>0</v>
      </c>
      <c r="D45" s="86">
        <v>0</v>
      </c>
      <c r="E45" s="86">
        <v>0</v>
      </c>
      <c r="F45" s="140">
        <f t="shared" si="0"/>
        <v>0</v>
      </c>
      <c r="G45" s="140">
        <f t="shared" si="1"/>
        <v>0</v>
      </c>
    </row>
    <row r="46" spans="2:7" ht="13.5" customHeight="1" x14ac:dyDescent="0.2">
      <c r="B46" s="85"/>
      <c r="C46" s="86">
        <v>0</v>
      </c>
      <c r="D46" s="86">
        <v>0</v>
      </c>
      <c r="E46" s="86">
        <v>0</v>
      </c>
      <c r="F46" s="140">
        <f t="shared" si="0"/>
        <v>0</v>
      </c>
      <c r="G46" s="140">
        <f t="shared" si="1"/>
        <v>0</v>
      </c>
    </row>
    <row r="47" spans="2:7" ht="13.5" customHeight="1" x14ac:dyDescent="0.2">
      <c r="B47" s="85"/>
      <c r="C47" s="86">
        <v>0</v>
      </c>
      <c r="D47" s="86">
        <v>0</v>
      </c>
      <c r="E47" s="86">
        <v>0</v>
      </c>
      <c r="F47" s="140">
        <f t="shared" si="0"/>
        <v>0</v>
      </c>
      <c r="G47" s="140">
        <f t="shared" si="1"/>
        <v>0</v>
      </c>
    </row>
    <row r="48" spans="2:7" ht="13.5" customHeight="1" x14ac:dyDescent="0.2">
      <c r="B48" s="85"/>
      <c r="C48" s="86">
        <v>0</v>
      </c>
      <c r="D48" s="86">
        <v>0</v>
      </c>
      <c r="E48" s="86">
        <v>0</v>
      </c>
      <c r="F48" s="140">
        <f t="shared" si="0"/>
        <v>0</v>
      </c>
      <c r="G48" s="140">
        <f t="shared" si="1"/>
        <v>0</v>
      </c>
    </row>
  </sheetData>
  <sheetProtection sheet="1" objects="1" scenarios="1"/>
  <mergeCells count="1">
    <mergeCell ref="A1:G1"/>
  </mergeCells>
  <printOptions horizontalCentered="1"/>
  <pageMargins left="0.25" right="0.25" top="0.5" bottom="0.75" header="0.3" footer="0.3"/>
  <pageSetup orientation="portrait" r:id="rId1"/>
  <headerFooter>
    <oddFooter>&amp;RLevy Limit Form - Page 3</oddFooter>
  </headerFooter>
  <customProperties>
    <customPr name="OrphanNamesChecke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B5ADA-501A-4762-9ADF-4BBE0D0CB5F5}">
  <sheetPr>
    <pageSetUpPr fitToPage="1"/>
  </sheetPr>
  <dimension ref="A1:P42"/>
  <sheetViews>
    <sheetView zoomScale="90" zoomScaleNormal="90" workbookViewId="0">
      <selection activeCell="A3" sqref="A3:C3"/>
    </sheetView>
  </sheetViews>
  <sheetFormatPr defaultColWidth="8.7109375" defaultRowHeight="12.75" x14ac:dyDescent="0.2"/>
  <cols>
    <col min="1" max="1" width="5.140625" style="325" customWidth="1"/>
    <col min="2" max="2" width="25.85546875" style="325" customWidth="1"/>
    <col min="3" max="3" width="1.42578125" style="325" bestFit="1" customWidth="1"/>
    <col min="4" max="4" width="25.85546875" style="325" customWidth="1"/>
    <col min="5" max="5" width="1.85546875" style="325" bestFit="1" customWidth="1"/>
    <col min="6" max="6" width="16.85546875" style="325" customWidth="1"/>
    <col min="7" max="7" width="2.42578125" style="325" bestFit="1" customWidth="1"/>
    <col min="8" max="8" width="3.140625" style="325" bestFit="1" customWidth="1"/>
    <col min="9" max="9" width="17.140625" style="325" customWidth="1"/>
    <col min="10" max="10" width="4.140625" style="325" customWidth="1"/>
    <col min="11" max="11" width="5.5703125" style="325" customWidth="1"/>
    <col min="12" max="14" width="8.7109375" style="325"/>
    <col min="15" max="16" width="10.7109375" style="325" bestFit="1" customWidth="1"/>
    <col min="17" max="16384" width="8.7109375" style="325"/>
  </cols>
  <sheetData>
    <row r="1" spans="1:16" ht="30" customHeight="1" x14ac:dyDescent="0.2">
      <c r="A1" s="687" t="str">
        <f>CONCATENATE('Basic Data Input'!B6," COUNTY")</f>
        <v>__________________________________ COUNTY</v>
      </c>
      <c r="B1" s="687"/>
      <c r="C1" s="687"/>
      <c r="D1" s="687"/>
      <c r="E1" s="687"/>
      <c r="F1" s="687"/>
      <c r="G1" s="687"/>
      <c r="H1" s="687"/>
      <c r="I1" s="687"/>
      <c r="J1" s="687"/>
      <c r="K1" s="324"/>
    </row>
    <row r="2" spans="1:16" ht="34.5" customHeight="1" x14ac:dyDescent="0.2">
      <c r="A2" s="688" t="s">
        <v>676</v>
      </c>
      <c r="B2" s="689"/>
      <c r="C2" s="689"/>
      <c r="D2" s="689"/>
      <c r="E2" s="689"/>
      <c r="F2" s="689"/>
      <c r="G2" s="689"/>
      <c r="H2" s="689"/>
      <c r="I2" s="689"/>
      <c r="J2" s="689"/>
      <c r="K2" s="326"/>
    </row>
    <row r="3" spans="1:16" ht="15.75" x14ac:dyDescent="0.2">
      <c r="A3" s="326"/>
      <c r="B3" s="326"/>
      <c r="C3" s="326"/>
      <c r="D3" s="326"/>
      <c r="E3" s="326"/>
      <c r="F3" s="326"/>
      <c r="G3" s="326"/>
      <c r="H3" s="326"/>
      <c r="I3" s="326"/>
      <c r="J3" s="326"/>
      <c r="K3" s="326"/>
    </row>
    <row r="4" spans="1:16" ht="33" customHeight="1" x14ac:dyDescent="0.2">
      <c r="A4" s="690" t="s">
        <v>443</v>
      </c>
      <c r="B4" s="690"/>
      <c r="C4" s="690"/>
      <c r="D4" s="690"/>
      <c r="E4" s="690"/>
      <c r="F4" s="690"/>
      <c r="G4" s="690"/>
      <c r="H4" s="690"/>
      <c r="I4" s="690"/>
      <c r="J4" s="690"/>
      <c r="K4" s="327"/>
    </row>
    <row r="5" spans="1:16" ht="15.75" x14ac:dyDescent="0.2">
      <c r="A5" s="328" t="s">
        <v>415</v>
      </c>
      <c r="H5" s="329" t="s">
        <v>16</v>
      </c>
      <c r="I5" s="330">
        <f>'Basic Data Input'!B11</f>
        <v>0</v>
      </c>
      <c r="K5" s="326"/>
    </row>
    <row r="6" spans="1:16" x14ac:dyDescent="0.2">
      <c r="A6" s="331" t="s">
        <v>417</v>
      </c>
    </row>
    <row r="8" spans="1:16" ht="15.75" customHeight="1" x14ac:dyDescent="0.2">
      <c r="A8" s="328" t="s">
        <v>418</v>
      </c>
      <c r="F8" s="332">
        <f>2</f>
        <v>2</v>
      </c>
      <c r="G8" s="325" t="s">
        <v>19</v>
      </c>
      <c r="H8" s="329" t="s">
        <v>17</v>
      </c>
      <c r="I8" s="333"/>
      <c r="O8" s="415"/>
      <c r="P8" s="415"/>
    </row>
    <row r="9" spans="1:16" x14ac:dyDescent="0.2">
      <c r="O9" s="415"/>
      <c r="P9" s="415"/>
    </row>
    <row r="10" spans="1:16" ht="16.5" customHeight="1" x14ac:dyDescent="0.2">
      <c r="A10" s="328" t="s">
        <v>419</v>
      </c>
      <c r="O10" s="415"/>
      <c r="P10" s="415"/>
    </row>
    <row r="11" spans="1:16" ht="15.75" customHeight="1" x14ac:dyDescent="0.2">
      <c r="A11" s="334"/>
      <c r="B11" s="335"/>
      <c r="C11" s="334" t="s">
        <v>111</v>
      </c>
      <c r="D11" s="336"/>
      <c r="E11" s="325" t="s">
        <v>112</v>
      </c>
      <c r="F11" s="332">
        <f>ROUND(IF($D$11=0,0,$B$11/$D$11*100),2)</f>
        <v>0</v>
      </c>
      <c r="G11" s="325" t="s">
        <v>19</v>
      </c>
      <c r="H11" s="329" t="s">
        <v>18</v>
      </c>
      <c r="I11" s="333"/>
      <c r="O11" s="415"/>
      <c r="P11" s="415"/>
    </row>
    <row r="12" spans="1:16" ht="31.5" customHeight="1" x14ac:dyDescent="0.2">
      <c r="B12" s="337" t="s">
        <v>677</v>
      </c>
      <c r="C12" s="338"/>
      <c r="D12" s="337" t="s">
        <v>634</v>
      </c>
      <c r="E12" s="338"/>
      <c r="I12" s="337"/>
      <c r="O12" s="415"/>
      <c r="P12" s="414"/>
    </row>
    <row r="13" spans="1:16" x14ac:dyDescent="0.2">
      <c r="B13" s="337"/>
      <c r="F13" s="333"/>
      <c r="H13" s="329"/>
    </row>
    <row r="14" spans="1:16" ht="15" x14ac:dyDescent="0.25">
      <c r="A14" s="339" t="s">
        <v>420</v>
      </c>
      <c r="B14" s="340"/>
      <c r="C14" s="340"/>
      <c r="D14" s="340"/>
      <c r="E14" s="340"/>
      <c r="F14" s="333"/>
      <c r="H14" s="329" t="s">
        <v>20</v>
      </c>
      <c r="I14" s="332">
        <f>$F$8+$F$11</f>
        <v>2</v>
      </c>
      <c r="J14" s="325" t="s">
        <v>19</v>
      </c>
    </row>
    <row r="16" spans="1:16" ht="15" x14ac:dyDescent="0.25">
      <c r="A16" s="339" t="s">
        <v>421</v>
      </c>
      <c r="B16" s="341"/>
      <c r="D16" s="341"/>
      <c r="F16" s="338"/>
      <c r="G16" s="338"/>
      <c r="H16" s="342" t="s">
        <v>21</v>
      </c>
      <c r="I16" s="343">
        <f>ROUND(I5*I14/100,2)</f>
        <v>0</v>
      </c>
    </row>
    <row r="17" spans="1:11" x14ac:dyDescent="0.2">
      <c r="B17" s="341"/>
      <c r="D17" s="341"/>
      <c r="F17" s="338"/>
      <c r="G17" s="338"/>
      <c r="H17" s="338"/>
      <c r="I17" s="338"/>
    </row>
    <row r="18" spans="1:11" ht="15" x14ac:dyDescent="0.25">
      <c r="A18" s="339" t="s">
        <v>475</v>
      </c>
      <c r="B18" s="341"/>
      <c r="D18" s="341"/>
      <c r="F18" s="338"/>
      <c r="G18" s="338"/>
      <c r="H18" s="342" t="s">
        <v>22</v>
      </c>
      <c r="I18" s="344">
        <f>$I$5+$I$16</f>
        <v>0</v>
      </c>
    </row>
    <row r="19" spans="1:11" ht="12.95" customHeight="1" x14ac:dyDescent="0.2">
      <c r="A19" s="417" t="s">
        <v>476</v>
      </c>
      <c r="B19" s="341"/>
      <c r="D19" s="341"/>
      <c r="F19" s="338"/>
      <c r="G19" s="338"/>
      <c r="H19" s="338"/>
      <c r="I19" s="338"/>
      <c r="K19" s="345"/>
    </row>
    <row r="20" spans="1:11" ht="15.75" customHeight="1" x14ac:dyDescent="0.2">
      <c r="B20" s="341"/>
      <c r="D20" s="341"/>
      <c r="F20" s="338"/>
      <c r="G20" s="338"/>
      <c r="H20" s="338"/>
      <c r="I20" s="338"/>
      <c r="K20" s="345"/>
    </row>
    <row r="21" spans="1:11" ht="24.75" customHeight="1" x14ac:dyDescent="0.2">
      <c r="A21" s="690" t="s">
        <v>422</v>
      </c>
      <c r="B21" s="690"/>
      <c r="C21" s="690"/>
      <c r="D21" s="690"/>
      <c r="E21" s="690"/>
      <c r="F21" s="690"/>
      <c r="G21" s="690"/>
      <c r="H21" s="690"/>
      <c r="I21" s="690"/>
      <c r="J21" s="690"/>
      <c r="K21" s="345"/>
    </row>
    <row r="22" spans="1:11" ht="15.75" customHeight="1" x14ac:dyDescent="0.2">
      <c r="A22" s="328" t="s">
        <v>678</v>
      </c>
      <c r="B22" s="346"/>
      <c r="C22" s="347"/>
      <c r="D22" s="346"/>
      <c r="E22" s="347"/>
      <c r="F22" s="348"/>
      <c r="G22" s="348"/>
      <c r="H22" s="349" t="s">
        <v>23</v>
      </c>
      <c r="I22" s="350">
        <f>'Cover Page '!L27</f>
        <v>0</v>
      </c>
      <c r="K22" s="345"/>
    </row>
    <row r="23" spans="1:11" x14ac:dyDescent="0.2">
      <c r="A23" s="331" t="s">
        <v>423</v>
      </c>
      <c r="B23" s="341"/>
      <c r="D23" s="341"/>
      <c r="F23" s="338"/>
      <c r="G23" s="338"/>
      <c r="H23" s="338"/>
      <c r="I23" s="338"/>
      <c r="K23" s="345"/>
    </row>
    <row r="24" spans="1:11" ht="18" customHeight="1" x14ac:dyDescent="0.2">
      <c r="A24" s="331"/>
      <c r="B24" s="341"/>
      <c r="D24" s="341"/>
      <c r="F24" s="338"/>
      <c r="G24" s="338"/>
      <c r="H24" s="338"/>
      <c r="I24" s="338"/>
      <c r="K24" s="345"/>
    </row>
    <row r="25" spans="1:11" ht="60.75" customHeight="1" x14ac:dyDescent="0.2">
      <c r="A25" s="691" t="str">
        <f>IF(I22=0," ",(IF($I$18&lt;$I$22,"Property Tax Request exceeds allowable growth percentage. Political subdivision MUST complete the postcard notification requirements, and participate in the joint public hearing.","Property Tax Request is within allowable growth percentage. Political subdivision is NOT required to complete postcard notification requirements, or participate in the joint public hearing.")))</f>
        <v xml:space="preserve"> </v>
      </c>
      <c r="B25" s="691"/>
      <c r="C25" s="691"/>
      <c r="D25" s="691"/>
      <c r="E25" s="691"/>
      <c r="F25" s="691"/>
      <c r="G25" s="691"/>
      <c r="H25" s="691"/>
      <c r="I25" s="691"/>
      <c r="K25" s="345"/>
    </row>
    <row r="26" spans="1:11" ht="12.95" customHeight="1" x14ac:dyDescent="0.2">
      <c r="B26" s="341"/>
      <c r="D26" s="341"/>
      <c r="F26" s="338"/>
      <c r="G26" s="338"/>
      <c r="H26" s="338"/>
      <c r="I26" s="338"/>
      <c r="K26" s="345"/>
    </row>
    <row r="27" spans="1:11" x14ac:dyDescent="0.2">
      <c r="K27" s="345"/>
    </row>
    <row r="28" spans="1:11" ht="12.95" customHeight="1" x14ac:dyDescent="0.2">
      <c r="A28" s="686" t="s">
        <v>457</v>
      </c>
      <c r="B28" s="686"/>
      <c r="C28" s="686"/>
      <c r="D28" s="686"/>
      <c r="E28" s="686"/>
      <c r="F28" s="686"/>
      <c r="G28" s="686"/>
      <c r="H28" s="686"/>
      <c r="I28" s="686"/>
      <c r="J28" s="686"/>
      <c r="K28" s="345"/>
    </row>
    <row r="29" spans="1:11" x14ac:dyDescent="0.2">
      <c r="A29" s="686"/>
      <c r="B29" s="686"/>
      <c r="C29" s="686"/>
      <c r="D29" s="686"/>
      <c r="E29" s="686"/>
      <c r="F29" s="686"/>
      <c r="G29" s="686"/>
      <c r="H29" s="686"/>
      <c r="I29" s="686"/>
      <c r="J29" s="686"/>
      <c r="K29" s="345"/>
    </row>
    <row r="30" spans="1:11" ht="30.75" customHeight="1" x14ac:dyDescent="0.2">
      <c r="A30" s="686"/>
      <c r="B30" s="686"/>
      <c r="C30" s="686"/>
      <c r="D30" s="686"/>
      <c r="E30" s="686"/>
      <c r="F30" s="686"/>
      <c r="G30" s="686"/>
      <c r="H30" s="686"/>
      <c r="I30" s="686"/>
      <c r="J30" s="686"/>
      <c r="K30" s="345"/>
    </row>
    <row r="31" spans="1:11" x14ac:dyDescent="0.2">
      <c r="A31" s="351"/>
      <c r="B31" s="351"/>
      <c r="C31" s="351"/>
      <c r="D31" s="351"/>
      <c r="E31" s="351"/>
      <c r="F31" s="351"/>
      <c r="G31" s="351"/>
      <c r="H31" s="351"/>
      <c r="I31" s="351"/>
      <c r="J31" s="351"/>
      <c r="K31" s="351"/>
    </row>
    <row r="32" spans="1:11" ht="30.95" customHeight="1" x14ac:dyDescent="0.2">
      <c r="A32" s="686" t="s">
        <v>424</v>
      </c>
      <c r="B32" s="686"/>
      <c r="C32" s="686"/>
      <c r="D32" s="686"/>
      <c r="E32" s="686"/>
      <c r="F32" s="686"/>
      <c r="G32" s="686"/>
      <c r="H32" s="686"/>
      <c r="I32" s="686"/>
      <c r="J32" s="686"/>
      <c r="K32" s="345"/>
    </row>
    <row r="33" spans="1:10" x14ac:dyDescent="0.2">
      <c r="A33" s="686"/>
      <c r="B33" s="686"/>
      <c r="C33" s="686"/>
      <c r="D33" s="686"/>
      <c r="E33" s="686"/>
      <c r="F33" s="686"/>
      <c r="G33" s="686"/>
      <c r="H33" s="686"/>
      <c r="I33" s="686"/>
      <c r="J33" s="686"/>
    </row>
    <row r="34" spans="1:10" ht="12.6" customHeight="1" x14ac:dyDescent="0.2">
      <c r="A34" s="345"/>
      <c r="B34" s="345"/>
      <c r="C34" s="345"/>
      <c r="D34" s="345"/>
      <c r="E34" s="345"/>
      <c r="F34" s="345"/>
      <c r="G34" s="345"/>
      <c r="H34" s="345"/>
      <c r="I34" s="345"/>
      <c r="J34" s="345"/>
    </row>
    <row r="35" spans="1:10" ht="15.75" x14ac:dyDescent="0.25">
      <c r="A35" s="352" t="s">
        <v>425</v>
      </c>
    </row>
    <row r="36" spans="1:10" ht="30" customHeight="1" x14ac:dyDescent="0.2">
      <c r="A36" s="686" t="s">
        <v>440</v>
      </c>
      <c r="B36" s="686"/>
      <c r="C36" s="686"/>
      <c r="D36" s="686"/>
      <c r="E36" s="686"/>
      <c r="F36" s="686"/>
      <c r="G36" s="686"/>
      <c r="H36" s="686"/>
      <c r="I36" s="686"/>
      <c r="J36" s="686"/>
    </row>
    <row r="37" spans="1:10" ht="20.100000000000001" customHeight="1" x14ac:dyDescent="0.2">
      <c r="A37" s="686" t="s">
        <v>441</v>
      </c>
      <c r="B37" s="686"/>
      <c r="C37" s="686"/>
      <c r="D37" s="686"/>
      <c r="E37" s="686"/>
      <c r="F37" s="686"/>
      <c r="G37" s="686"/>
      <c r="H37" s="686"/>
      <c r="I37" s="686"/>
      <c r="J37" s="686"/>
    </row>
    <row r="38" spans="1:10" ht="30.75" customHeight="1" x14ac:dyDescent="0.2">
      <c r="A38" s="686" t="s">
        <v>635</v>
      </c>
      <c r="B38" s="686"/>
      <c r="C38" s="686"/>
      <c r="D38" s="686"/>
      <c r="E38" s="686"/>
      <c r="F38" s="686"/>
      <c r="G38" s="686"/>
      <c r="H38" s="686"/>
      <c r="I38" s="686"/>
      <c r="J38" s="686"/>
    </row>
    <row r="39" spans="1:10" x14ac:dyDescent="0.2">
      <c r="A39" s="686" t="s">
        <v>426</v>
      </c>
      <c r="B39" s="686"/>
      <c r="C39" s="686"/>
      <c r="D39" s="686"/>
      <c r="E39" s="686"/>
      <c r="F39" s="686"/>
      <c r="G39" s="686"/>
      <c r="H39" s="686"/>
      <c r="I39" s="686"/>
      <c r="J39" s="686"/>
    </row>
    <row r="40" spans="1:10" ht="57.75" customHeight="1" x14ac:dyDescent="0.2">
      <c r="A40" s="686" t="s">
        <v>454</v>
      </c>
      <c r="B40" s="686"/>
      <c r="C40" s="686"/>
      <c r="D40" s="686"/>
      <c r="E40" s="686"/>
      <c r="F40" s="686"/>
      <c r="G40" s="686"/>
      <c r="H40" s="686"/>
      <c r="I40" s="686"/>
      <c r="J40" s="686"/>
    </row>
    <row r="41" spans="1:10" ht="45" customHeight="1" x14ac:dyDescent="0.2">
      <c r="A41" s="686" t="s">
        <v>427</v>
      </c>
      <c r="B41" s="686"/>
      <c r="C41" s="686"/>
      <c r="D41" s="686"/>
      <c r="E41" s="686"/>
      <c r="F41" s="686"/>
      <c r="G41" s="686"/>
      <c r="H41" s="686"/>
      <c r="I41" s="686"/>
      <c r="J41" s="686"/>
    </row>
    <row r="42" spans="1:10" ht="28.5" customHeight="1" x14ac:dyDescent="0.2">
      <c r="A42" s="686" t="s">
        <v>455</v>
      </c>
      <c r="B42" s="686"/>
      <c r="C42" s="686"/>
      <c r="D42" s="686"/>
      <c r="E42" s="686"/>
      <c r="F42" s="686"/>
      <c r="G42" s="686"/>
      <c r="H42" s="686"/>
      <c r="I42" s="686"/>
      <c r="J42" s="686"/>
    </row>
  </sheetData>
  <sheetProtection algorithmName="SHA-512" hashValue="TnyA/6WZW5jKFNx1bko4jM2PPlc3/8sWn7jmm2nALMhMBpSfg1PPw8SSvYNEwcIdzR7leM2lQAay3dhgjWSogw==" saltValue="j0VSVO4QxUIZ2F20YQypzg==" spinCount="100000" sheet="1" objects="1" scenarios="1"/>
  <mergeCells count="14">
    <mergeCell ref="A42:J42"/>
    <mergeCell ref="A1:J1"/>
    <mergeCell ref="A2:J2"/>
    <mergeCell ref="A4:J4"/>
    <mergeCell ref="A21:J21"/>
    <mergeCell ref="A41:J41"/>
    <mergeCell ref="A25:I25"/>
    <mergeCell ref="A28:J30"/>
    <mergeCell ref="A32:J33"/>
    <mergeCell ref="A36:J36"/>
    <mergeCell ref="A37:J37"/>
    <mergeCell ref="A38:J38"/>
    <mergeCell ref="A39:J39"/>
    <mergeCell ref="A40:J40"/>
  </mergeCells>
  <printOptions horizontalCentered="1"/>
  <pageMargins left="0.45" right="0.45" top="0.75" bottom="0.5" header="0.3" footer="0.3"/>
  <pageSetup scale="95" orientation="portrait" r:id="rId1"/>
  <customProperties>
    <customPr name="OrphanNamesChecke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M23"/>
  <sheetViews>
    <sheetView zoomScaleNormal="100" workbookViewId="0">
      <selection activeCell="A3" sqref="A3:C3"/>
    </sheetView>
  </sheetViews>
  <sheetFormatPr defaultColWidth="9.140625" defaultRowHeight="12" x14ac:dyDescent="0.2"/>
  <cols>
    <col min="1" max="1" width="29.85546875" style="103" customWidth="1"/>
    <col min="2" max="2" width="17.5703125" style="103" customWidth="1"/>
    <col min="3" max="3" width="51.140625" style="103" customWidth="1"/>
    <col min="4" max="8" width="9.140625" style="103"/>
    <col min="9" max="9" width="39.5703125" style="103" customWidth="1"/>
    <col min="10" max="11" width="21.85546875" style="103" customWidth="1"/>
    <col min="12" max="12" width="16.42578125" style="103" customWidth="1"/>
    <col min="13" max="13" width="19.42578125" style="103" customWidth="1"/>
    <col min="14" max="16384" width="9.140625" style="103"/>
  </cols>
  <sheetData>
    <row r="1" spans="1:13" ht="16.5" customHeight="1" x14ac:dyDescent="0.25">
      <c r="A1" s="694" t="s">
        <v>259</v>
      </c>
      <c r="B1" s="694"/>
      <c r="C1" s="694"/>
      <c r="D1" s="102"/>
    </row>
    <row r="2" spans="1:13" ht="16.5" x14ac:dyDescent="0.25">
      <c r="A2" s="695" t="s">
        <v>679</v>
      </c>
      <c r="B2" s="695"/>
      <c r="C2" s="695"/>
    </row>
    <row r="3" spans="1:13" ht="22.5" customHeight="1" x14ac:dyDescent="0.25">
      <c r="A3" s="699" t="str">
        <f>CONCATENATE('Basic Data Input'!B6," COUNTY")</f>
        <v>__________________________________ COUNTY</v>
      </c>
      <c r="B3" s="699"/>
      <c r="C3" s="699"/>
      <c r="I3" s="696" t="s">
        <v>269</v>
      </c>
      <c r="J3" s="696"/>
      <c r="K3" s="696"/>
      <c r="L3" s="696"/>
      <c r="M3" s="696"/>
    </row>
    <row r="4" spans="1:13" ht="15.95" customHeight="1" x14ac:dyDescent="0.2">
      <c r="A4" s="698"/>
      <c r="B4" s="698"/>
      <c r="C4" s="698"/>
      <c r="D4" s="104"/>
      <c r="J4" s="113"/>
      <c r="K4" s="113"/>
      <c r="L4" s="113"/>
    </row>
    <row r="5" spans="1:13" ht="40.5" customHeight="1" thickBot="1" x14ac:dyDescent="0.25">
      <c r="A5" s="118" t="s">
        <v>260</v>
      </c>
      <c r="B5" s="118" t="s">
        <v>261</v>
      </c>
      <c r="C5" s="118" t="s">
        <v>262</v>
      </c>
      <c r="H5" s="114">
        <v>1</v>
      </c>
      <c r="I5" s="697" t="s">
        <v>479</v>
      </c>
      <c r="J5" s="697"/>
      <c r="K5" s="697"/>
      <c r="L5" s="697"/>
      <c r="M5" s="697"/>
    </row>
    <row r="6" spans="1:13" ht="35.1" customHeight="1" x14ac:dyDescent="0.2">
      <c r="A6" s="105"/>
      <c r="B6" s="105"/>
      <c r="C6" s="105"/>
      <c r="H6" s="114">
        <v>2</v>
      </c>
      <c r="I6" s="114" t="s">
        <v>273</v>
      </c>
      <c r="J6" s="418"/>
      <c r="K6" s="418"/>
      <c r="L6" s="418"/>
      <c r="M6" s="418"/>
    </row>
    <row r="7" spans="1:13" ht="35.1" customHeight="1" x14ac:dyDescent="0.2">
      <c r="A7" s="105"/>
      <c r="B7" s="105"/>
      <c r="C7" s="105"/>
      <c r="H7" s="114"/>
      <c r="I7" s="418"/>
      <c r="J7" s="418"/>
      <c r="K7" s="418"/>
      <c r="L7" s="418"/>
      <c r="M7" s="418"/>
    </row>
    <row r="8" spans="1:13" ht="35.1" customHeight="1" x14ac:dyDescent="0.2">
      <c r="A8" s="105"/>
      <c r="B8" s="105"/>
      <c r="C8" s="105"/>
      <c r="H8" s="114"/>
      <c r="I8" s="418"/>
      <c r="J8" s="418"/>
      <c r="K8" s="418"/>
      <c r="L8" s="418"/>
      <c r="M8" s="418"/>
    </row>
    <row r="9" spans="1:13" ht="35.1" customHeight="1" x14ac:dyDescent="0.2">
      <c r="A9" s="105"/>
      <c r="B9" s="105"/>
      <c r="C9" s="105"/>
      <c r="H9" s="114"/>
    </row>
    <row r="10" spans="1:13" ht="35.1" customHeight="1" x14ac:dyDescent="0.2">
      <c r="A10" s="105"/>
      <c r="B10" s="105"/>
      <c r="C10" s="105"/>
      <c r="I10" s="692" t="s">
        <v>270</v>
      </c>
      <c r="J10" s="692"/>
      <c r="K10" s="692"/>
      <c r="L10" s="692"/>
      <c r="M10" s="692"/>
    </row>
    <row r="11" spans="1:13" ht="35.1" customHeight="1" x14ac:dyDescent="0.2">
      <c r="A11" s="105"/>
      <c r="B11" s="105"/>
      <c r="C11" s="105"/>
      <c r="I11" s="693" t="s">
        <v>271</v>
      </c>
      <c r="J11" s="693"/>
      <c r="K11" s="693"/>
      <c r="L11" s="693"/>
      <c r="M11" s="693"/>
    </row>
    <row r="12" spans="1:13" ht="35.1" customHeight="1" x14ac:dyDescent="0.2">
      <c r="A12" s="105"/>
      <c r="B12" s="105"/>
      <c r="C12" s="105"/>
      <c r="I12" s="693"/>
      <c r="J12" s="693"/>
      <c r="K12" s="693"/>
      <c r="L12" s="693"/>
      <c r="M12" s="693"/>
    </row>
    <row r="13" spans="1:13" ht="35.1" customHeight="1" x14ac:dyDescent="0.25">
      <c r="A13" s="105"/>
      <c r="B13" s="105"/>
      <c r="C13" s="105"/>
      <c r="I13" s="106" t="s">
        <v>171</v>
      </c>
    </row>
    <row r="14" spans="1:13" ht="35.1" customHeight="1" x14ac:dyDescent="0.2">
      <c r="A14" s="105"/>
      <c r="B14" s="105"/>
      <c r="C14" s="105"/>
      <c r="I14" s="107" t="s">
        <v>260</v>
      </c>
      <c r="J14" s="107" t="s">
        <v>261</v>
      </c>
      <c r="K14" s="107" t="s">
        <v>262</v>
      </c>
      <c r="L14" s="107"/>
    </row>
    <row r="15" spans="1:13" ht="35.1" customHeight="1" x14ac:dyDescent="0.2">
      <c r="A15" s="105"/>
      <c r="B15" s="105"/>
      <c r="C15" s="105"/>
      <c r="I15" s="108" t="s">
        <v>263</v>
      </c>
      <c r="J15" s="108" t="s">
        <v>264</v>
      </c>
      <c r="K15" s="108" t="s">
        <v>265</v>
      </c>
      <c r="L15" s="109"/>
    </row>
    <row r="16" spans="1:13" ht="35.1" customHeight="1" x14ac:dyDescent="0.2">
      <c r="A16" s="105"/>
      <c r="B16" s="105"/>
      <c r="C16" s="105"/>
    </row>
    <row r="17" spans="1:3" ht="35.1" customHeight="1" x14ac:dyDescent="0.2">
      <c r="A17" s="105"/>
      <c r="B17" s="105"/>
      <c r="C17" s="105"/>
    </row>
    <row r="18" spans="1:3" ht="35.1" customHeight="1" x14ac:dyDescent="0.2">
      <c r="A18" s="105"/>
      <c r="B18" s="105"/>
      <c r="C18" s="105"/>
    </row>
    <row r="19" spans="1:3" ht="35.1" customHeight="1" x14ac:dyDescent="0.2">
      <c r="A19" s="105"/>
      <c r="B19" s="105"/>
      <c r="C19" s="105"/>
    </row>
    <row r="20" spans="1:3" ht="35.1" customHeight="1" x14ac:dyDescent="0.2">
      <c r="A20" s="105"/>
      <c r="B20" s="105"/>
      <c r="C20" s="105"/>
    </row>
    <row r="21" spans="1:3" ht="35.1" customHeight="1" x14ac:dyDescent="0.2">
      <c r="A21" s="105"/>
      <c r="B21" s="105"/>
      <c r="C21" s="105"/>
    </row>
    <row r="22" spans="1:3" ht="35.1" customHeight="1" x14ac:dyDescent="0.2">
      <c r="A22" s="105"/>
      <c r="B22" s="105"/>
      <c r="C22" s="105"/>
    </row>
    <row r="23" spans="1:3" ht="24.75" customHeight="1" x14ac:dyDescent="0.2">
      <c r="C23" s="117"/>
    </row>
  </sheetData>
  <sheetProtection sheet="1" objects="1" scenarios="1"/>
  <mergeCells count="8">
    <mergeCell ref="I10:M10"/>
    <mergeCell ref="I11:M12"/>
    <mergeCell ref="A1:C1"/>
    <mergeCell ref="A2:C2"/>
    <mergeCell ref="I3:M3"/>
    <mergeCell ref="I5:M5"/>
    <mergeCell ref="A4:C4"/>
    <mergeCell ref="A3:C3"/>
  </mergeCells>
  <pageMargins left="0.28999999999999998" right="0.24" top="0.36" bottom="0.39" header="0.23" footer="0.25"/>
  <pageSetup orientation="portrait" r:id="rId1"/>
  <headerFooter alignWithMargins="0"/>
  <customProperties>
    <customPr name="OrphanNamesChecke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E23"/>
  <sheetViews>
    <sheetView zoomScaleNormal="100" workbookViewId="0">
      <selection activeCell="A3" sqref="A3:C3"/>
    </sheetView>
  </sheetViews>
  <sheetFormatPr defaultColWidth="9.140625" defaultRowHeight="12" x14ac:dyDescent="0.2"/>
  <cols>
    <col min="1" max="1" width="34.85546875" style="110" customWidth="1"/>
    <col min="2" max="2" width="17.42578125" style="110" customWidth="1"/>
    <col min="3" max="3" width="43.140625" style="110" customWidth="1"/>
    <col min="4" max="16384" width="9.140625" style="110"/>
  </cols>
  <sheetData>
    <row r="1" spans="1:5" ht="16.5" x14ac:dyDescent="0.25">
      <c r="A1" s="701" t="s">
        <v>266</v>
      </c>
      <c r="B1" s="701"/>
      <c r="C1" s="701"/>
      <c r="D1" s="135"/>
      <c r="E1" s="135"/>
    </row>
    <row r="2" spans="1:5" ht="16.5" x14ac:dyDescent="0.25">
      <c r="A2" s="702" t="s">
        <v>679</v>
      </c>
      <c r="B2" s="702"/>
      <c r="C2" s="702"/>
    </row>
    <row r="3" spans="1:5" ht="9" customHeight="1" x14ac:dyDescent="0.25">
      <c r="A3" s="136"/>
      <c r="B3" s="136"/>
      <c r="C3" s="136"/>
    </row>
    <row r="4" spans="1:5" ht="36.75" customHeight="1" x14ac:dyDescent="0.25">
      <c r="A4" s="699" t="str">
        <f>CONCATENATE('Basic Data Input'!B6," COUNTY")</f>
        <v>__________________________________ COUNTY</v>
      </c>
      <c r="B4" s="699"/>
      <c r="C4" s="699"/>
      <c r="D4" s="134"/>
    </row>
    <row r="5" spans="1:5" ht="9.6" customHeight="1" x14ac:dyDescent="0.2">
      <c r="A5" s="704"/>
      <c r="B5" s="704"/>
      <c r="C5" s="704"/>
      <c r="D5" s="111"/>
      <c r="E5" s="111"/>
    </row>
    <row r="6" spans="1:5" x14ac:dyDescent="0.2">
      <c r="A6" s="137"/>
      <c r="B6" s="137"/>
      <c r="C6" s="137"/>
    </row>
    <row r="7" spans="1:5" ht="36.75" customHeight="1" x14ac:dyDescent="0.2">
      <c r="A7" s="703" t="s">
        <v>267</v>
      </c>
      <c r="B7" s="703"/>
      <c r="C7" s="703"/>
    </row>
    <row r="8" spans="1:5" ht="24.75" customHeight="1" x14ac:dyDescent="0.2">
      <c r="A8" s="700"/>
      <c r="B8" s="700"/>
      <c r="C8" s="700"/>
    </row>
    <row r="9" spans="1:5" ht="24.75" customHeight="1" x14ac:dyDescent="0.2">
      <c r="A9" s="700"/>
      <c r="B9" s="700"/>
      <c r="C9" s="700"/>
    </row>
    <row r="10" spans="1:5" ht="24.75" customHeight="1" x14ac:dyDescent="0.2">
      <c r="A10" s="700"/>
      <c r="B10" s="700"/>
      <c r="C10" s="700"/>
    </row>
    <row r="11" spans="1:5" ht="24.75" customHeight="1" x14ac:dyDescent="0.2">
      <c r="A11" s="700"/>
      <c r="B11" s="700"/>
      <c r="C11" s="700"/>
    </row>
    <row r="12" spans="1:5" ht="24.75" customHeight="1" x14ac:dyDescent="0.2">
      <c r="A12" s="700"/>
      <c r="B12" s="700"/>
      <c r="C12" s="700"/>
    </row>
    <row r="13" spans="1:5" ht="24.75" customHeight="1" x14ac:dyDescent="0.2">
      <c r="A13" s="700"/>
      <c r="B13" s="700"/>
      <c r="C13" s="700"/>
    </row>
    <row r="14" spans="1:5" ht="24.75" customHeight="1" x14ac:dyDescent="0.2">
      <c r="A14" s="700"/>
      <c r="B14" s="700"/>
      <c r="C14" s="700"/>
    </row>
    <row r="15" spans="1:5" ht="24.75" customHeight="1" x14ac:dyDescent="0.2">
      <c r="A15" s="700"/>
      <c r="B15" s="700"/>
      <c r="C15" s="700"/>
    </row>
    <row r="16" spans="1:5" ht="24.75" customHeight="1" x14ac:dyDescent="0.2">
      <c r="A16" s="700"/>
      <c r="B16" s="700"/>
      <c r="C16" s="700"/>
    </row>
    <row r="17" spans="1:4" ht="24.75" customHeight="1" x14ac:dyDescent="0.2">
      <c r="A17" s="700"/>
      <c r="B17" s="700"/>
      <c r="C17" s="700"/>
    </row>
    <row r="18" spans="1:4" ht="24.75" customHeight="1" x14ac:dyDescent="0.2">
      <c r="A18" s="700"/>
      <c r="B18" s="700"/>
      <c r="C18" s="700"/>
    </row>
    <row r="19" spans="1:4" ht="24.75" customHeight="1" x14ac:dyDescent="0.2">
      <c r="A19" s="700"/>
      <c r="B19" s="700"/>
      <c r="C19" s="700"/>
    </row>
    <row r="20" spans="1:4" ht="24.75" customHeight="1" x14ac:dyDescent="0.2">
      <c r="A20" s="700"/>
      <c r="B20" s="700"/>
      <c r="C20" s="700"/>
    </row>
    <row r="21" spans="1:4" ht="24.75" customHeight="1" x14ac:dyDescent="0.2">
      <c r="A21" s="700"/>
      <c r="B21" s="700"/>
      <c r="C21" s="700"/>
    </row>
    <row r="23" spans="1:4" ht="15" x14ac:dyDescent="0.25">
      <c r="A23" s="705"/>
      <c r="B23" s="705"/>
      <c r="C23" s="705"/>
      <c r="D23" s="112"/>
    </row>
  </sheetData>
  <sheetProtection sheet="1" objects="1" scenarios="1"/>
  <mergeCells count="20">
    <mergeCell ref="A21:C21"/>
    <mergeCell ref="A23:C23"/>
    <mergeCell ref="A15:C15"/>
    <mergeCell ref="A16:C16"/>
    <mergeCell ref="A17:C17"/>
    <mergeCell ref="A18:C18"/>
    <mergeCell ref="A19:C19"/>
    <mergeCell ref="A20:C20"/>
    <mergeCell ref="A14:C14"/>
    <mergeCell ref="A1:C1"/>
    <mergeCell ref="A2:C2"/>
    <mergeCell ref="A7:C7"/>
    <mergeCell ref="A8:C8"/>
    <mergeCell ref="A9:C9"/>
    <mergeCell ref="A10:C10"/>
    <mergeCell ref="A11:C11"/>
    <mergeCell ref="A12:C12"/>
    <mergeCell ref="A13:C13"/>
    <mergeCell ref="A5:C5"/>
    <mergeCell ref="A4:C4"/>
  </mergeCells>
  <printOptions horizontalCentered="1"/>
  <pageMargins left="0.5" right="0.5" top="0.5" bottom="0.5" header="0.23" footer="0.25"/>
  <pageSetup orientation="portrait" r:id="rId1"/>
  <headerFooter alignWithMargins="0"/>
  <customProperties>
    <customPr name="OrphanNamesChecke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K315"/>
  <sheetViews>
    <sheetView workbookViewId="0">
      <selection activeCell="A3" sqref="A3:G3"/>
    </sheetView>
  </sheetViews>
  <sheetFormatPr defaultColWidth="9.140625" defaultRowHeight="12.75" x14ac:dyDescent="0.2"/>
  <cols>
    <col min="1" max="5" width="16.5703125" style="34" customWidth="1"/>
    <col min="6" max="6" width="19.5703125" style="34" customWidth="1"/>
    <col min="7" max="7" width="18.85546875" style="34" customWidth="1"/>
    <col min="8" max="8" width="2.5703125" style="34" customWidth="1"/>
    <col min="9" max="9" width="18.5703125" style="34" customWidth="1"/>
    <col min="10" max="10" width="9.140625" style="34"/>
    <col min="11" max="11" width="122.5703125" style="34" customWidth="1"/>
    <col min="12" max="16384" width="9.140625" style="34"/>
  </cols>
  <sheetData>
    <row r="1" spans="1:11" ht="18" customHeight="1" x14ac:dyDescent="0.2">
      <c r="A1" s="706" t="str">
        <f>CONCATENATE('Basic Data Input'!B6," COUNTY, NEBRASKA")</f>
        <v>__________________________________ COUNTY, NEBRASKA</v>
      </c>
      <c r="B1" s="706"/>
      <c r="C1" s="706"/>
      <c r="D1" s="706"/>
      <c r="E1" s="706"/>
      <c r="F1" s="706"/>
      <c r="G1" s="706"/>
      <c r="H1" s="4"/>
      <c r="I1" s="4"/>
    </row>
    <row r="2" spans="1:11" ht="9" customHeight="1" thickBot="1" x14ac:dyDescent="0.25">
      <c r="A2" s="1"/>
      <c r="B2" s="1"/>
      <c r="C2" s="1"/>
      <c r="D2" s="1"/>
      <c r="E2" s="1"/>
      <c r="F2" s="1"/>
      <c r="G2" s="1"/>
      <c r="H2" s="1"/>
      <c r="I2" s="1"/>
    </row>
    <row r="3" spans="1:11" ht="21" thickBot="1" x14ac:dyDescent="0.35">
      <c r="A3" s="714" t="s">
        <v>57</v>
      </c>
      <c r="B3" s="715"/>
      <c r="C3" s="715"/>
      <c r="D3" s="715"/>
      <c r="E3" s="715"/>
      <c r="F3" s="715"/>
      <c r="G3" s="716"/>
      <c r="H3" s="131"/>
      <c r="I3" s="95"/>
      <c r="K3" s="92" t="s">
        <v>232</v>
      </c>
    </row>
    <row r="4" spans="1:11" ht="9" customHeight="1" x14ac:dyDescent="0.2">
      <c r="A4" s="1"/>
      <c r="B4" s="1"/>
      <c r="C4" s="1"/>
      <c r="D4" s="1"/>
      <c r="E4" s="1"/>
      <c r="F4" s="1"/>
      <c r="G4" s="1"/>
      <c r="H4" s="1"/>
      <c r="I4" s="1"/>
    </row>
    <row r="5" spans="1:11" ht="60.75" customHeight="1" x14ac:dyDescent="0.2">
      <c r="A5" s="711" t="str">
        <f>CONCATENATE("PUBLIC NOTICE is hereby given, in compliance with the provisions of State Statutes 13-501 to 13-513, that the governing body will meet on the ",'Basic Data Input'!B17," day of ",'Basic Data Input'!B16,", ",'Basic Data Input'!B18," at ",'Basic Data Input'!B19," o'clock, ",'Basic Data Input'!B20,", at ",'Basic Data Input'!B21," for the purpose of hearing support, opposition, criticism, suggestions or observations of taxpayers relating to the following proposed budget.  The budget detail is available at the office of the Clerk during regular business hours.")</f>
        <v>PUBLIC NOTICE is hereby given, in compliance with the provisions of State Statutes 13-501 to 13-513, that the governing body will meet on the ______ day of ____________________, 2026 at ______ o'clock, ______, at ____________________ _____________ for the purpose of hearing support, opposition, criticism, suggestions or observations of taxpayers relating to the following proposed budget.  The budget detail is available at the office of the Clerk during regular business hours.</v>
      </c>
      <c r="B5" s="711"/>
      <c r="C5" s="711"/>
      <c r="D5" s="711"/>
      <c r="E5" s="711"/>
      <c r="F5" s="711"/>
      <c r="G5" s="711"/>
      <c r="H5" s="12"/>
      <c r="I5" s="12"/>
      <c r="K5" s="89" t="s">
        <v>233</v>
      </c>
    </row>
    <row r="6" spans="1:11" ht="38.25" customHeight="1" x14ac:dyDescent="0.2">
      <c r="A6" s="30"/>
      <c r="B6" s="31" t="s">
        <v>58</v>
      </c>
      <c r="C6" s="31" t="s">
        <v>58</v>
      </c>
      <c r="D6" s="31" t="s">
        <v>59</v>
      </c>
      <c r="E6" s="707" t="s">
        <v>100</v>
      </c>
      <c r="F6" s="712" t="s">
        <v>282</v>
      </c>
      <c r="G6" s="709" t="s">
        <v>281</v>
      </c>
      <c r="H6" s="1"/>
      <c r="I6" s="1"/>
      <c r="K6" s="97" t="s">
        <v>289</v>
      </c>
    </row>
    <row r="7" spans="1:11" ht="27.95" customHeight="1" x14ac:dyDescent="0.2">
      <c r="A7" s="120" t="s">
        <v>60</v>
      </c>
      <c r="B7" s="416" t="s">
        <v>680</v>
      </c>
      <c r="C7" s="416" t="s">
        <v>681</v>
      </c>
      <c r="D7" s="416" t="s">
        <v>682</v>
      </c>
      <c r="E7" s="708"/>
      <c r="F7" s="713"/>
      <c r="G7" s="710"/>
      <c r="H7" s="1"/>
      <c r="I7" s="4"/>
    </row>
    <row r="8" spans="1:11" ht="15.95" customHeight="1" x14ac:dyDescent="0.2">
      <c r="A8" s="33" t="s">
        <v>61</v>
      </c>
      <c r="B8" s="35"/>
      <c r="C8" s="35"/>
      <c r="D8" s="35"/>
      <c r="E8" s="35"/>
      <c r="F8" s="35"/>
      <c r="G8" s="268">
        <f>D8+E8-F8</f>
        <v>0</v>
      </c>
      <c r="H8" s="1"/>
      <c r="I8" s="4"/>
      <c r="K8" s="89" t="s">
        <v>234</v>
      </c>
    </row>
    <row r="9" spans="1:11" ht="15.95" customHeight="1" x14ac:dyDescent="0.2">
      <c r="A9" s="33"/>
      <c r="B9" s="35"/>
      <c r="C9" s="35"/>
      <c r="D9" s="35"/>
      <c r="E9" s="35"/>
      <c r="F9" s="35"/>
      <c r="G9" s="268">
        <f t="shared" ref="G9:G22" si="0">D9+E9-F9</f>
        <v>0</v>
      </c>
      <c r="H9" s="1"/>
      <c r="I9" s="4"/>
      <c r="K9" s="719" t="s">
        <v>444</v>
      </c>
    </row>
    <row r="10" spans="1:11" ht="15.95" customHeight="1" x14ac:dyDescent="0.2">
      <c r="A10" s="33"/>
      <c r="B10" s="35"/>
      <c r="C10" s="35"/>
      <c r="D10" s="35"/>
      <c r="E10" s="35"/>
      <c r="F10" s="35"/>
      <c r="G10" s="268">
        <f t="shared" si="0"/>
        <v>0</v>
      </c>
      <c r="H10" s="1"/>
      <c r="I10" s="4"/>
      <c r="K10" s="719"/>
    </row>
    <row r="11" spans="1:11" ht="15.95" customHeight="1" x14ac:dyDescent="0.2">
      <c r="A11" s="33"/>
      <c r="B11" s="35"/>
      <c r="C11" s="35"/>
      <c r="D11" s="35"/>
      <c r="E11" s="35"/>
      <c r="F11" s="35"/>
      <c r="G11" s="268">
        <f t="shared" si="0"/>
        <v>0</v>
      </c>
      <c r="H11" s="1"/>
      <c r="I11" s="1"/>
      <c r="K11" s="719"/>
    </row>
    <row r="12" spans="1:11" ht="15.95" customHeight="1" x14ac:dyDescent="0.2">
      <c r="A12" s="33"/>
      <c r="B12" s="35"/>
      <c r="C12" s="35"/>
      <c r="D12" s="35"/>
      <c r="E12" s="35"/>
      <c r="F12" s="35"/>
      <c r="G12" s="268">
        <f t="shared" si="0"/>
        <v>0</v>
      </c>
      <c r="H12" s="1"/>
      <c r="K12" s="93" t="s">
        <v>235</v>
      </c>
    </row>
    <row r="13" spans="1:11" ht="15.95" customHeight="1" x14ac:dyDescent="0.2">
      <c r="A13" s="33"/>
      <c r="B13" s="35"/>
      <c r="C13" s="35"/>
      <c r="D13" s="35"/>
      <c r="E13" s="35"/>
      <c r="F13" s="35"/>
      <c r="G13" s="268">
        <f t="shared" si="0"/>
        <v>0</v>
      </c>
      <c r="H13" s="1"/>
      <c r="I13" s="1"/>
      <c r="K13" s="719" t="s">
        <v>236</v>
      </c>
    </row>
    <row r="14" spans="1:11" ht="15.95" customHeight="1" x14ac:dyDescent="0.2">
      <c r="A14" s="33"/>
      <c r="B14" s="35"/>
      <c r="C14" s="35"/>
      <c r="D14" s="35"/>
      <c r="E14" s="35"/>
      <c r="F14" s="35"/>
      <c r="G14" s="268">
        <f t="shared" si="0"/>
        <v>0</v>
      </c>
      <c r="H14" s="1"/>
      <c r="I14" s="4"/>
      <c r="K14" s="719"/>
    </row>
    <row r="15" spans="1:11" ht="15.95" customHeight="1" x14ac:dyDescent="0.2">
      <c r="A15" s="33"/>
      <c r="B15" s="35"/>
      <c r="C15" s="35"/>
      <c r="D15" s="35"/>
      <c r="E15" s="35"/>
      <c r="F15" s="35"/>
      <c r="G15" s="268">
        <f t="shared" si="0"/>
        <v>0</v>
      </c>
      <c r="H15" s="1"/>
      <c r="I15" s="4"/>
      <c r="K15" s="719"/>
    </row>
    <row r="16" spans="1:11" ht="15.95" customHeight="1" x14ac:dyDescent="0.2">
      <c r="A16" s="33"/>
      <c r="B16" s="35"/>
      <c r="C16" s="35"/>
      <c r="D16" s="35"/>
      <c r="E16" s="35"/>
      <c r="F16" s="35"/>
      <c r="G16" s="268">
        <f t="shared" si="0"/>
        <v>0</v>
      </c>
      <c r="H16" s="1"/>
      <c r="I16" s="4"/>
      <c r="K16" s="274" t="s">
        <v>375</v>
      </c>
    </row>
    <row r="17" spans="1:11" ht="15.95" customHeight="1" x14ac:dyDescent="0.2">
      <c r="A17" s="33"/>
      <c r="B17" s="35"/>
      <c r="C17" s="35"/>
      <c r="D17" s="35"/>
      <c r="E17" s="35"/>
      <c r="F17" s="35"/>
      <c r="G17" s="268">
        <f t="shared" si="0"/>
        <v>0</v>
      </c>
      <c r="H17" s="1"/>
      <c r="I17" s="4"/>
      <c r="K17" s="275" t="s">
        <v>376</v>
      </c>
    </row>
    <row r="18" spans="1:11" ht="15.95" customHeight="1" x14ac:dyDescent="0.2">
      <c r="A18" s="33"/>
      <c r="B18" s="35"/>
      <c r="C18" s="35"/>
      <c r="D18" s="35"/>
      <c r="E18" s="35"/>
      <c r="F18" s="35"/>
      <c r="G18" s="268">
        <f t="shared" si="0"/>
        <v>0</v>
      </c>
      <c r="H18" s="1"/>
      <c r="I18" s="4"/>
      <c r="K18" s="717" t="s">
        <v>377</v>
      </c>
    </row>
    <row r="19" spans="1:11" ht="15.95" customHeight="1" x14ac:dyDescent="0.2">
      <c r="A19" s="33"/>
      <c r="B19" s="35"/>
      <c r="C19" s="35"/>
      <c r="D19" s="35"/>
      <c r="E19" s="35"/>
      <c r="F19" s="35"/>
      <c r="G19" s="268">
        <f t="shared" si="0"/>
        <v>0</v>
      </c>
      <c r="H19" s="1"/>
      <c r="I19" s="1"/>
      <c r="K19" s="717"/>
    </row>
    <row r="20" spans="1:11" ht="15.95" customHeight="1" x14ac:dyDescent="0.2">
      <c r="A20" s="33"/>
      <c r="B20" s="35"/>
      <c r="C20" s="35"/>
      <c r="D20" s="35"/>
      <c r="E20" s="35"/>
      <c r="F20" s="35"/>
      <c r="G20" s="268">
        <f t="shared" si="0"/>
        <v>0</v>
      </c>
      <c r="H20" s="1"/>
      <c r="K20" s="717"/>
    </row>
    <row r="21" spans="1:11" x14ac:dyDescent="0.2">
      <c r="A21" s="33"/>
      <c r="B21" s="35"/>
      <c r="C21" s="35"/>
      <c r="D21" s="35"/>
      <c r="E21" s="35"/>
      <c r="F21" s="35"/>
      <c r="G21" s="268">
        <f t="shared" si="0"/>
        <v>0</v>
      </c>
      <c r="H21" s="1"/>
      <c r="I21" s="1"/>
      <c r="K21" s="275" t="s">
        <v>378</v>
      </c>
    </row>
    <row r="22" spans="1:11" ht="15.95" customHeight="1" x14ac:dyDescent="0.2">
      <c r="A22" s="33"/>
      <c r="B22" s="35"/>
      <c r="C22" s="35"/>
      <c r="D22" s="35"/>
      <c r="E22" s="35"/>
      <c r="F22" s="35"/>
      <c r="G22" s="268">
        <f t="shared" si="0"/>
        <v>0</v>
      </c>
      <c r="H22" s="1"/>
      <c r="I22" s="1"/>
      <c r="K22" s="718" t="s">
        <v>379</v>
      </c>
    </row>
    <row r="23" spans="1:11" ht="13.5" thickBot="1" x14ac:dyDescent="0.25">
      <c r="A23" s="32" t="s">
        <v>62</v>
      </c>
      <c r="B23" s="36">
        <f t="shared" ref="B23:G23" si="1">SUM(B8:B22)</f>
        <v>0</v>
      </c>
      <c r="C23" s="36">
        <f t="shared" si="1"/>
        <v>0</v>
      </c>
      <c r="D23" s="36">
        <f t="shared" si="1"/>
        <v>0</v>
      </c>
      <c r="E23" s="36">
        <f t="shared" si="1"/>
        <v>0</v>
      </c>
      <c r="F23" s="36">
        <f t="shared" si="1"/>
        <v>0</v>
      </c>
      <c r="G23" s="269">
        <f t="shared" si="1"/>
        <v>0</v>
      </c>
      <c r="H23" s="1"/>
      <c r="I23" s="1"/>
      <c r="K23" s="718"/>
    </row>
    <row r="24" spans="1:11" ht="8.25" customHeight="1" thickTop="1" x14ac:dyDescent="0.2">
      <c r="A24" s="1"/>
      <c r="B24" s="130"/>
      <c r="C24" s="130"/>
      <c r="D24" s="130"/>
      <c r="E24" s="130"/>
      <c r="F24" s="130"/>
      <c r="G24" s="130"/>
      <c r="H24" s="1"/>
      <c r="I24" s="1"/>
      <c r="K24" s="718"/>
    </row>
    <row r="25" spans="1:11" x14ac:dyDescent="0.2">
      <c r="A25" s="1"/>
      <c r="C25" s="130"/>
      <c r="D25" s="130"/>
      <c r="E25" s="270" t="s">
        <v>284</v>
      </c>
      <c r="F25" s="270" t="s">
        <v>283</v>
      </c>
      <c r="G25" s="271" t="s">
        <v>285</v>
      </c>
      <c r="H25" s="1"/>
      <c r="I25" s="1"/>
      <c r="K25" s="274" t="s">
        <v>380</v>
      </c>
    </row>
    <row r="26" spans="1:11" ht="13.5" thickBot="1" x14ac:dyDescent="0.25">
      <c r="A26" s="1"/>
      <c r="B26" s="130"/>
      <c r="C26" s="130"/>
      <c r="D26" s="270" t="s">
        <v>286</v>
      </c>
      <c r="E26" s="272">
        <f>SUM('Cover Page '!G27:H27)</f>
        <v>0</v>
      </c>
      <c r="F26" s="272">
        <f>'Cover Page '!J27</f>
        <v>0</v>
      </c>
      <c r="G26" s="273">
        <f>E26+F26</f>
        <v>0</v>
      </c>
      <c r="H26" s="1"/>
      <c r="I26" s="1"/>
      <c r="K26" s="276" t="s">
        <v>381</v>
      </c>
    </row>
    <row r="27" spans="1:11" ht="8.25" customHeight="1" thickTop="1" x14ac:dyDescent="0.2">
      <c r="A27" s="1"/>
      <c r="B27" s="1"/>
      <c r="C27" s="1"/>
      <c r="D27" s="1"/>
      <c r="E27" s="1"/>
      <c r="F27" s="1"/>
      <c r="G27" s="1"/>
      <c r="H27" s="2"/>
      <c r="I27" s="2"/>
      <c r="K27" s="718" t="s">
        <v>382</v>
      </c>
    </row>
    <row r="28" spans="1:11" x14ac:dyDescent="0.2">
      <c r="A28" s="1"/>
      <c r="B28" s="1"/>
      <c r="C28" s="1"/>
      <c r="D28" s="1"/>
      <c r="E28" s="1"/>
      <c r="F28" s="132" t="s">
        <v>630</v>
      </c>
      <c r="G28" s="36">
        <f>'Authority Supporting Schedules'!H15</f>
        <v>0</v>
      </c>
      <c r="H28" s="2"/>
      <c r="I28" s="2"/>
      <c r="K28" s="718"/>
    </row>
    <row r="29" spans="1:11" ht="12.75" customHeight="1" thickBot="1" x14ac:dyDescent="0.25">
      <c r="A29" s="1"/>
      <c r="B29" s="1"/>
      <c r="C29" s="1"/>
      <c r="D29" s="1"/>
      <c r="E29" s="1"/>
      <c r="F29" s="1"/>
      <c r="G29" s="1"/>
      <c r="H29" s="119"/>
      <c r="I29" s="1"/>
      <c r="K29" s="718"/>
    </row>
    <row r="30" spans="1:11" ht="24" customHeight="1" thickBot="1" x14ac:dyDescent="0.25">
      <c r="A30" s="278" t="s">
        <v>63</v>
      </c>
      <c r="B30" s="29"/>
      <c r="C30" s="29"/>
      <c r="D30" s="277"/>
      <c r="E30" s="29"/>
      <c r="F30" s="29"/>
      <c r="G30" s="279"/>
      <c r="H30" s="119"/>
      <c r="I30" s="1"/>
      <c r="K30" s="276" t="s">
        <v>383</v>
      </c>
    </row>
    <row r="31" spans="1:11" x14ac:dyDescent="0.2">
      <c r="A31" s="6"/>
      <c r="B31" s="2"/>
      <c r="C31" s="2"/>
      <c r="D31" s="2"/>
      <c r="E31" s="2"/>
      <c r="F31" s="2"/>
      <c r="G31" s="2"/>
      <c r="H31" s="119"/>
      <c r="I31" s="1"/>
      <c r="K31" s="718" t="s">
        <v>384</v>
      </c>
    </row>
    <row r="32" spans="1:11" ht="63.75" customHeight="1" x14ac:dyDescent="0.2">
      <c r="A32" s="711" t="str">
        <f>CONCATENATE("PUBLIC NOTICE is hereby given, in compliance with the provisions of State Statute 77-1632, that the governing body will meet on the ",'Basic Data Input'!B23," day of ",'Basic Data Input'!B22,", ",'Basic Data Input'!B24," at ",'Basic Data Input'!B25," o'clock, ",'Basic Data Input'!B26,", at ",'Basic Data Input'!B27," for the purpose of hearing support, opposition, criticism, suggestions or observations of taxpayers relating to setting the final tax request.")</f>
        <v>PUBLIC NOTICE is hereby given, in compliance with the provisions of State Statute 77-1632, that the governing body will meet on the ______ day of ____________________, 2026 at ______ o'clock, ______, at ____________________ _____________ for the purpose of hearing support, opposition, criticism, suggestions or observations of taxpayers relating to setting the final tax request.</v>
      </c>
      <c r="B32" s="711"/>
      <c r="C32" s="711"/>
      <c r="D32" s="711"/>
      <c r="E32" s="711"/>
      <c r="F32" s="711"/>
      <c r="G32" s="711"/>
      <c r="H32" s="119"/>
      <c r="I32" s="1"/>
      <c r="K32" s="718"/>
    </row>
    <row r="33" spans="1:9" x14ac:dyDescent="0.2">
      <c r="A33" s="11"/>
      <c r="D33" s="121">
        <v>2025</v>
      </c>
      <c r="E33" s="121">
        <v>2026</v>
      </c>
      <c r="F33" s="122" t="s">
        <v>274</v>
      </c>
      <c r="G33" s="37"/>
      <c r="H33" s="37"/>
      <c r="I33" s="37"/>
    </row>
    <row r="34" spans="1:9" x14ac:dyDescent="0.2">
      <c r="A34" s="7" t="s">
        <v>275</v>
      </c>
      <c r="D34" s="123">
        <f>'Basic Data Input'!B12</f>
        <v>0</v>
      </c>
      <c r="E34" s="123">
        <f>D23</f>
        <v>0</v>
      </c>
      <c r="F34" s="124">
        <f>IFERROR((E34-D34)/D34,0)</f>
        <v>0</v>
      </c>
      <c r="G34" s="37"/>
      <c r="H34" s="37"/>
      <c r="I34" s="37"/>
    </row>
    <row r="35" spans="1:9" x14ac:dyDescent="0.2">
      <c r="A35" s="7" t="s">
        <v>276</v>
      </c>
      <c r="D35" s="125">
        <f>'Basic Data Input'!B11</f>
        <v>0</v>
      </c>
      <c r="E35" s="125">
        <f>G23</f>
        <v>0</v>
      </c>
      <c r="F35" s="124">
        <f t="shared" ref="F35:F37" si="2">IFERROR((E35-D35)/D35,0)</f>
        <v>0</v>
      </c>
      <c r="G35" s="37"/>
      <c r="H35" s="37"/>
      <c r="I35" s="37"/>
    </row>
    <row r="36" spans="1:9" x14ac:dyDescent="0.2">
      <c r="A36" s="7" t="s">
        <v>141</v>
      </c>
      <c r="D36" s="126">
        <f>'Basic Data Input'!B10</f>
        <v>0</v>
      </c>
      <c r="E36" s="127">
        <f>'Basic Data Input'!B9</f>
        <v>0</v>
      </c>
      <c r="F36" s="124">
        <f t="shared" si="2"/>
        <v>0</v>
      </c>
      <c r="G36" s="37"/>
      <c r="H36" s="37"/>
      <c r="I36" s="37"/>
    </row>
    <row r="37" spans="1:9" x14ac:dyDescent="0.2">
      <c r="A37" s="7" t="s">
        <v>277</v>
      </c>
      <c r="D37" s="128">
        <f>'Basic Data Input'!B13</f>
        <v>0</v>
      </c>
      <c r="E37" s="296">
        <f>ROUND(IF('Cover Page '!L27=0,0,(E35/E36)*100),6)</f>
        <v>0</v>
      </c>
      <c r="F37" s="124">
        <f t="shared" si="2"/>
        <v>0</v>
      </c>
      <c r="G37" s="37"/>
      <c r="H37" s="37"/>
      <c r="I37" s="37"/>
    </row>
    <row r="38" spans="1:9" ht="18" customHeight="1" x14ac:dyDescent="0.2">
      <c r="A38" s="7" t="s">
        <v>278</v>
      </c>
      <c r="D38" s="296">
        <f>IF('Cover Page '!L27=0,0,ROUND(((D35/E36)*100),6))</f>
        <v>0</v>
      </c>
      <c r="E38" s="7"/>
      <c r="F38" s="129"/>
      <c r="G38" s="37"/>
      <c r="H38" s="37"/>
      <c r="I38" s="37"/>
    </row>
    <row r="39" spans="1:9" ht="18" customHeight="1" x14ac:dyDescent="0.2">
      <c r="A39" s="38"/>
      <c r="B39" s="39"/>
      <c r="C39" s="39"/>
      <c r="D39" s="39"/>
      <c r="E39" s="39"/>
      <c r="F39" s="37"/>
      <c r="G39" s="37"/>
      <c r="H39" s="37"/>
      <c r="I39" s="37"/>
    </row>
    <row r="40" spans="1:9" ht="18" customHeight="1" x14ac:dyDescent="0.25">
      <c r="A40" s="320" t="s">
        <v>409</v>
      </c>
      <c r="B40" s="321"/>
      <c r="C40" s="322"/>
      <c r="D40" s="322"/>
      <c r="E40" s="322"/>
      <c r="F40" s="323"/>
      <c r="G40" s="323"/>
      <c r="H40" s="323"/>
      <c r="I40" s="37"/>
    </row>
    <row r="41" spans="1:9" ht="41.25" customHeight="1" x14ac:dyDescent="0.2">
      <c r="A41" s="686" t="s">
        <v>410</v>
      </c>
      <c r="B41" s="686"/>
      <c r="C41" s="686"/>
      <c r="D41" s="686"/>
      <c r="E41" s="686"/>
      <c r="F41" s="686"/>
      <c r="G41" s="686"/>
      <c r="H41" s="686"/>
      <c r="I41" s="37"/>
    </row>
    <row r="42" spans="1:9" ht="51" customHeight="1" x14ac:dyDescent="0.2">
      <c r="A42" s="686" t="s">
        <v>411</v>
      </c>
      <c r="B42" s="686"/>
      <c r="C42" s="686"/>
      <c r="D42" s="686"/>
      <c r="E42" s="686"/>
      <c r="F42" s="686"/>
      <c r="G42" s="686"/>
      <c r="H42" s="686"/>
      <c r="I42" s="37"/>
    </row>
    <row r="43" spans="1:9" ht="56.25" customHeight="1" x14ac:dyDescent="0.2">
      <c r="A43" s="686" t="s">
        <v>412</v>
      </c>
      <c r="B43" s="686"/>
      <c r="C43" s="686"/>
      <c r="D43" s="686"/>
      <c r="E43" s="686"/>
      <c r="F43" s="686"/>
      <c r="G43" s="686"/>
      <c r="H43" s="686"/>
      <c r="I43" s="37"/>
    </row>
    <row r="44" spans="1:9" ht="15" x14ac:dyDescent="0.25">
      <c r="A44" s="39"/>
      <c r="B44" s="40"/>
      <c r="C44" s="39"/>
      <c r="D44" s="39"/>
      <c r="E44" s="39"/>
      <c r="F44" s="37"/>
      <c r="G44" s="37"/>
      <c r="H44" s="37"/>
      <c r="I44" s="37"/>
    </row>
    <row r="45" spans="1:9" ht="18" customHeight="1" x14ac:dyDescent="0.25">
      <c r="A45" s="39"/>
      <c r="B45" s="40"/>
      <c r="C45" s="39"/>
      <c r="D45" s="39"/>
      <c r="E45" s="39"/>
      <c r="F45" s="37"/>
      <c r="G45" s="37"/>
      <c r="H45" s="37"/>
      <c r="I45" s="37"/>
    </row>
    <row r="46" spans="1:9" ht="15" x14ac:dyDescent="0.25">
      <c r="A46" s="39"/>
      <c r="B46" s="40"/>
      <c r="C46" s="39"/>
      <c r="D46" s="39"/>
      <c r="E46" s="39"/>
      <c r="F46" s="37"/>
      <c r="G46" s="37"/>
      <c r="H46" s="37"/>
      <c r="I46" s="37"/>
    </row>
    <row r="47" spans="1:9" ht="20.100000000000001" customHeight="1" x14ac:dyDescent="0.2">
      <c r="A47" s="39"/>
      <c r="B47" s="38"/>
      <c r="C47" s="39"/>
      <c r="D47" s="39"/>
      <c r="E47" s="39"/>
      <c r="F47" s="37"/>
      <c r="G47" s="37"/>
      <c r="H47" s="37"/>
      <c r="I47" s="37"/>
    </row>
    <row r="48" spans="1:9" ht="20.100000000000001" customHeight="1" x14ac:dyDescent="0.25">
      <c r="A48" s="39"/>
      <c r="B48" s="40"/>
      <c r="C48" s="39"/>
      <c r="D48" s="39"/>
      <c r="E48" s="39"/>
      <c r="F48" s="37"/>
      <c r="G48" s="37"/>
      <c r="H48" s="37"/>
      <c r="I48" s="37"/>
    </row>
    <row r="49" spans="1:9" ht="20.100000000000001" customHeight="1" x14ac:dyDescent="0.2">
      <c r="A49" s="39"/>
      <c r="B49" s="38"/>
      <c r="C49" s="39"/>
      <c r="D49" s="39"/>
      <c r="E49" s="39"/>
      <c r="F49" s="37"/>
      <c r="G49" s="37"/>
      <c r="H49" s="37"/>
      <c r="I49" s="37"/>
    </row>
    <row r="50" spans="1:9" ht="20.100000000000001" customHeight="1" x14ac:dyDescent="0.2">
      <c r="A50" s="39"/>
      <c r="B50" s="38"/>
      <c r="C50" s="39"/>
      <c r="D50" s="39"/>
      <c r="E50" s="39"/>
      <c r="F50" s="37"/>
      <c r="G50" s="37"/>
      <c r="H50" s="37"/>
      <c r="I50" s="37"/>
    </row>
    <row r="51" spans="1:9" ht="27.95" customHeight="1" x14ac:dyDescent="0.2">
      <c r="A51" s="39"/>
      <c r="B51" s="38"/>
      <c r="C51" s="39"/>
      <c r="D51" s="39"/>
      <c r="E51" s="39"/>
      <c r="F51" s="37"/>
      <c r="G51" s="37"/>
      <c r="H51" s="37"/>
      <c r="I51" s="37"/>
    </row>
    <row r="52" spans="1:9" ht="14.25" x14ac:dyDescent="0.2">
      <c r="A52" s="39"/>
      <c r="B52" s="38"/>
      <c r="C52" s="39"/>
      <c r="D52" s="39"/>
      <c r="E52" s="39"/>
      <c r="F52" s="37"/>
      <c r="G52" s="37"/>
      <c r="H52" s="37"/>
      <c r="I52" s="37"/>
    </row>
    <row r="53" spans="1:9" ht="14.25" x14ac:dyDescent="0.2">
      <c r="A53" s="39"/>
      <c r="B53" s="38"/>
      <c r="C53" s="39"/>
      <c r="D53" s="39"/>
      <c r="E53" s="39"/>
      <c r="F53" s="37"/>
      <c r="G53" s="37"/>
      <c r="H53" s="37"/>
      <c r="I53" s="37"/>
    </row>
    <row r="54" spans="1:9" ht="15" x14ac:dyDescent="0.25">
      <c r="A54" s="39"/>
      <c r="B54" s="40"/>
      <c r="C54" s="38"/>
      <c r="D54" s="39"/>
      <c r="E54" s="39"/>
      <c r="F54" s="37"/>
      <c r="G54" s="37"/>
      <c r="H54" s="37"/>
      <c r="I54" s="37"/>
    </row>
    <row r="55" spans="1:9" ht="14.25" x14ac:dyDescent="0.2">
      <c r="A55" s="39"/>
      <c r="B55" s="39"/>
      <c r="C55" s="38"/>
      <c r="D55" s="39"/>
      <c r="E55" s="39"/>
      <c r="F55" s="37"/>
      <c r="G55" s="37"/>
      <c r="H55" s="37"/>
      <c r="I55" s="37"/>
    </row>
    <row r="56" spans="1:9" ht="14.25" x14ac:dyDescent="0.2">
      <c r="A56" s="39"/>
      <c r="B56" s="39"/>
      <c r="C56" s="39"/>
      <c r="D56" s="39"/>
      <c r="E56" s="39"/>
      <c r="F56" s="37"/>
      <c r="G56" s="37"/>
      <c r="H56" s="37"/>
      <c r="I56" s="37"/>
    </row>
    <row r="57" spans="1:9" ht="14.25" x14ac:dyDescent="0.2">
      <c r="A57" s="39"/>
      <c r="B57" s="39"/>
      <c r="C57" s="39"/>
      <c r="D57" s="39"/>
      <c r="E57" s="39"/>
      <c r="F57" s="37"/>
      <c r="G57" s="37"/>
      <c r="H57" s="37"/>
      <c r="I57" s="37"/>
    </row>
    <row r="58" spans="1:9" ht="14.25" x14ac:dyDescent="0.2">
      <c r="A58" s="39"/>
      <c r="B58" s="39"/>
      <c r="C58" s="39"/>
      <c r="D58" s="39"/>
      <c r="E58" s="39"/>
      <c r="F58" s="37"/>
      <c r="G58" s="37"/>
      <c r="H58" s="37"/>
      <c r="I58" s="37"/>
    </row>
    <row r="59" spans="1:9" ht="14.25" x14ac:dyDescent="0.2">
      <c r="A59" s="39"/>
      <c r="B59" s="39"/>
      <c r="C59" s="39"/>
      <c r="D59" s="39"/>
      <c r="E59" s="39"/>
      <c r="F59" s="37"/>
      <c r="G59" s="37"/>
      <c r="H59" s="37"/>
      <c r="I59" s="37"/>
    </row>
    <row r="60" spans="1:9" ht="14.25" x14ac:dyDescent="0.2">
      <c r="A60" s="39"/>
      <c r="B60" s="39"/>
      <c r="C60" s="39"/>
      <c r="D60" s="39"/>
      <c r="E60" s="39"/>
      <c r="F60" s="37"/>
      <c r="G60" s="37"/>
      <c r="H60" s="37"/>
      <c r="I60" s="37"/>
    </row>
    <row r="61" spans="1:9" ht="14.25" x14ac:dyDescent="0.2">
      <c r="A61" s="39"/>
      <c r="B61" s="39"/>
      <c r="C61" s="39"/>
      <c r="D61" s="39"/>
      <c r="E61" s="39"/>
      <c r="F61" s="37"/>
      <c r="G61" s="37"/>
      <c r="H61" s="37"/>
      <c r="I61" s="37"/>
    </row>
    <row r="62" spans="1:9" ht="14.25" x14ac:dyDescent="0.2">
      <c r="A62" s="39"/>
      <c r="B62" s="39"/>
      <c r="C62" s="39"/>
      <c r="D62" s="39"/>
      <c r="E62" s="39"/>
      <c r="F62" s="37"/>
      <c r="G62" s="37"/>
      <c r="H62" s="37"/>
      <c r="I62" s="37"/>
    </row>
    <row r="63" spans="1:9" ht="14.25" x14ac:dyDescent="0.2">
      <c r="A63" s="39"/>
      <c r="B63" s="39"/>
      <c r="C63" s="39"/>
      <c r="D63" s="39"/>
      <c r="E63" s="39"/>
      <c r="F63" s="37"/>
      <c r="G63" s="37"/>
      <c r="H63" s="37"/>
      <c r="I63" s="37"/>
    </row>
    <row r="64" spans="1:9" ht="14.25" x14ac:dyDescent="0.2">
      <c r="A64" s="39"/>
      <c r="B64" s="39"/>
      <c r="C64" s="39"/>
      <c r="D64" s="39"/>
      <c r="E64" s="39"/>
      <c r="F64" s="37"/>
      <c r="G64" s="37"/>
      <c r="H64" s="37"/>
      <c r="I64" s="37"/>
    </row>
    <row r="65" spans="1:9" ht="14.25" x14ac:dyDescent="0.2">
      <c r="A65" s="39"/>
      <c r="B65" s="39"/>
      <c r="C65" s="39"/>
      <c r="D65" s="39"/>
      <c r="E65" s="39"/>
      <c r="F65" s="37"/>
      <c r="G65" s="37"/>
      <c r="H65" s="37"/>
      <c r="I65" s="37"/>
    </row>
    <row r="66" spans="1:9" ht="14.25" x14ac:dyDescent="0.2">
      <c r="A66" s="39"/>
      <c r="B66" s="39"/>
      <c r="C66" s="39"/>
      <c r="D66" s="39"/>
      <c r="E66" s="39"/>
      <c r="F66" s="37"/>
      <c r="G66" s="37"/>
      <c r="H66" s="37"/>
      <c r="I66" s="37"/>
    </row>
    <row r="67" spans="1:9" ht="14.25" x14ac:dyDescent="0.2">
      <c r="A67" s="39"/>
      <c r="B67" s="39"/>
      <c r="C67" s="39"/>
      <c r="D67" s="39"/>
      <c r="E67" s="39"/>
      <c r="F67" s="37"/>
      <c r="G67" s="37"/>
      <c r="H67" s="37"/>
      <c r="I67" s="37"/>
    </row>
    <row r="68" spans="1:9" ht="14.25" x14ac:dyDescent="0.2">
      <c r="A68" s="39"/>
      <c r="B68" s="39"/>
      <c r="C68" s="39"/>
      <c r="D68" s="39"/>
      <c r="E68" s="39"/>
      <c r="F68" s="37"/>
      <c r="G68" s="37"/>
      <c r="H68" s="37"/>
      <c r="I68" s="37"/>
    </row>
    <row r="69" spans="1:9" ht="14.25" x14ac:dyDescent="0.2">
      <c r="A69" s="39"/>
      <c r="B69" s="39"/>
      <c r="C69" s="39"/>
      <c r="D69" s="39"/>
      <c r="E69" s="39"/>
      <c r="F69" s="37"/>
      <c r="G69" s="37"/>
      <c r="H69" s="37"/>
      <c r="I69" s="37"/>
    </row>
    <row r="70" spans="1:9" ht="14.25" x14ac:dyDescent="0.2">
      <c r="A70" s="39"/>
      <c r="B70" s="39"/>
      <c r="C70" s="39"/>
      <c r="D70" s="39"/>
      <c r="E70" s="39"/>
      <c r="F70" s="37"/>
      <c r="G70" s="37"/>
      <c r="H70" s="37"/>
      <c r="I70" s="37"/>
    </row>
    <row r="71" spans="1:9" ht="14.25" x14ac:dyDescent="0.2">
      <c r="A71" s="39"/>
      <c r="B71" s="39"/>
      <c r="C71" s="39"/>
      <c r="D71" s="39"/>
      <c r="E71" s="39"/>
      <c r="F71" s="37"/>
      <c r="G71" s="37"/>
      <c r="H71" s="37"/>
      <c r="I71" s="37"/>
    </row>
    <row r="72" spans="1:9" ht="14.25" x14ac:dyDescent="0.2">
      <c r="A72" s="39"/>
      <c r="B72" s="39"/>
      <c r="C72" s="39"/>
      <c r="D72" s="39"/>
      <c r="E72" s="39"/>
      <c r="F72" s="37"/>
      <c r="G72" s="37"/>
      <c r="H72" s="37"/>
      <c r="I72" s="37"/>
    </row>
    <row r="73" spans="1:9" ht="14.25" x14ac:dyDescent="0.2">
      <c r="A73" s="39"/>
      <c r="B73" s="39"/>
      <c r="C73" s="39"/>
      <c r="D73" s="39"/>
      <c r="E73" s="39"/>
      <c r="F73" s="37"/>
      <c r="G73" s="37"/>
      <c r="H73" s="37"/>
      <c r="I73" s="37"/>
    </row>
    <row r="74" spans="1:9" ht="14.25" x14ac:dyDescent="0.2">
      <c r="A74" s="39"/>
      <c r="B74" s="39"/>
      <c r="C74" s="39"/>
      <c r="D74" s="39"/>
      <c r="E74" s="39"/>
      <c r="F74" s="37"/>
      <c r="G74" s="37"/>
      <c r="H74" s="37"/>
      <c r="I74" s="37"/>
    </row>
    <row r="75" spans="1:9" ht="14.25" x14ac:dyDescent="0.2">
      <c r="A75" s="39"/>
      <c r="B75" s="39"/>
      <c r="C75" s="39"/>
      <c r="D75" s="39"/>
      <c r="E75" s="39"/>
      <c r="F75" s="37"/>
      <c r="G75" s="37"/>
      <c r="H75" s="37"/>
      <c r="I75" s="37"/>
    </row>
    <row r="76" spans="1:9" ht="14.25" x14ac:dyDescent="0.2">
      <c r="A76" s="39"/>
      <c r="B76" s="39"/>
      <c r="C76" s="39"/>
      <c r="D76" s="39"/>
      <c r="E76" s="39"/>
      <c r="F76" s="37"/>
      <c r="G76" s="37"/>
      <c r="H76" s="37"/>
      <c r="I76" s="37"/>
    </row>
    <row r="77" spans="1:9" ht="14.25" x14ac:dyDescent="0.2">
      <c r="A77" s="39"/>
      <c r="B77" s="39"/>
      <c r="C77" s="39"/>
      <c r="D77" s="39"/>
      <c r="E77" s="39"/>
      <c r="F77" s="37"/>
      <c r="G77" s="37"/>
      <c r="H77" s="37"/>
      <c r="I77" s="37"/>
    </row>
    <row r="78" spans="1:9" ht="14.25" x14ac:dyDescent="0.2">
      <c r="A78" s="39"/>
      <c r="B78" s="39"/>
      <c r="C78" s="39"/>
      <c r="D78" s="39"/>
      <c r="E78" s="39"/>
      <c r="F78" s="37"/>
      <c r="G78" s="37"/>
      <c r="H78" s="37"/>
      <c r="I78" s="37"/>
    </row>
    <row r="79" spans="1:9" ht="14.25" x14ac:dyDescent="0.2">
      <c r="A79" s="39"/>
      <c r="B79" s="39"/>
      <c r="C79" s="39"/>
      <c r="D79" s="39"/>
      <c r="E79" s="39"/>
      <c r="F79" s="37"/>
      <c r="G79" s="37"/>
      <c r="H79" s="37"/>
      <c r="I79" s="37"/>
    </row>
    <row r="80" spans="1:9" ht="14.25" x14ac:dyDescent="0.2">
      <c r="A80" s="39"/>
      <c r="B80" s="39"/>
      <c r="C80" s="39"/>
      <c r="D80" s="39"/>
      <c r="E80" s="39"/>
      <c r="F80" s="37"/>
      <c r="G80" s="37"/>
      <c r="H80" s="37"/>
      <c r="I80" s="37"/>
    </row>
    <row r="81" spans="1:9" ht="14.25" x14ac:dyDescent="0.2">
      <c r="A81" s="39"/>
      <c r="B81" s="39"/>
      <c r="C81" s="39"/>
      <c r="D81" s="39"/>
      <c r="E81" s="39"/>
      <c r="F81" s="37"/>
      <c r="G81" s="37"/>
      <c r="H81" s="37"/>
      <c r="I81" s="37"/>
    </row>
    <row r="82" spans="1:9" ht="14.25" x14ac:dyDescent="0.2">
      <c r="A82" s="39"/>
      <c r="B82" s="39"/>
      <c r="C82" s="39"/>
      <c r="D82" s="39"/>
      <c r="E82" s="39"/>
      <c r="F82" s="37"/>
      <c r="G82" s="37"/>
      <c r="H82" s="37"/>
      <c r="I82" s="37"/>
    </row>
    <row r="83" spans="1:9" ht="14.25" x14ac:dyDescent="0.2">
      <c r="A83" s="39"/>
      <c r="B83" s="39"/>
      <c r="C83" s="39"/>
      <c r="D83" s="39"/>
      <c r="E83" s="39"/>
      <c r="F83" s="37"/>
      <c r="G83" s="37"/>
      <c r="H83" s="37"/>
      <c r="I83" s="37"/>
    </row>
    <row r="84" spans="1:9" ht="14.25" x14ac:dyDescent="0.2">
      <c r="A84" s="39"/>
      <c r="B84" s="39"/>
      <c r="C84" s="39"/>
      <c r="D84" s="39"/>
      <c r="E84" s="39"/>
      <c r="F84" s="37"/>
      <c r="G84" s="37"/>
    </row>
    <row r="85" spans="1:9" ht="14.25" x14ac:dyDescent="0.2">
      <c r="A85" s="39"/>
      <c r="B85" s="39"/>
      <c r="C85" s="39"/>
      <c r="D85" s="39"/>
      <c r="E85" s="39"/>
      <c r="F85" s="37"/>
      <c r="G85" s="37"/>
    </row>
    <row r="86" spans="1:9" ht="14.25" x14ac:dyDescent="0.2">
      <c r="A86" s="39"/>
      <c r="B86" s="39"/>
      <c r="C86" s="39"/>
      <c r="D86" s="39"/>
      <c r="E86" s="39"/>
      <c r="F86" s="37"/>
      <c r="G86" s="37"/>
    </row>
    <row r="87" spans="1:9" ht="14.25" x14ac:dyDescent="0.2">
      <c r="A87" s="41"/>
      <c r="B87" s="41"/>
      <c r="C87" s="41"/>
      <c r="D87" s="41"/>
      <c r="E87" s="41"/>
    </row>
    <row r="88" spans="1:9" ht="14.25" x14ac:dyDescent="0.2">
      <c r="A88" s="41"/>
      <c r="B88" s="41"/>
      <c r="C88" s="41"/>
      <c r="D88" s="41"/>
      <c r="E88" s="41"/>
    </row>
    <row r="89" spans="1:9" ht="14.25" x14ac:dyDescent="0.2">
      <c r="A89" s="41"/>
      <c r="B89" s="41"/>
      <c r="C89" s="41"/>
      <c r="D89" s="41"/>
      <c r="E89" s="41"/>
    </row>
    <row r="90" spans="1:9" ht="14.25" x14ac:dyDescent="0.2">
      <c r="A90" s="41"/>
      <c r="B90" s="41"/>
      <c r="C90" s="41"/>
      <c r="D90" s="41"/>
      <c r="E90" s="41"/>
    </row>
    <row r="91" spans="1:9" ht="14.25" x14ac:dyDescent="0.2">
      <c r="A91" s="41"/>
      <c r="B91" s="41"/>
      <c r="C91" s="41"/>
      <c r="D91" s="41"/>
      <c r="E91" s="41"/>
    </row>
    <row r="92" spans="1:9" ht="14.25" x14ac:dyDescent="0.2">
      <c r="A92" s="41"/>
      <c r="B92" s="41"/>
      <c r="C92" s="41"/>
      <c r="D92" s="41"/>
      <c r="E92" s="41"/>
    </row>
    <row r="93" spans="1:9" ht="14.25" x14ac:dyDescent="0.2">
      <c r="A93" s="41"/>
      <c r="B93" s="41"/>
      <c r="C93" s="41"/>
      <c r="D93" s="41"/>
      <c r="E93" s="41"/>
    </row>
    <row r="94" spans="1:9" ht="14.25" x14ac:dyDescent="0.2">
      <c r="A94" s="41"/>
      <c r="B94" s="41"/>
      <c r="C94" s="41"/>
      <c r="D94" s="41"/>
      <c r="E94" s="41"/>
    </row>
    <row r="95" spans="1:9" ht="14.25" x14ac:dyDescent="0.2">
      <c r="A95" s="41"/>
      <c r="B95" s="41"/>
      <c r="C95" s="41"/>
      <c r="D95" s="41"/>
      <c r="E95" s="41"/>
    </row>
    <row r="96" spans="1:9" ht="14.25" x14ac:dyDescent="0.2">
      <c r="A96" s="41"/>
      <c r="B96" s="41"/>
      <c r="C96" s="41"/>
      <c r="D96" s="41"/>
      <c r="E96" s="41"/>
    </row>
    <row r="97" spans="1:5" ht="14.25" x14ac:dyDescent="0.2">
      <c r="A97" s="41"/>
      <c r="B97" s="41"/>
      <c r="C97" s="41"/>
      <c r="D97" s="41"/>
      <c r="E97" s="41"/>
    </row>
    <row r="98" spans="1:5" ht="14.25" x14ac:dyDescent="0.2">
      <c r="A98" s="41"/>
      <c r="B98" s="41"/>
      <c r="C98" s="41"/>
      <c r="D98" s="41"/>
      <c r="E98" s="41"/>
    </row>
    <row r="99" spans="1:5" ht="14.25" x14ac:dyDescent="0.2">
      <c r="A99" s="41"/>
      <c r="B99" s="41"/>
      <c r="C99" s="41"/>
      <c r="D99" s="41"/>
      <c r="E99" s="41"/>
    </row>
    <row r="100" spans="1:5" ht="14.25" x14ac:dyDescent="0.2">
      <c r="A100" s="41"/>
      <c r="B100" s="41"/>
      <c r="C100" s="41"/>
      <c r="D100" s="41"/>
      <c r="E100" s="41"/>
    </row>
    <row r="101" spans="1:5" ht="14.25" x14ac:dyDescent="0.2">
      <c r="A101" s="41"/>
      <c r="B101" s="41"/>
      <c r="C101" s="41"/>
      <c r="D101" s="41"/>
      <c r="E101" s="41"/>
    </row>
    <row r="102" spans="1:5" ht="14.25" x14ac:dyDescent="0.2">
      <c r="A102" s="41"/>
      <c r="B102" s="41"/>
      <c r="C102" s="41"/>
      <c r="D102" s="41"/>
      <c r="E102" s="41"/>
    </row>
    <row r="103" spans="1:5" ht="14.25" x14ac:dyDescent="0.2">
      <c r="A103" s="41"/>
      <c r="B103" s="41"/>
      <c r="C103" s="41"/>
      <c r="D103" s="41"/>
      <c r="E103" s="41"/>
    </row>
    <row r="104" spans="1:5" ht="14.25" x14ac:dyDescent="0.2">
      <c r="A104" s="41"/>
      <c r="B104" s="41"/>
      <c r="C104" s="41"/>
      <c r="D104" s="41"/>
      <c r="E104" s="41"/>
    </row>
    <row r="105" spans="1:5" ht="14.25" x14ac:dyDescent="0.2">
      <c r="A105" s="41"/>
      <c r="B105" s="41"/>
      <c r="C105" s="41"/>
      <c r="D105" s="41"/>
      <c r="E105" s="41"/>
    </row>
    <row r="106" spans="1:5" ht="14.25" x14ac:dyDescent="0.2">
      <c r="A106" s="41"/>
      <c r="B106" s="41"/>
      <c r="C106" s="41"/>
      <c r="D106" s="41"/>
      <c r="E106" s="41"/>
    </row>
    <row r="107" spans="1:5" ht="14.25" x14ac:dyDescent="0.2">
      <c r="A107" s="41"/>
      <c r="B107" s="41"/>
      <c r="C107" s="41"/>
      <c r="D107" s="41"/>
      <c r="E107" s="41"/>
    </row>
    <row r="108" spans="1:5" ht="14.25" x14ac:dyDescent="0.2">
      <c r="A108" s="41"/>
      <c r="B108" s="41"/>
      <c r="C108" s="41"/>
      <c r="D108" s="41"/>
      <c r="E108" s="41"/>
    </row>
    <row r="109" spans="1:5" ht="14.25" x14ac:dyDescent="0.2">
      <c r="A109" s="41"/>
      <c r="B109" s="41"/>
      <c r="C109" s="41"/>
      <c r="D109" s="41"/>
      <c r="E109" s="41"/>
    </row>
    <row r="110" spans="1:5" ht="14.25" x14ac:dyDescent="0.2">
      <c r="A110" s="41"/>
      <c r="B110" s="41"/>
      <c r="C110" s="41"/>
      <c r="D110" s="41"/>
      <c r="E110" s="41"/>
    </row>
    <row r="111" spans="1:5" ht="14.25" x14ac:dyDescent="0.2">
      <c r="A111" s="41"/>
      <c r="B111" s="41"/>
      <c r="C111" s="41"/>
      <c r="D111" s="41"/>
      <c r="E111" s="41"/>
    </row>
    <row r="112" spans="1:5" ht="14.25" x14ac:dyDescent="0.2">
      <c r="A112" s="41"/>
      <c r="B112" s="41"/>
      <c r="C112" s="41"/>
      <c r="D112" s="41"/>
      <c r="E112" s="41"/>
    </row>
    <row r="113" spans="1:5" ht="14.25" x14ac:dyDescent="0.2">
      <c r="A113" s="41"/>
      <c r="B113" s="41"/>
      <c r="C113" s="41"/>
      <c r="D113" s="41"/>
      <c r="E113" s="41"/>
    </row>
    <row r="114" spans="1:5" ht="14.25" x14ac:dyDescent="0.2">
      <c r="A114" s="41"/>
      <c r="B114" s="41"/>
      <c r="C114" s="41"/>
      <c r="D114" s="41"/>
      <c r="E114" s="41"/>
    </row>
    <row r="115" spans="1:5" ht="14.25" x14ac:dyDescent="0.2">
      <c r="A115" s="41"/>
      <c r="B115" s="41"/>
      <c r="C115" s="41"/>
      <c r="D115" s="41"/>
      <c r="E115" s="41"/>
    </row>
    <row r="116" spans="1:5" ht="14.25" x14ac:dyDescent="0.2">
      <c r="A116" s="41"/>
      <c r="B116" s="41"/>
      <c r="C116" s="41"/>
      <c r="D116" s="41"/>
      <c r="E116" s="41"/>
    </row>
    <row r="117" spans="1:5" ht="14.25" x14ac:dyDescent="0.2">
      <c r="A117" s="41"/>
      <c r="B117" s="41"/>
      <c r="C117" s="41"/>
      <c r="D117" s="41"/>
      <c r="E117" s="41"/>
    </row>
    <row r="118" spans="1:5" ht="14.25" x14ac:dyDescent="0.2">
      <c r="A118" s="41"/>
      <c r="B118" s="41"/>
      <c r="C118" s="41"/>
      <c r="D118" s="41"/>
      <c r="E118" s="41"/>
    </row>
    <row r="119" spans="1:5" ht="14.25" x14ac:dyDescent="0.2">
      <c r="A119" s="41"/>
      <c r="B119" s="41"/>
      <c r="C119" s="41"/>
      <c r="D119" s="41"/>
      <c r="E119" s="41"/>
    </row>
    <row r="120" spans="1:5" ht="14.25" x14ac:dyDescent="0.2">
      <c r="A120" s="41"/>
      <c r="B120" s="41"/>
      <c r="C120" s="41"/>
      <c r="D120" s="41"/>
      <c r="E120" s="41"/>
    </row>
    <row r="121" spans="1:5" ht="14.25" x14ac:dyDescent="0.2">
      <c r="A121" s="41"/>
      <c r="B121" s="41"/>
      <c r="C121" s="41"/>
      <c r="D121" s="41"/>
      <c r="E121" s="41"/>
    </row>
    <row r="122" spans="1:5" ht="14.25" x14ac:dyDescent="0.2">
      <c r="A122" s="41"/>
      <c r="B122" s="41"/>
      <c r="C122" s="41"/>
      <c r="D122" s="41"/>
      <c r="E122" s="41"/>
    </row>
    <row r="123" spans="1:5" ht="14.25" x14ac:dyDescent="0.2">
      <c r="A123" s="41"/>
      <c r="B123" s="41"/>
      <c r="C123" s="41"/>
      <c r="D123" s="41"/>
      <c r="E123" s="41"/>
    </row>
    <row r="124" spans="1:5" ht="14.25" x14ac:dyDescent="0.2">
      <c r="A124" s="41"/>
      <c r="B124" s="41"/>
      <c r="C124" s="41"/>
      <c r="D124" s="41"/>
      <c r="E124" s="41"/>
    </row>
    <row r="125" spans="1:5" ht="14.25" x14ac:dyDescent="0.2">
      <c r="A125" s="41"/>
      <c r="B125" s="41"/>
      <c r="C125" s="41"/>
      <c r="D125" s="41"/>
      <c r="E125" s="41"/>
    </row>
    <row r="126" spans="1:5" ht="14.25" x14ac:dyDescent="0.2">
      <c r="A126" s="41"/>
      <c r="B126" s="41"/>
      <c r="C126" s="41"/>
      <c r="D126" s="41"/>
      <c r="E126" s="41"/>
    </row>
    <row r="127" spans="1:5" ht="14.25" x14ac:dyDescent="0.2">
      <c r="A127" s="41"/>
      <c r="B127" s="41"/>
      <c r="C127" s="41"/>
      <c r="D127" s="41"/>
      <c r="E127" s="41"/>
    </row>
    <row r="128" spans="1:5" ht="14.25" x14ac:dyDescent="0.2">
      <c r="A128" s="41"/>
      <c r="B128" s="41"/>
      <c r="C128" s="41"/>
      <c r="D128" s="41"/>
      <c r="E128" s="41"/>
    </row>
    <row r="129" spans="1:5" ht="14.25" x14ac:dyDescent="0.2">
      <c r="A129" s="41"/>
      <c r="B129" s="41"/>
      <c r="C129" s="41"/>
      <c r="D129" s="41"/>
      <c r="E129" s="41"/>
    </row>
    <row r="130" spans="1:5" ht="14.25" x14ac:dyDescent="0.2">
      <c r="A130" s="41"/>
      <c r="B130" s="41"/>
      <c r="C130" s="41"/>
      <c r="D130" s="41"/>
      <c r="E130" s="41"/>
    </row>
    <row r="131" spans="1:5" ht="14.25" x14ac:dyDescent="0.2">
      <c r="A131" s="41"/>
      <c r="B131" s="41"/>
      <c r="C131" s="41"/>
      <c r="D131" s="41"/>
      <c r="E131" s="41"/>
    </row>
    <row r="132" spans="1:5" ht="14.25" x14ac:dyDescent="0.2">
      <c r="A132" s="41"/>
      <c r="B132" s="41"/>
      <c r="C132" s="41"/>
      <c r="D132" s="41"/>
      <c r="E132" s="41"/>
    </row>
    <row r="133" spans="1:5" ht="14.25" x14ac:dyDescent="0.2">
      <c r="A133" s="41"/>
      <c r="B133" s="41"/>
      <c r="C133" s="41"/>
      <c r="D133" s="41"/>
      <c r="E133" s="41"/>
    </row>
    <row r="134" spans="1:5" ht="14.25" x14ac:dyDescent="0.2">
      <c r="A134" s="41"/>
      <c r="B134" s="41"/>
      <c r="C134" s="41"/>
      <c r="D134" s="41"/>
      <c r="E134" s="41"/>
    </row>
    <row r="135" spans="1:5" ht="14.25" x14ac:dyDescent="0.2">
      <c r="A135" s="41"/>
      <c r="B135" s="41"/>
      <c r="C135" s="41"/>
      <c r="D135" s="41"/>
      <c r="E135" s="41"/>
    </row>
    <row r="136" spans="1:5" ht="14.25" x14ac:dyDescent="0.2">
      <c r="A136" s="41"/>
      <c r="B136" s="41"/>
      <c r="C136" s="41"/>
      <c r="D136" s="41"/>
      <c r="E136" s="41"/>
    </row>
    <row r="137" spans="1:5" ht="14.25" x14ac:dyDescent="0.2">
      <c r="A137" s="41"/>
      <c r="B137" s="41"/>
      <c r="C137" s="41"/>
      <c r="D137" s="41"/>
      <c r="E137" s="41"/>
    </row>
    <row r="138" spans="1:5" ht="14.25" x14ac:dyDescent="0.2">
      <c r="A138" s="41"/>
      <c r="B138" s="41"/>
      <c r="C138" s="41"/>
      <c r="D138" s="41"/>
      <c r="E138" s="41"/>
    </row>
    <row r="139" spans="1:5" ht="14.25" x14ac:dyDescent="0.2">
      <c r="A139" s="41"/>
      <c r="B139" s="41"/>
      <c r="C139" s="41"/>
      <c r="D139" s="41"/>
      <c r="E139" s="41"/>
    </row>
    <row r="140" spans="1:5" ht="14.25" x14ac:dyDescent="0.2">
      <c r="A140" s="41"/>
      <c r="B140" s="41"/>
      <c r="C140" s="41"/>
      <c r="D140" s="41"/>
      <c r="E140" s="41"/>
    </row>
    <row r="141" spans="1:5" ht="14.25" x14ac:dyDescent="0.2">
      <c r="A141" s="41"/>
      <c r="B141" s="41"/>
      <c r="C141" s="41"/>
      <c r="D141" s="41"/>
      <c r="E141" s="41"/>
    </row>
    <row r="142" spans="1:5" ht="14.25" x14ac:dyDescent="0.2">
      <c r="A142" s="41"/>
      <c r="B142" s="41"/>
      <c r="C142" s="41"/>
      <c r="D142" s="41"/>
      <c r="E142" s="41"/>
    </row>
    <row r="143" spans="1:5" ht="14.25" x14ac:dyDescent="0.2">
      <c r="A143" s="41"/>
      <c r="B143" s="41"/>
      <c r="C143" s="41"/>
      <c r="D143" s="41"/>
      <c r="E143" s="41"/>
    </row>
    <row r="144" spans="1:5" ht="14.25" x14ac:dyDescent="0.2">
      <c r="A144" s="41"/>
      <c r="B144" s="41"/>
      <c r="C144" s="41"/>
      <c r="D144" s="41"/>
      <c r="E144" s="41"/>
    </row>
    <row r="145" spans="1:5" ht="14.25" x14ac:dyDescent="0.2">
      <c r="A145" s="41"/>
      <c r="B145" s="41"/>
      <c r="C145" s="41"/>
      <c r="D145" s="41"/>
      <c r="E145" s="41"/>
    </row>
    <row r="146" spans="1:5" ht="14.25" x14ac:dyDescent="0.2">
      <c r="A146" s="41"/>
      <c r="B146" s="41"/>
      <c r="C146" s="41"/>
      <c r="D146" s="41"/>
      <c r="E146" s="41"/>
    </row>
    <row r="147" spans="1:5" ht="14.25" x14ac:dyDescent="0.2">
      <c r="A147" s="41"/>
      <c r="B147" s="41"/>
      <c r="C147" s="41"/>
      <c r="D147" s="41"/>
      <c r="E147" s="41"/>
    </row>
    <row r="148" spans="1:5" ht="14.25" x14ac:dyDescent="0.2">
      <c r="A148" s="41"/>
      <c r="B148" s="41"/>
      <c r="C148" s="41"/>
      <c r="D148" s="41"/>
      <c r="E148" s="41"/>
    </row>
    <row r="149" spans="1:5" ht="14.25" x14ac:dyDescent="0.2">
      <c r="A149" s="41"/>
      <c r="B149" s="41"/>
      <c r="C149" s="41"/>
      <c r="D149" s="41"/>
      <c r="E149" s="41"/>
    </row>
    <row r="150" spans="1:5" ht="14.25" x14ac:dyDescent="0.2">
      <c r="A150" s="41"/>
      <c r="B150" s="41"/>
      <c r="C150" s="41"/>
      <c r="D150" s="41"/>
      <c r="E150" s="41"/>
    </row>
    <row r="151" spans="1:5" ht="14.25" x14ac:dyDescent="0.2">
      <c r="A151" s="41"/>
      <c r="B151" s="41"/>
      <c r="C151" s="41"/>
      <c r="D151" s="41"/>
      <c r="E151" s="41"/>
    </row>
    <row r="152" spans="1:5" ht="14.25" x14ac:dyDescent="0.2">
      <c r="A152" s="41"/>
      <c r="B152" s="41"/>
      <c r="C152" s="41"/>
      <c r="D152" s="41"/>
      <c r="E152" s="41"/>
    </row>
    <row r="153" spans="1:5" ht="14.25" x14ac:dyDescent="0.2">
      <c r="A153" s="41"/>
      <c r="B153" s="41"/>
      <c r="C153" s="41"/>
      <c r="D153" s="41"/>
      <c r="E153" s="41"/>
    </row>
    <row r="154" spans="1:5" ht="14.25" x14ac:dyDescent="0.2">
      <c r="A154" s="41"/>
      <c r="B154" s="41"/>
      <c r="C154" s="41"/>
      <c r="D154" s="41"/>
      <c r="E154" s="41"/>
    </row>
    <row r="155" spans="1:5" ht="14.25" x14ac:dyDescent="0.2">
      <c r="A155" s="41"/>
      <c r="B155" s="41"/>
      <c r="C155" s="41"/>
      <c r="D155" s="41"/>
      <c r="E155" s="41"/>
    </row>
    <row r="156" spans="1:5" ht="14.25" x14ac:dyDescent="0.2">
      <c r="A156" s="41"/>
      <c r="B156" s="41"/>
      <c r="C156" s="41"/>
      <c r="D156" s="41"/>
      <c r="E156" s="41"/>
    </row>
    <row r="157" spans="1:5" ht="14.25" x14ac:dyDescent="0.2">
      <c r="A157" s="41"/>
      <c r="B157" s="41"/>
      <c r="C157" s="41"/>
      <c r="D157" s="41"/>
      <c r="E157" s="41"/>
    </row>
    <row r="158" spans="1:5" ht="14.25" x14ac:dyDescent="0.2">
      <c r="A158" s="41"/>
      <c r="B158" s="41"/>
      <c r="C158" s="41"/>
      <c r="D158" s="41"/>
      <c r="E158" s="41"/>
    </row>
    <row r="159" spans="1:5" ht="14.25" x14ac:dyDescent="0.2">
      <c r="A159" s="41"/>
      <c r="B159" s="41"/>
      <c r="C159" s="41"/>
      <c r="D159" s="41"/>
      <c r="E159" s="41"/>
    </row>
    <row r="160" spans="1:5" ht="14.25" x14ac:dyDescent="0.2">
      <c r="A160" s="41"/>
      <c r="B160" s="41"/>
      <c r="C160" s="41"/>
      <c r="D160" s="41"/>
      <c r="E160" s="41"/>
    </row>
    <row r="161" spans="1:5" ht="14.25" x14ac:dyDescent="0.2">
      <c r="A161" s="41"/>
      <c r="B161" s="41"/>
      <c r="C161" s="41"/>
      <c r="D161" s="41"/>
      <c r="E161" s="41"/>
    </row>
    <row r="162" spans="1:5" ht="14.25" x14ac:dyDescent="0.2">
      <c r="A162" s="41"/>
      <c r="B162" s="41"/>
      <c r="C162" s="41"/>
      <c r="D162" s="41"/>
      <c r="E162" s="41"/>
    </row>
    <row r="163" spans="1:5" ht="14.25" x14ac:dyDescent="0.2">
      <c r="A163" s="41"/>
      <c r="B163" s="41"/>
      <c r="C163" s="41"/>
      <c r="D163" s="41"/>
      <c r="E163" s="41"/>
    </row>
    <row r="164" spans="1:5" ht="14.25" x14ac:dyDescent="0.2">
      <c r="A164" s="41"/>
      <c r="B164" s="41"/>
      <c r="C164" s="41"/>
      <c r="D164" s="41"/>
      <c r="E164" s="41"/>
    </row>
    <row r="165" spans="1:5" ht="14.25" x14ac:dyDescent="0.2">
      <c r="A165" s="41"/>
      <c r="B165" s="41"/>
      <c r="C165" s="41"/>
      <c r="D165" s="41"/>
      <c r="E165" s="41"/>
    </row>
    <row r="166" spans="1:5" ht="14.25" x14ac:dyDescent="0.2">
      <c r="A166" s="41"/>
      <c r="B166" s="41"/>
      <c r="C166" s="41"/>
      <c r="D166" s="41"/>
      <c r="E166" s="41"/>
    </row>
    <row r="167" spans="1:5" ht="14.25" x14ac:dyDescent="0.2">
      <c r="A167" s="41"/>
      <c r="B167" s="41"/>
      <c r="C167" s="41"/>
      <c r="D167" s="41"/>
      <c r="E167" s="41"/>
    </row>
    <row r="168" spans="1:5" ht="14.25" x14ac:dyDescent="0.2">
      <c r="A168" s="41"/>
      <c r="B168" s="41"/>
      <c r="C168" s="41"/>
      <c r="D168" s="41"/>
      <c r="E168" s="41"/>
    </row>
    <row r="169" spans="1:5" ht="14.25" x14ac:dyDescent="0.2">
      <c r="A169" s="41"/>
      <c r="B169" s="41"/>
      <c r="C169" s="41"/>
      <c r="D169" s="41"/>
      <c r="E169" s="41"/>
    </row>
    <row r="170" spans="1:5" ht="14.25" x14ac:dyDescent="0.2">
      <c r="A170" s="41"/>
      <c r="B170" s="41"/>
      <c r="C170" s="41"/>
      <c r="D170" s="41"/>
      <c r="E170" s="41"/>
    </row>
    <row r="171" spans="1:5" ht="14.25" x14ac:dyDescent="0.2">
      <c r="A171" s="41"/>
      <c r="B171" s="41"/>
      <c r="C171" s="41"/>
      <c r="D171" s="41"/>
      <c r="E171" s="41"/>
    </row>
    <row r="172" spans="1:5" ht="14.25" x14ac:dyDescent="0.2">
      <c r="A172" s="41"/>
      <c r="B172" s="41"/>
      <c r="C172" s="41"/>
      <c r="D172" s="41"/>
      <c r="E172" s="41"/>
    </row>
    <row r="173" spans="1:5" ht="14.25" x14ac:dyDescent="0.2">
      <c r="A173" s="41"/>
      <c r="B173" s="41"/>
      <c r="C173" s="41"/>
      <c r="D173" s="41"/>
      <c r="E173" s="41"/>
    </row>
    <row r="174" spans="1:5" ht="14.25" x14ac:dyDescent="0.2">
      <c r="A174" s="41"/>
      <c r="B174" s="41"/>
      <c r="C174" s="41"/>
      <c r="D174" s="41"/>
      <c r="E174" s="41"/>
    </row>
    <row r="175" spans="1:5" ht="14.25" x14ac:dyDescent="0.2">
      <c r="A175" s="41"/>
      <c r="B175" s="41"/>
      <c r="C175" s="41"/>
      <c r="D175" s="41"/>
      <c r="E175" s="41"/>
    </row>
    <row r="176" spans="1:5" ht="14.25" x14ac:dyDescent="0.2">
      <c r="A176" s="41"/>
      <c r="B176" s="41"/>
      <c r="C176" s="41"/>
      <c r="D176" s="41"/>
      <c r="E176" s="41"/>
    </row>
    <row r="177" spans="1:5" ht="14.25" x14ac:dyDescent="0.2">
      <c r="A177" s="41"/>
      <c r="B177" s="41"/>
      <c r="C177" s="41"/>
      <c r="D177" s="41"/>
      <c r="E177" s="41"/>
    </row>
    <row r="178" spans="1:5" ht="14.25" x14ac:dyDescent="0.2">
      <c r="A178" s="41"/>
      <c r="B178" s="41"/>
      <c r="C178" s="41"/>
      <c r="D178" s="41"/>
      <c r="E178" s="41"/>
    </row>
    <row r="179" spans="1:5" ht="14.25" x14ac:dyDescent="0.2">
      <c r="A179" s="41"/>
      <c r="B179" s="41"/>
      <c r="C179" s="41"/>
      <c r="D179" s="41"/>
      <c r="E179" s="41"/>
    </row>
    <row r="180" spans="1:5" ht="14.25" x14ac:dyDescent="0.2">
      <c r="A180" s="41"/>
      <c r="B180" s="41"/>
      <c r="C180" s="41"/>
      <c r="D180" s="41"/>
      <c r="E180" s="41"/>
    </row>
    <row r="181" spans="1:5" ht="14.25" x14ac:dyDescent="0.2">
      <c r="A181" s="41"/>
      <c r="B181" s="41"/>
      <c r="C181" s="41"/>
      <c r="D181" s="41"/>
      <c r="E181" s="41"/>
    </row>
    <row r="182" spans="1:5" ht="14.25" x14ac:dyDescent="0.2">
      <c r="A182" s="41"/>
      <c r="B182" s="41"/>
      <c r="C182" s="41"/>
      <c r="D182" s="41"/>
      <c r="E182" s="41"/>
    </row>
    <row r="183" spans="1:5" ht="14.25" x14ac:dyDescent="0.2">
      <c r="A183" s="41"/>
      <c r="B183" s="41"/>
      <c r="C183" s="41"/>
      <c r="D183" s="41"/>
      <c r="E183" s="41"/>
    </row>
    <row r="184" spans="1:5" ht="14.25" x14ac:dyDescent="0.2">
      <c r="A184" s="41"/>
      <c r="B184" s="41"/>
      <c r="C184" s="41"/>
      <c r="D184" s="41"/>
      <c r="E184" s="41"/>
    </row>
    <row r="185" spans="1:5" ht="14.25" x14ac:dyDescent="0.2">
      <c r="A185" s="41"/>
      <c r="B185" s="41"/>
      <c r="C185" s="41"/>
      <c r="D185" s="41"/>
      <c r="E185" s="41"/>
    </row>
    <row r="186" spans="1:5" ht="14.25" x14ac:dyDescent="0.2">
      <c r="A186" s="41"/>
      <c r="B186" s="41"/>
      <c r="C186" s="41"/>
      <c r="D186" s="41"/>
      <c r="E186" s="41"/>
    </row>
    <row r="187" spans="1:5" ht="14.25" x14ac:dyDescent="0.2">
      <c r="A187" s="41"/>
      <c r="B187" s="41"/>
      <c r="C187" s="41"/>
      <c r="D187" s="41"/>
      <c r="E187" s="41"/>
    </row>
    <row r="188" spans="1:5" ht="14.25" x14ac:dyDescent="0.2">
      <c r="A188" s="41"/>
      <c r="B188" s="41"/>
      <c r="C188" s="41"/>
      <c r="D188" s="41"/>
      <c r="E188" s="41"/>
    </row>
    <row r="189" spans="1:5" ht="14.25" x14ac:dyDescent="0.2">
      <c r="A189" s="41"/>
      <c r="B189" s="41"/>
      <c r="C189" s="41"/>
      <c r="D189" s="41"/>
      <c r="E189" s="41"/>
    </row>
    <row r="190" spans="1:5" ht="14.25" x14ac:dyDescent="0.2">
      <c r="A190" s="41"/>
      <c r="B190" s="41"/>
      <c r="C190" s="41"/>
      <c r="D190" s="41"/>
      <c r="E190" s="41"/>
    </row>
    <row r="191" spans="1:5" ht="14.25" x14ac:dyDescent="0.2">
      <c r="A191" s="41"/>
      <c r="B191" s="41"/>
      <c r="C191" s="41"/>
      <c r="D191" s="41"/>
      <c r="E191" s="41"/>
    </row>
    <row r="192" spans="1:5" ht="14.25" x14ac:dyDescent="0.2">
      <c r="A192" s="41"/>
      <c r="B192" s="41"/>
      <c r="C192" s="41"/>
      <c r="D192" s="41"/>
      <c r="E192" s="41"/>
    </row>
    <row r="193" spans="1:5" ht="14.25" x14ac:dyDescent="0.2">
      <c r="A193" s="41"/>
      <c r="B193" s="41"/>
      <c r="C193" s="41"/>
      <c r="D193" s="41"/>
      <c r="E193" s="41"/>
    </row>
    <row r="194" spans="1:5" ht="14.25" x14ac:dyDescent="0.2">
      <c r="A194" s="41"/>
      <c r="B194" s="41"/>
      <c r="C194" s="41"/>
      <c r="D194" s="41"/>
      <c r="E194" s="41"/>
    </row>
    <row r="195" spans="1:5" ht="14.25" x14ac:dyDescent="0.2">
      <c r="A195" s="41"/>
      <c r="B195" s="41"/>
      <c r="C195" s="41"/>
      <c r="D195" s="41"/>
      <c r="E195" s="41"/>
    </row>
    <row r="196" spans="1:5" ht="14.25" x14ac:dyDescent="0.2">
      <c r="A196" s="41"/>
      <c r="B196" s="41"/>
      <c r="C196" s="41"/>
      <c r="D196" s="41"/>
      <c r="E196" s="41"/>
    </row>
    <row r="197" spans="1:5" ht="14.25" x14ac:dyDescent="0.2">
      <c r="A197" s="41"/>
      <c r="B197" s="41"/>
      <c r="C197" s="41"/>
      <c r="D197" s="41"/>
      <c r="E197" s="41"/>
    </row>
    <row r="198" spans="1:5" ht="14.25" x14ac:dyDescent="0.2">
      <c r="A198" s="41"/>
      <c r="B198" s="41"/>
      <c r="C198" s="41"/>
      <c r="D198" s="41"/>
      <c r="E198" s="41"/>
    </row>
    <row r="199" spans="1:5" ht="14.25" x14ac:dyDescent="0.2">
      <c r="A199" s="41"/>
      <c r="B199" s="41"/>
      <c r="C199" s="41"/>
      <c r="D199" s="41"/>
      <c r="E199" s="41"/>
    </row>
    <row r="200" spans="1:5" ht="14.25" x14ac:dyDescent="0.2">
      <c r="A200" s="41"/>
      <c r="B200" s="41"/>
      <c r="C200" s="41"/>
      <c r="D200" s="41"/>
      <c r="E200" s="41"/>
    </row>
    <row r="201" spans="1:5" ht="14.25" x14ac:dyDescent="0.2">
      <c r="A201" s="41"/>
      <c r="B201" s="41"/>
      <c r="C201" s="41"/>
      <c r="D201" s="41"/>
      <c r="E201" s="41"/>
    </row>
    <row r="202" spans="1:5" ht="14.25" x14ac:dyDescent="0.2">
      <c r="A202" s="41"/>
      <c r="B202" s="41"/>
      <c r="C202" s="41"/>
      <c r="D202" s="41"/>
      <c r="E202" s="41"/>
    </row>
    <row r="203" spans="1:5" ht="14.25" x14ac:dyDescent="0.2">
      <c r="A203" s="41"/>
      <c r="B203" s="41"/>
      <c r="C203" s="41"/>
      <c r="D203" s="41"/>
      <c r="E203" s="41"/>
    </row>
    <row r="204" spans="1:5" ht="14.25" x14ac:dyDescent="0.2">
      <c r="A204" s="41"/>
      <c r="B204" s="41"/>
      <c r="C204" s="41"/>
      <c r="D204" s="41"/>
      <c r="E204" s="41"/>
    </row>
    <row r="205" spans="1:5" ht="14.25" x14ac:dyDescent="0.2">
      <c r="A205" s="41"/>
      <c r="B205" s="41"/>
      <c r="C205" s="41"/>
      <c r="D205" s="41"/>
      <c r="E205" s="41"/>
    </row>
    <row r="206" spans="1:5" ht="14.25" x14ac:dyDescent="0.2">
      <c r="A206" s="41"/>
      <c r="B206" s="41"/>
      <c r="C206" s="41"/>
      <c r="D206" s="41"/>
      <c r="E206" s="41"/>
    </row>
    <row r="207" spans="1:5" ht="14.25" x14ac:dyDescent="0.2">
      <c r="A207" s="41"/>
      <c r="B207" s="41"/>
      <c r="C207" s="41"/>
      <c r="D207" s="41"/>
      <c r="E207" s="41"/>
    </row>
    <row r="208" spans="1:5" ht="14.25" x14ac:dyDescent="0.2">
      <c r="A208" s="41"/>
      <c r="B208" s="41"/>
      <c r="C208" s="41"/>
      <c r="D208" s="41"/>
      <c r="E208" s="41"/>
    </row>
    <row r="209" spans="1:5" ht="14.25" x14ac:dyDescent="0.2">
      <c r="A209" s="41"/>
      <c r="B209" s="41"/>
      <c r="C209" s="41"/>
      <c r="D209" s="41"/>
      <c r="E209" s="41"/>
    </row>
    <row r="210" spans="1:5" ht="14.25" x14ac:dyDescent="0.2">
      <c r="A210" s="41"/>
      <c r="B210" s="41"/>
      <c r="C210" s="41"/>
      <c r="D210" s="41"/>
      <c r="E210" s="41"/>
    </row>
    <row r="211" spans="1:5" ht="14.25" x14ac:dyDescent="0.2">
      <c r="A211" s="41"/>
      <c r="B211" s="41"/>
      <c r="C211" s="41"/>
      <c r="D211" s="41"/>
      <c r="E211" s="41"/>
    </row>
    <row r="212" spans="1:5" ht="14.25" x14ac:dyDescent="0.2">
      <c r="A212" s="41"/>
      <c r="B212" s="41"/>
      <c r="C212" s="41"/>
      <c r="D212" s="41"/>
      <c r="E212" s="41"/>
    </row>
    <row r="213" spans="1:5" ht="14.25" x14ac:dyDescent="0.2">
      <c r="A213" s="41"/>
      <c r="B213" s="41"/>
      <c r="C213" s="41"/>
      <c r="D213" s="41"/>
      <c r="E213" s="41"/>
    </row>
    <row r="214" spans="1:5" ht="14.25" x14ac:dyDescent="0.2">
      <c r="A214" s="41"/>
      <c r="B214" s="41"/>
      <c r="C214" s="41"/>
      <c r="D214" s="41"/>
      <c r="E214" s="41"/>
    </row>
    <row r="215" spans="1:5" ht="14.25" x14ac:dyDescent="0.2">
      <c r="A215" s="41"/>
      <c r="B215" s="41"/>
      <c r="C215" s="41"/>
      <c r="D215" s="41"/>
      <c r="E215" s="41"/>
    </row>
    <row r="216" spans="1:5" ht="14.25" x14ac:dyDescent="0.2">
      <c r="A216" s="41"/>
      <c r="B216" s="41"/>
      <c r="C216" s="41"/>
      <c r="D216" s="41"/>
      <c r="E216" s="41"/>
    </row>
    <row r="217" spans="1:5" ht="14.25" x14ac:dyDescent="0.2">
      <c r="A217" s="41"/>
      <c r="B217" s="41"/>
      <c r="C217" s="41"/>
      <c r="D217" s="41"/>
      <c r="E217" s="41"/>
    </row>
    <row r="218" spans="1:5" ht="14.25" x14ac:dyDescent="0.2">
      <c r="A218" s="41"/>
      <c r="B218" s="41"/>
      <c r="C218" s="41"/>
      <c r="D218" s="41"/>
      <c r="E218" s="41"/>
    </row>
    <row r="219" spans="1:5" ht="14.25" x14ac:dyDescent="0.2">
      <c r="A219" s="41"/>
      <c r="B219" s="41"/>
      <c r="C219" s="41"/>
      <c r="D219" s="41"/>
      <c r="E219" s="41"/>
    </row>
    <row r="220" spans="1:5" ht="14.25" x14ac:dyDescent="0.2">
      <c r="A220" s="41"/>
      <c r="B220" s="41"/>
      <c r="C220" s="41"/>
      <c r="D220" s="41"/>
      <c r="E220" s="41"/>
    </row>
    <row r="221" spans="1:5" ht="14.25" x14ac:dyDescent="0.2">
      <c r="A221" s="41"/>
      <c r="B221" s="41"/>
      <c r="C221" s="41"/>
      <c r="D221" s="41"/>
      <c r="E221" s="41"/>
    </row>
    <row r="222" spans="1:5" ht="14.25" x14ac:dyDescent="0.2">
      <c r="A222" s="41"/>
      <c r="B222" s="41"/>
      <c r="C222" s="41"/>
      <c r="D222" s="41"/>
      <c r="E222" s="41"/>
    </row>
    <row r="223" spans="1:5" ht="14.25" x14ac:dyDescent="0.2">
      <c r="A223" s="41"/>
      <c r="B223" s="41"/>
      <c r="C223" s="41"/>
      <c r="D223" s="41"/>
      <c r="E223" s="41"/>
    </row>
    <row r="224" spans="1:5" ht="14.25" x14ac:dyDescent="0.2">
      <c r="A224" s="41"/>
      <c r="B224" s="41"/>
      <c r="C224" s="41"/>
      <c r="D224" s="41"/>
      <c r="E224" s="41"/>
    </row>
    <row r="225" spans="1:5" ht="14.25" x14ac:dyDescent="0.2">
      <c r="A225" s="41"/>
      <c r="B225" s="41"/>
      <c r="C225" s="41"/>
      <c r="D225" s="41"/>
      <c r="E225" s="41"/>
    </row>
    <row r="226" spans="1:5" ht="14.25" x14ac:dyDescent="0.2">
      <c r="A226" s="41"/>
      <c r="B226" s="41"/>
      <c r="C226" s="41"/>
      <c r="D226" s="41"/>
      <c r="E226" s="41"/>
    </row>
    <row r="227" spans="1:5" ht="14.25" x14ac:dyDescent="0.2">
      <c r="A227" s="41"/>
      <c r="B227" s="41"/>
      <c r="C227" s="41"/>
      <c r="D227" s="41"/>
      <c r="E227" s="41"/>
    </row>
    <row r="228" spans="1:5" ht="14.25" x14ac:dyDescent="0.2">
      <c r="A228" s="41"/>
      <c r="B228" s="41"/>
      <c r="C228" s="41"/>
      <c r="D228" s="41"/>
      <c r="E228" s="41"/>
    </row>
    <row r="229" spans="1:5" ht="14.25" x14ac:dyDescent="0.2">
      <c r="A229" s="41"/>
      <c r="B229" s="41"/>
      <c r="C229" s="41"/>
      <c r="D229" s="41"/>
      <c r="E229" s="41"/>
    </row>
    <row r="230" spans="1:5" ht="14.25" x14ac:dyDescent="0.2">
      <c r="A230" s="41"/>
      <c r="B230" s="41"/>
      <c r="C230" s="41"/>
      <c r="D230" s="41"/>
      <c r="E230" s="41"/>
    </row>
    <row r="231" spans="1:5" ht="14.25" x14ac:dyDescent="0.2">
      <c r="A231" s="41"/>
      <c r="B231" s="41"/>
      <c r="C231" s="41"/>
      <c r="D231" s="41"/>
      <c r="E231" s="41"/>
    </row>
    <row r="232" spans="1:5" ht="14.25" x14ac:dyDescent="0.2">
      <c r="A232" s="41"/>
      <c r="B232" s="41"/>
      <c r="C232" s="41"/>
      <c r="D232" s="41"/>
      <c r="E232" s="41"/>
    </row>
    <row r="233" spans="1:5" ht="14.25" x14ac:dyDescent="0.2">
      <c r="A233" s="41"/>
      <c r="B233" s="41"/>
      <c r="C233" s="41"/>
      <c r="D233" s="41"/>
      <c r="E233" s="41"/>
    </row>
    <row r="234" spans="1:5" ht="14.25" x14ac:dyDescent="0.2">
      <c r="A234" s="41"/>
      <c r="B234" s="41"/>
      <c r="C234" s="41"/>
      <c r="D234" s="41"/>
      <c r="E234" s="41"/>
    </row>
    <row r="235" spans="1:5" ht="14.25" x14ac:dyDescent="0.2">
      <c r="A235" s="41"/>
      <c r="B235" s="41"/>
      <c r="C235" s="41"/>
      <c r="D235" s="41"/>
      <c r="E235" s="41"/>
    </row>
    <row r="236" spans="1:5" ht="14.25" x14ac:dyDescent="0.2">
      <c r="A236" s="41"/>
      <c r="B236" s="41"/>
      <c r="C236" s="41"/>
      <c r="D236" s="41"/>
      <c r="E236" s="41"/>
    </row>
    <row r="237" spans="1:5" ht="14.25" x14ac:dyDescent="0.2">
      <c r="A237" s="41"/>
      <c r="B237" s="41"/>
      <c r="C237" s="41"/>
      <c r="D237" s="41"/>
      <c r="E237" s="41"/>
    </row>
    <row r="238" spans="1:5" ht="14.25" x14ac:dyDescent="0.2">
      <c r="A238" s="41"/>
      <c r="B238" s="41"/>
      <c r="C238" s="41"/>
      <c r="D238" s="41"/>
      <c r="E238" s="41"/>
    </row>
    <row r="239" spans="1:5" ht="14.25" x14ac:dyDescent="0.2">
      <c r="A239" s="41"/>
      <c r="B239" s="41"/>
      <c r="C239" s="41"/>
      <c r="D239" s="41"/>
      <c r="E239" s="41"/>
    </row>
    <row r="240" spans="1:5" ht="14.25" x14ac:dyDescent="0.2">
      <c r="A240" s="41"/>
      <c r="B240" s="41"/>
      <c r="C240" s="41"/>
      <c r="D240" s="41"/>
      <c r="E240" s="41"/>
    </row>
    <row r="241" spans="1:5" ht="14.25" x14ac:dyDescent="0.2">
      <c r="A241" s="41"/>
      <c r="B241" s="41"/>
      <c r="C241" s="41"/>
      <c r="D241" s="41"/>
      <c r="E241" s="41"/>
    </row>
    <row r="242" spans="1:5" ht="14.25" x14ac:dyDescent="0.2">
      <c r="A242" s="41"/>
      <c r="B242" s="41"/>
      <c r="C242" s="41"/>
      <c r="D242" s="41"/>
      <c r="E242" s="41"/>
    </row>
    <row r="243" spans="1:5" ht="14.25" x14ac:dyDescent="0.2">
      <c r="A243" s="41"/>
      <c r="B243" s="41"/>
      <c r="C243" s="41"/>
      <c r="D243" s="41"/>
      <c r="E243" s="41"/>
    </row>
    <row r="244" spans="1:5" ht="14.25" x14ac:dyDescent="0.2">
      <c r="A244" s="41"/>
      <c r="B244" s="41"/>
      <c r="C244" s="41"/>
      <c r="D244" s="41"/>
      <c r="E244" s="41"/>
    </row>
    <row r="245" spans="1:5" ht="14.25" x14ac:dyDescent="0.2">
      <c r="A245" s="41"/>
      <c r="B245" s="41"/>
      <c r="C245" s="41"/>
      <c r="D245" s="41"/>
      <c r="E245" s="41"/>
    </row>
    <row r="246" spans="1:5" ht="14.25" x14ac:dyDescent="0.2">
      <c r="A246" s="41"/>
      <c r="B246" s="41"/>
      <c r="C246" s="41"/>
      <c r="D246" s="41"/>
      <c r="E246" s="41"/>
    </row>
    <row r="247" spans="1:5" ht="14.25" x14ac:dyDescent="0.2">
      <c r="A247" s="41"/>
      <c r="B247" s="41"/>
      <c r="C247" s="41"/>
      <c r="D247" s="41"/>
      <c r="E247" s="41"/>
    </row>
    <row r="248" spans="1:5" ht="14.25" x14ac:dyDescent="0.2">
      <c r="A248" s="41"/>
      <c r="B248" s="41"/>
      <c r="C248" s="41"/>
      <c r="D248" s="41"/>
      <c r="E248" s="41"/>
    </row>
    <row r="249" spans="1:5" ht="14.25" x14ac:dyDescent="0.2">
      <c r="A249" s="41"/>
      <c r="B249" s="41"/>
      <c r="C249" s="41"/>
      <c r="D249" s="41"/>
      <c r="E249" s="41"/>
    </row>
    <row r="250" spans="1:5" ht="14.25" x14ac:dyDescent="0.2">
      <c r="A250" s="41"/>
      <c r="B250" s="41"/>
      <c r="C250" s="41"/>
      <c r="D250" s="41"/>
      <c r="E250" s="41"/>
    </row>
    <row r="251" spans="1:5" ht="14.25" x14ac:dyDescent="0.2">
      <c r="A251" s="41"/>
      <c r="B251" s="41"/>
      <c r="C251" s="41"/>
      <c r="D251" s="41"/>
      <c r="E251" s="41"/>
    </row>
    <row r="252" spans="1:5" ht="14.25" x14ac:dyDescent="0.2">
      <c r="A252" s="41"/>
      <c r="B252" s="41"/>
      <c r="C252" s="41"/>
      <c r="D252" s="41"/>
      <c r="E252" s="41"/>
    </row>
    <row r="253" spans="1:5" ht="14.25" x14ac:dyDescent="0.2">
      <c r="A253" s="41"/>
      <c r="B253" s="41"/>
      <c r="C253" s="41"/>
      <c r="D253" s="41"/>
      <c r="E253" s="41"/>
    </row>
    <row r="254" spans="1:5" ht="14.25" x14ac:dyDescent="0.2">
      <c r="A254" s="41"/>
      <c r="B254" s="41"/>
      <c r="C254" s="41"/>
      <c r="D254" s="41"/>
      <c r="E254" s="41"/>
    </row>
    <row r="255" spans="1:5" ht="14.25" x14ac:dyDescent="0.2">
      <c r="A255" s="41"/>
      <c r="B255" s="41"/>
      <c r="C255" s="41"/>
      <c r="D255" s="41"/>
      <c r="E255" s="41"/>
    </row>
    <row r="256" spans="1:5" ht="14.25" x14ac:dyDescent="0.2">
      <c r="A256" s="41"/>
      <c r="B256" s="41"/>
      <c r="C256" s="41"/>
      <c r="D256" s="41"/>
      <c r="E256" s="41"/>
    </row>
    <row r="257" spans="1:5" ht="14.25" x14ac:dyDescent="0.2">
      <c r="A257" s="41"/>
      <c r="B257" s="41"/>
      <c r="C257" s="41"/>
      <c r="D257" s="41"/>
      <c r="E257" s="41"/>
    </row>
    <row r="258" spans="1:5" ht="14.25" x14ac:dyDescent="0.2">
      <c r="A258" s="41"/>
      <c r="B258" s="41"/>
      <c r="C258" s="41"/>
      <c r="D258" s="41"/>
      <c r="E258" s="41"/>
    </row>
    <row r="259" spans="1:5" ht="14.25" x14ac:dyDescent="0.2">
      <c r="A259" s="41"/>
      <c r="B259" s="41"/>
      <c r="C259" s="41"/>
      <c r="D259" s="41"/>
      <c r="E259" s="41"/>
    </row>
    <row r="260" spans="1:5" ht="14.25" x14ac:dyDescent="0.2">
      <c r="A260" s="41"/>
      <c r="B260" s="41"/>
      <c r="C260" s="41"/>
      <c r="D260" s="41"/>
      <c r="E260" s="41"/>
    </row>
    <row r="261" spans="1:5" ht="14.25" x14ac:dyDescent="0.2">
      <c r="A261" s="41"/>
      <c r="B261" s="41"/>
      <c r="C261" s="41"/>
      <c r="D261" s="41"/>
      <c r="E261" s="41"/>
    </row>
    <row r="262" spans="1:5" ht="14.25" x14ac:dyDescent="0.2">
      <c r="A262" s="41"/>
      <c r="B262" s="41"/>
      <c r="C262" s="41"/>
      <c r="D262" s="41"/>
      <c r="E262" s="41"/>
    </row>
    <row r="263" spans="1:5" ht="14.25" x14ac:dyDescent="0.2">
      <c r="A263" s="41"/>
      <c r="B263" s="41"/>
      <c r="C263" s="41"/>
      <c r="D263" s="41"/>
      <c r="E263" s="41"/>
    </row>
    <row r="264" spans="1:5" ht="14.25" x14ac:dyDescent="0.2">
      <c r="A264" s="41"/>
      <c r="B264" s="41"/>
      <c r="C264" s="41"/>
      <c r="D264" s="41"/>
      <c r="E264" s="41"/>
    </row>
    <row r="265" spans="1:5" ht="14.25" x14ac:dyDescent="0.2">
      <c r="A265" s="41"/>
      <c r="B265" s="41"/>
      <c r="C265" s="41"/>
      <c r="D265" s="41"/>
      <c r="E265" s="41"/>
    </row>
    <row r="266" spans="1:5" ht="14.25" x14ac:dyDescent="0.2">
      <c r="A266" s="41"/>
      <c r="B266" s="41"/>
      <c r="C266" s="41"/>
      <c r="D266" s="41"/>
      <c r="E266" s="41"/>
    </row>
    <row r="267" spans="1:5" ht="14.25" x14ac:dyDescent="0.2">
      <c r="A267" s="41"/>
      <c r="B267" s="41"/>
      <c r="C267" s="41"/>
      <c r="D267" s="41"/>
      <c r="E267" s="41"/>
    </row>
    <row r="268" spans="1:5" ht="14.25" x14ac:dyDescent="0.2">
      <c r="A268" s="41"/>
      <c r="B268" s="41"/>
      <c r="C268" s="41"/>
      <c r="D268" s="41"/>
      <c r="E268" s="41"/>
    </row>
    <row r="269" spans="1:5" ht="14.25" x14ac:dyDescent="0.2">
      <c r="A269" s="41"/>
      <c r="B269" s="41"/>
      <c r="C269" s="41"/>
      <c r="D269" s="41"/>
      <c r="E269" s="41"/>
    </row>
    <row r="270" spans="1:5" ht="14.25" x14ac:dyDescent="0.2">
      <c r="A270" s="41"/>
      <c r="B270" s="41"/>
      <c r="C270" s="41"/>
      <c r="D270" s="41"/>
      <c r="E270" s="41"/>
    </row>
    <row r="271" spans="1:5" ht="14.25" x14ac:dyDescent="0.2">
      <c r="A271" s="41"/>
      <c r="B271" s="41"/>
      <c r="C271" s="41"/>
      <c r="D271" s="41"/>
      <c r="E271" s="41"/>
    </row>
    <row r="272" spans="1:5" ht="14.25" x14ac:dyDescent="0.2">
      <c r="A272" s="41"/>
      <c r="B272" s="41"/>
      <c r="C272" s="41"/>
      <c r="D272" s="41"/>
      <c r="E272" s="41"/>
    </row>
    <row r="273" spans="1:5" ht="14.25" x14ac:dyDescent="0.2">
      <c r="A273" s="41"/>
      <c r="B273" s="41"/>
      <c r="C273" s="41"/>
      <c r="D273" s="41"/>
      <c r="E273" s="41"/>
    </row>
    <row r="274" spans="1:5" ht="14.25" x14ac:dyDescent="0.2">
      <c r="A274" s="41"/>
      <c r="B274" s="41"/>
      <c r="C274" s="41"/>
      <c r="D274" s="41"/>
      <c r="E274" s="41"/>
    </row>
    <row r="275" spans="1:5" ht="14.25" x14ac:dyDescent="0.2">
      <c r="A275" s="41"/>
      <c r="B275" s="41"/>
      <c r="C275" s="41"/>
      <c r="D275" s="41"/>
      <c r="E275" s="41"/>
    </row>
    <row r="276" spans="1:5" ht="14.25" x14ac:dyDescent="0.2">
      <c r="A276" s="41"/>
      <c r="B276" s="41"/>
      <c r="C276" s="41"/>
      <c r="D276" s="41"/>
      <c r="E276" s="41"/>
    </row>
    <row r="277" spans="1:5" ht="14.25" x14ac:dyDescent="0.2">
      <c r="A277" s="41"/>
      <c r="B277" s="41"/>
      <c r="C277" s="41"/>
      <c r="D277" s="41"/>
      <c r="E277" s="41"/>
    </row>
    <row r="278" spans="1:5" ht="14.25" x14ac:dyDescent="0.2">
      <c r="A278" s="41"/>
      <c r="B278" s="41"/>
      <c r="C278" s="41"/>
      <c r="D278" s="41"/>
      <c r="E278" s="41"/>
    </row>
    <row r="279" spans="1:5" ht="14.25" x14ac:dyDescent="0.2">
      <c r="A279" s="41"/>
      <c r="B279" s="41"/>
      <c r="C279" s="41"/>
      <c r="D279" s="41"/>
      <c r="E279" s="41"/>
    </row>
    <row r="280" spans="1:5" ht="14.25" x14ac:dyDescent="0.2">
      <c r="A280" s="41"/>
      <c r="B280" s="41"/>
      <c r="C280" s="41"/>
      <c r="D280" s="41"/>
      <c r="E280" s="41"/>
    </row>
    <row r="281" spans="1:5" ht="14.25" x14ac:dyDescent="0.2">
      <c r="A281" s="41"/>
      <c r="B281" s="41"/>
      <c r="C281" s="41"/>
      <c r="D281" s="41"/>
      <c r="E281" s="41"/>
    </row>
    <row r="282" spans="1:5" ht="14.25" x14ac:dyDescent="0.2">
      <c r="A282" s="41"/>
      <c r="B282" s="41"/>
      <c r="C282" s="41"/>
      <c r="D282" s="41"/>
      <c r="E282" s="41"/>
    </row>
    <row r="283" spans="1:5" ht="14.25" x14ac:dyDescent="0.2">
      <c r="A283" s="41"/>
      <c r="B283" s="41"/>
      <c r="C283" s="41"/>
      <c r="D283" s="41"/>
      <c r="E283" s="41"/>
    </row>
    <row r="284" spans="1:5" ht="14.25" x14ac:dyDescent="0.2">
      <c r="A284" s="41"/>
      <c r="B284" s="41"/>
      <c r="C284" s="41"/>
      <c r="D284" s="41"/>
      <c r="E284" s="41"/>
    </row>
    <row r="285" spans="1:5" ht="14.25" x14ac:dyDescent="0.2">
      <c r="A285" s="41"/>
      <c r="B285" s="41"/>
      <c r="C285" s="41"/>
      <c r="D285" s="41"/>
      <c r="E285" s="41"/>
    </row>
    <row r="286" spans="1:5" ht="14.25" x14ac:dyDescent="0.2">
      <c r="A286" s="41"/>
      <c r="B286" s="41"/>
      <c r="C286" s="41"/>
      <c r="D286" s="41"/>
      <c r="E286" s="41"/>
    </row>
    <row r="287" spans="1:5" ht="14.25" x14ac:dyDescent="0.2">
      <c r="A287" s="41"/>
      <c r="B287" s="41"/>
      <c r="C287" s="41"/>
      <c r="D287" s="41"/>
      <c r="E287" s="41"/>
    </row>
    <row r="288" spans="1:5" ht="14.25" x14ac:dyDescent="0.2">
      <c r="A288" s="41"/>
      <c r="B288" s="41"/>
      <c r="C288" s="41"/>
      <c r="D288" s="41"/>
      <c r="E288" s="41"/>
    </row>
    <row r="289" spans="1:5" ht="14.25" x14ac:dyDescent="0.2">
      <c r="A289" s="41"/>
      <c r="B289" s="41"/>
      <c r="C289" s="41"/>
      <c r="D289" s="41"/>
      <c r="E289" s="41"/>
    </row>
    <row r="290" spans="1:5" ht="14.25" x14ac:dyDescent="0.2">
      <c r="A290" s="41"/>
      <c r="B290" s="41"/>
      <c r="C290" s="41"/>
      <c r="D290" s="41"/>
      <c r="E290" s="41"/>
    </row>
    <row r="291" spans="1:5" ht="14.25" x14ac:dyDescent="0.2">
      <c r="A291" s="41"/>
      <c r="B291" s="41"/>
      <c r="C291" s="41"/>
      <c r="D291" s="41"/>
      <c r="E291" s="41"/>
    </row>
    <row r="292" spans="1:5" ht="14.25" x14ac:dyDescent="0.2">
      <c r="A292" s="41"/>
      <c r="B292" s="41"/>
      <c r="C292" s="41"/>
      <c r="D292" s="41"/>
      <c r="E292" s="41"/>
    </row>
    <row r="293" spans="1:5" ht="14.25" x14ac:dyDescent="0.2">
      <c r="A293" s="41"/>
      <c r="B293" s="41"/>
      <c r="C293" s="41"/>
      <c r="D293" s="41"/>
      <c r="E293" s="41"/>
    </row>
    <row r="294" spans="1:5" ht="14.25" x14ac:dyDescent="0.2">
      <c r="A294" s="41"/>
      <c r="B294" s="41"/>
      <c r="C294" s="41"/>
      <c r="D294" s="41"/>
      <c r="E294" s="41"/>
    </row>
    <row r="295" spans="1:5" ht="14.25" x14ac:dyDescent="0.2">
      <c r="A295" s="41"/>
      <c r="B295" s="41"/>
      <c r="C295" s="41"/>
      <c r="D295" s="41"/>
      <c r="E295" s="41"/>
    </row>
    <row r="296" spans="1:5" ht="14.25" x14ac:dyDescent="0.2">
      <c r="A296" s="41"/>
      <c r="B296" s="41"/>
      <c r="C296" s="41"/>
      <c r="D296" s="41"/>
      <c r="E296" s="41"/>
    </row>
    <row r="297" spans="1:5" ht="14.25" x14ac:dyDescent="0.2">
      <c r="A297" s="41"/>
      <c r="B297" s="41"/>
      <c r="C297" s="41"/>
      <c r="D297" s="41"/>
      <c r="E297" s="41"/>
    </row>
    <row r="298" spans="1:5" ht="14.25" x14ac:dyDescent="0.2">
      <c r="A298" s="41"/>
      <c r="B298" s="41"/>
      <c r="C298" s="41"/>
      <c r="D298" s="41"/>
      <c r="E298" s="41"/>
    </row>
    <row r="299" spans="1:5" ht="14.25" x14ac:dyDescent="0.2">
      <c r="A299" s="41"/>
      <c r="B299" s="41"/>
      <c r="C299" s="41"/>
      <c r="D299" s="41"/>
      <c r="E299" s="41"/>
    </row>
    <row r="300" spans="1:5" ht="14.25" x14ac:dyDescent="0.2">
      <c r="A300" s="41"/>
      <c r="B300" s="41"/>
      <c r="C300" s="41"/>
      <c r="D300" s="41"/>
      <c r="E300" s="41"/>
    </row>
    <row r="301" spans="1:5" ht="14.25" x14ac:dyDescent="0.2">
      <c r="A301" s="41"/>
      <c r="B301" s="41"/>
      <c r="C301" s="41"/>
      <c r="D301" s="41"/>
      <c r="E301" s="41"/>
    </row>
    <row r="302" spans="1:5" ht="14.25" x14ac:dyDescent="0.2">
      <c r="A302" s="41"/>
      <c r="B302" s="41"/>
      <c r="C302" s="41"/>
      <c r="D302" s="41"/>
      <c r="E302" s="41"/>
    </row>
    <row r="303" spans="1:5" ht="14.25" x14ac:dyDescent="0.2">
      <c r="A303" s="41"/>
      <c r="B303" s="41"/>
      <c r="C303" s="41"/>
      <c r="D303" s="41"/>
      <c r="E303" s="41"/>
    </row>
    <row r="304" spans="1:5" ht="14.25" x14ac:dyDescent="0.2">
      <c r="A304" s="41"/>
      <c r="B304" s="41"/>
      <c r="C304" s="41"/>
      <c r="D304" s="41"/>
      <c r="E304" s="41"/>
    </row>
    <row r="305" spans="1:5" ht="14.25" x14ac:dyDescent="0.2">
      <c r="A305" s="41"/>
      <c r="B305" s="41"/>
      <c r="C305" s="41"/>
      <c r="D305" s="41"/>
      <c r="E305" s="41"/>
    </row>
    <row r="306" spans="1:5" ht="14.25" x14ac:dyDescent="0.2">
      <c r="A306" s="41"/>
      <c r="B306" s="41"/>
      <c r="C306" s="41"/>
      <c r="D306" s="41"/>
      <c r="E306" s="41"/>
    </row>
    <row r="307" spans="1:5" ht="14.25" x14ac:dyDescent="0.2">
      <c r="A307" s="41"/>
      <c r="B307" s="41"/>
      <c r="C307" s="41"/>
      <c r="D307" s="41"/>
      <c r="E307" s="41"/>
    </row>
    <row r="308" spans="1:5" ht="14.25" x14ac:dyDescent="0.2">
      <c r="A308" s="41"/>
      <c r="B308" s="41"/>
      <c r="C308" s="41"/>
      <c r="D308" s="41"/>
      <c r="E308" s="41"/>
    </row>
    <row r="309" spans="1:5" ht="14.25" x14ac:dyDescent="0.2">
      <c r="A309" s="41"/>
      <c r="B309" s="41"/>
      <c r="C309" s="41"/>
      <c r="D309" s="41"/>
      <c r="E309" s="41"/>
    </row>
    <row r="310" spans="1:5" ht="14.25" x14ac:dyDescent="0.2">
      <c r="A310" s="41"/>
      <c r="B310" s="41"/>
      <c r="C310" s="41"/>
      <c r="D310" s="41"/>
      <c r="E310" s="41"/>
    </row>
    <row r="311" spans="1:5" ht="14.25" x14ac:dyDescent="0.2">
      <c r="A311" s="41"/>
      <c r="B311" s="41"/>
      <c r="C311" s="41"/>
      <c r="D311" s="41"/>
      <c r="E311" s="41"/>
    </row>
    <row r="312" spans="1:5" ht="14.25" x14ac:dyDescent="0.2">
      <c r="A312" s="41"/>
      <c r="B312" s="41"/>
      <c r="C312" s="41"/>
      <c r="D312" s="41"/>
      <c r="E312" s="41"/>
    </row>
    <row r="313" spans="1:5" ht="14.25" x14ac:dyDescent="0.2">
      <c r="A313" s="41"/>
      <c r="B313" s="41"/>
      <c r="C313" s="41"/>
      <c r="D313" s="41"/>
      <c r="E313" s="41"/>
    </row>
    <row r="314" spans="1:5" ht="14.25" x14ac:dyDescent="0.2">
      <c r="A314" s="41"/>
      <c r="B314" s="41"/>
      <c r="C314" s="41"/>
      <c r="D314" s="41"/>
      <c r="E314" s="41"/>
    </row>
    <row r="315" spans="1:5" ht="14.25" x14ac:dyDescent="0.2">
      <c r="A315" s="41"/>
      <c r="B315" s="41"/>
      <c r="C315" s="41"/>
      <c r="D315" s="41"/>
      <c r="E315" s="41"/>
    </row>
  </sheetData>
  <mergeCells count="16">
    <mergeCell ref="K18:K20"/>
    <mergeCell ref="K22:K24"/>
    <mergeCell ref="K27:K29"/>
    <mergeCell ref="K31:K32"/>
    <mergeCell ref="K9:K11"/>
    <mergeCell ref="K13:K15"/>
    <mergeCell ref="A43:H43"/>
    <mergeCell ref="A1:G1"/>
    <mergeCell ref="E6:E7"/>
    <mergeCell ref="G6:G7"/>
    <mergeCell ref="A32:G32"/>
    <mergeCell ref="F6:F7"/>
    <mergeCell ref="A3:G3"/>
    <mergeCell ref="A5:G5"/>
    <mergeCell ref="A41:H41"/>
    <mergeCell ref="A42:H42"/>
  </mergeCells>
  <phoneticPr fontId="0" type="noConversion"/>
  <printOptions horizontalCentered="1" verticalCentered="1"/>
  <pageMargins left="0.1" right="0.1" top="0.1" bottom="0.1" header="0.5" footer="0.5"/>
  <pageSetup scale="84" orientation="landscape" r:id="rId1"/>
  <headerFooter alignWithMargins="0"/>
  <customProperties>
    <customPr name="OrphanNamesChecke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36400-3063-42FF-A080-C46D2AD2A6B2}">
  <sheetPr>
    <pageSetUpPr fitToPage="1"/>
  </sheetPr>
  <dimension ref="A1:B109"/>
  <sheetViews>
    <sheetView zoomScale="93" workbookViewId="0">
      <selection activeCell="B17" sqref="B17"/>
    </sheetView>
  </sheetViews>
  <sheetFormatPr defaultColWidth="9.140625" defaultRowHeight="12.75" x14ac:dyDescent="0.2"/>
  <cols>
    <col min="1" max="1" width="3.42578125" style="353" customWidth="1"/>
    <col min="2" max="2" width="138.85546875" style="353" customWidth="1"/>
    <col min="3" max="16384" width="9.140625" style="353"/>
  </cols>
  <sheetData>
    <row r="1" spans="1:2" x14ac:dyDescent="0.2">
      <c r="A1" s="528" t="s">
        <v>197</v>
      </c>
      <c r="B1" s="528"/>
    </row>
    <row r="3" spans="1:2" x14ac:dyDescent="0.2">
      <c r="A3" s="354" t="s">
        <v>198</v>
      </c>
    </row>
    <row r="4" spans="1:2" x14ac:dyDescent="0.2">
      <c r="A4" s="355" t="s">
        <v>416</v>
      </c>
      <c r="B4" s="353" t="s">
        <v>199</v>
      </c>
    </row>
    <row r="6" spans="1:2" x14ac:dyDescent="0.2">
      <c r="A6" s="356" t="s">
        <v>336</v>
      </c>
    </row>
    <row r="7" spans="1:2" x14ac:dyDescent="0.2">
      <c r="A7" s="355" t="s">
        <v>416</v>
      </c>
      <c r="B7" s="357" t="s">
        <v>221</v>
      </c>
    </row>
    <row r="8" spans="1:2" ht="16.5" customHeight="1" x14ac:dyDescent="0.2">
      <c r="A8" s="355" t="s">
        <v>416</v>
      </c>
      <c r="B8" s="353" t="s">
        <v>222</v>
      </c>
    </row>
    <row r="9" spans="1:2" x14ac:dyDescent="0.2">
      <c r="A9" s="358"/>
    </row>
    <row r="10" spans="1:2" x14ac:dyDescent="0.2">
      <c r="A10" s="356" t="s">
        <v>224</v>
      </c>
    </row>
    <row r="11" spans="1:2" ht="27.75" customHeight="1" x14ac:dyDescent="0.2">
      <c r="A11" s="355" t="s">
        <v>416</v>
      </c>
      <c r="B11" s="359" t="s">
        <v>370</v>
      </c>
    </row>
    <row r="12" spans="1:2" x14ac:dyDescent="0.2">
      <c r="A12" s="358"/>
    </row>
    <row r="13" spans="1:2" x14ac:dyDescent="0.2">
      <c r="A13" s="356" t="s">
        <v>477</v>
      </c>
    </row>
    <row r="14" spans="1:2" x14ac:dyDescent="0.2">
      <c r="A14" s="355" t="s">
        <v>416</v>
      </c>
      <c r="B14" s="353" t="s">
        <v>631</v>
      </c>
    </row>
    <row r="15" spans="1:2" x14ac:dyDescent="0.2">
      <c r="A15" s="358"/>
    </row>
    <row r="16" spans="1:2" x14ac:dyDescent="0.2">
      <c r="A16" s="356" t="s">
        <v>478</v>
      </c>
    </row>
    <row r="17" spans="1:2" x14ac:dyDescent="0.2">
      <c r="A17" s="355" t="s">
        <v>416</v>
      </c>
      <c r="B17" s="353" t="s">
        <v>631</v>
      </c>
    </row>
    <row r="18" spans="1:2" x14ac:dyDescent="0.2">
      <c r="A18" s="358"/>
    </row>
    <row r="19" spans="1:2" x14ac:dyDescent="0.2">
      <c r="A19" s="356" t="s">
        <v>442</v>
      </c>
    </row>
    <row r="20" spans="1:2" x14ac:dyDescent="0.2">
      <c r="A20" s="355" t="s">
        <v>416</v>
      </c>
      <c r="B20" s="353" t="s">
        <v>428</v>
      </c>
    </row>
    <row r="21" spans="1:2" x14ac:dyDescent="0.2">
      <c r="A21" s="355" t="s">
        <v>416</v>
      </c>
      <c r="B21" s="353" t="s">
        <v>429</v>
      </c>
    </row>
    <row r="22" spans="1:2" x14ac:dyDescent="0.2">
      <c r="A22" s="358"/>
    </row>
    <row r="23" spans="1:2" x14ac:dyDescent="0.2">
      <c r="A23" s="356" t="s">
        <v>227</v>
      </c>
    </row>
    <row r="24" spans="1:2" x14ac:dyDescent="0.2">
      <c r="A24" s="355" t="s">
        <v>416</v>
      </c>
      <c r="B24" s="353" t="s">
        <v>228</v>
      </c>
    </row>
    <row r="25" spans="1:2" x14ac:dyDescent="0.2">
      <c r="A25" s="358"/>
    </row>
    <row r="26" spans="1:2" x14ac:dyDescent="0.2">
      <c r="A26" s="354" t="s">
        <v>217</v>
      </c>
    </row>
    <row r="27" spans="1:2" x14ac:dyDescent="0.2">
      <c r="A27" s="355" t="s">
        <v>416</v>
      </c>
      <c r="B27" s="353" t="s">
        <v>215</v>
      </c>
    </row>
    <row r="28" spans="1:2" ht="25.5" x14ac:dyDescent="0.2">
      <c r="A28" s="355" t="s">
        <v>416</v>
      </c>
      <c r="B28" s="359" t="s">
        <v>430</v>
      </c>
    </row>
    <row r="29" spans="1:2" x14ac:dyDescent="0.2">
      <c r="A29" s="358"/>
    </row>
    <row r="30" spans="1:2" x14ac:dyDescent="0.2">
      <c r="A30" s="356" t="s">
        <v>218</v>
      </c>
    </row>
    <row r="31" spans="1:2" ht="25.5" x14ac:dyDescent="0.2">
      <c r="A31" s="355" t="s">
        <v>416</v>
      </c>
      <c r="B31" s="360" t="s">
        <v>340</v>
      </c>
    </row>
    <row r="32" spans="1:2" x14ac:dyDescent="0.2">
      <c r="A32" s="358"/>
    </row>
    <row r="33" spans="1:2" x14ac:dyDescent="0.2">
      <c r="A33" s="356" t="s">
        <v>219</v>
      </c>
    </row>
    <row r="34" spans="1:2" x14ac:dyDescent="0.2">
      <c r="A34" s="355" t="s">
        <v>416</v>
      </c>
      <c r="B34" s="353" t="s">
        <v>220</v>
      </c>
    </row>
    <row r="35" spans="1:2" x14ac:dyDescent="0.2">
      <c r="A35" s="358"/>
    </row>
    <row r="36" spans="1:2" x14ac:dyDescent="0.2">
      <c r="A36" s="356" t="s">
        <v>223</v>
      </c>
    </row>
    <row r="37" spans="1:2" x14ac:dyDescent="0.2">
      <c r="A37" s="355" t="s">
        <v>416</v>
      </c>
      <c r="B37" s="353" t="s">
        <v>200</v>
      </c>
    </row>
    <row r="38" spans="1:2" x14ac:dyDescent="0.2">
      <c r="A38" s="354"/>
    </row>
    <row r="39" spans="1:2" x14ac:dyDescent="0.2">
      <c r="A39" s="354" t="s">
        <v>225</v>
      </c>
    </row>
    <row r="40" spans="1:2" x14ac:dyDescent="0.2">
      <c r="A40" s="355" t="s">
        <v>416</v>
      </c>
      <c r="B40" s="353" t="s">
        <v>226</v>
      </c>
    </row>
    <row r="41" spans="1:2" x14ac:dyDescent="0.2">
      <c r="A41" s="358"/>
    </row>
    <row r="42" spans="1:2" x14ac:dyDescent="0.2">
      <c r="A42" s="356" t="s">
        <v>258</v>
      </c>
    </row>
    <row r="43" spans="1:2" x14ac:dyDescent="0.2">
      <c r="A43" s="355" t="s">
        <v>416</v>
      </c>
      <c r="B43" s="353" t="s">
        <v>431</v>
      </c>
    </row>
    <row r="44" spans="1:2" x14ac:dyDescent="0.2">
      <c r="A44" s="354"/>
    </row>
    <row r="45" spans="1:2" x14ac:dyDescent="0.2">
      <c r="A45" s="356" t="s">
        <v>201</v>
      </c>
    </row>
    <row r="46" spans="1:2" x14ac:dyDescent="0.2">
      <c r="A46" s="355" t="s">
        <v>416</v>
      </c>
      <c r="B46" s="353" t="s">
        <v>202</v>
      </c>
    </row>
    <row r="47" spans="1:2" x14ac:dyDescent="0.2">
      <c r="A47" s="358"/>
    </row>
    <row r="48" spans="1:2" x14ac:dyDescent="0.2">
      <c r="A48" s="356" t="s">
        <v>203</v>
      </c>
    </row>
    <row r="49" spans="1:2" x14ac:dyDescent="0.2">
      <c r="A49" s="355" t="s">
        <v>416</v>
      </c>
      <c r="B49" s="353" t="s">
        <v>257</v>
      </c>
    </row>
    <row r="50" spans="1:2" x14ac:dyDescent="0.2">
      <c r="A50" s="355" t="s">
        <v>416</v>
      </c>
      <c r="B50" s="353" t="s">
        <v>204</v>
      </c>
    </row>
    <row r="51" spans="1:2" x14ac:dyDescent="0.2">
      <c r="A51" s="355" t="s">
        <v>416</v>
      </c>
      <c r="B51" s="353" t="s">
        <v>205</v>
      </c>
    </row>
    <row r="52" spans="1:2" x14ac:dyDescent="0.2">
      <c r="A52" s="358"/>
    </row>
    <row r="53" spans="1:2" x14ac:dyDescent="0.2">
      <c r="A53" s="356" t="s">
        <v>206</v>
      </c>
    </row>
    <row r="54" spans="1:2" x14ac:dyDescent="0.2">
      <c r="A54" s="355" t="s">
        <v>416</v>
      </c>
      <c r="B54" s="353" t="s">
        <v>207</v>
      </c>
    </row>
    <row r="55" spans="1:2" x14ac:dyDescent="0.2">
      <c r="A55" s="355" t="s">
        <v>416</v>
      </c>
      <c r="B55" s="353" t="s">
        <v>125</v>
      </c>
    </row>
    <row r="56" spans="1:2" x14ac:dyDescent="0.2">
      <c r="B56" s="361" t="s">
        <v>208</v>
      </c>
    </row>
    <row r="57" spans="1:2" x14ac:dyDescent="0.2">
      <c r="B57" s="361" t="s">
        <v>209</v>
      </c>
    </row>
    <row r="58" spans="1:2" x14ac:dyDescent="0.2">
      <c r="B58" s="362" t="s">
        <v>290</v>
      </c>
    </row>
    <row r="59" spans="1:2" x14ac:dyDescent="0.2">
      <c r="B59" s="362" t="s">
        <v>293</v>
      </c>
    </row>
    <row r="60" spans="1:2" x14ac:dyDescent="0.2">
      <c r="B60" s="361" t="s">
        <v>210</v>
      </c>
    </row>
    <row r="61" spans="1:2" x14ac:dyDescent="0.2">
      <c r="B61" s="361" t="s">
        <v>291</v>
      </c>
    </row>
    <row r="62" spans="1:2" x14ac:dyDescent="0.2">
      <c r="B62" s="361" t="s">
        <v>337</v>
      </c>
    </row>
    <row r="63" spans="1:2" x14ac:dyDescent="0.2">
      <c r="B63" s="353" t="s">
        <v>292</v>
      </c>
    </row>
    <row r="64" spans="1:2" x14ac:dyDescent="0.2">
      <c r="B64" s="363" t="s">
        <v>338</v>
      </c>
    </row>
    <row r="65" spans="1:2" x14ac:dyDescent="0.2">
      <c r="B65" s="361" t="s">
        <v>339</v>
      </c>
    </row>
    <row r="66" spans="1:2" x14ac:dyDescent="0.2">
      <c r="B66" s="364" t="s">
        <v>432</v>
      </c>
    </row>
    <row r="67" spans="1:2" x14ac:dyDescent="0.2">
      <c r="B67" s="361"/>
    </row>
    <row r="68" spans="1:2" x14ac:dyDescent="0.2">
      <c r="A68" s="365" t="s">
        <v>211</v>
      </c>
      <c r="B68" s="361"/>
    </row>
    <row r="69" spans="1:2" x14ac:dyDescent="0.2">
      <c r="A69" s="366" t="s">
        <v>0</v>
      </c>
    </row>
    <row r="70" spans="1:2" ht="25.5" x14ac:dyDescent="0.2">
      <c r="A70" s="367"/>
      <c r="B70" s="368" t="s">
        <v>212</v>
      </c>
    </row>
    <row r="71" spans="1:2" x14ac:dyDescent="0.2">
      <c r="A71" s="367" t="s">
        <v>294</v>
      </c>
      <c r="B71" s="369"/>
    </row>
    <row r="72" spans="1:2" ht="38.25" x14ac:dyDescent="0.2">
      <c r="A72" s="369" t="s">
        <v>12</v>
      </c>
      <c r="B72" s="357" t="s">
        <v>213</v>
      </c>
    </row>
    <row r="73" spans="1:2" ht="30.95" customHeight="1" x14ac:dyDescent="0.2">
      <c r="A73" s="369" t="s">
        <v>74</v>
      </c>
      <c r="B73" s="368" t="s">
        <v>214</v>
      </c>
    </row>
    <row r="74" spans="1:2" ht="9" customHeight="1" x14ac:dyDescent="0.2">
      <c r="A74" s="369"/>
      <c r="B74" s="369"/>
    </row>
    <row r="75" spans="1:2" x14ac:dyDescent="0.2">
      <c r="A75" s="367" t="s">
        <v>295</v>
      </c>
      <c r="B75" s="369"/>
    </row>
    <row r="76" spans="1:2" ht="70.5" customHeight="1" x14ac:dyDescent="0.2">
      <c r="A76" s="369" t="s">
        <v>12</v>
      </c>
      <c r="B76" s="370" t="s">
        <v>341</v>
      </c>
    </row>
    <row r="77" spans="1:2" x14ac:dyDescent="0.2">
      <c r="A77" s="369" t="s">
        <v>74</v>
      </c>
      <c r="B77" s="369"/>
    </row>
    <row r="78" spans="1:2" ht="38.450000000000003" customHeight="1" x14ac:dyDescent="0.2">
      <c r="A78" s="369"/>
      <c r="B78" s="370" t="s">
        <v>342</v>
      </c>
    </row>
    <row r="79" spans="1:2" ht="24.6" customHeight="1" x14ac:dyDescent="0.2">
      <c r="A79" s="369"/>
      <c r="B79" s="357" t="s">
        <v>352</v>
      </c>
    </row>
    <row r="80" spans="1:2" x14ac:dyDescent="0.2">
      <c r="A80" s="369"/>
      <c r="B80" s="371" t="s">
        <v>353</v>
      </c>
    </row>
    <row r="81" spans="1:2" x14ac:dyDescent="0.2">
      <c r="A81" s="369"/>
      <c r="B81" s="371" t="s">
        <v>354</v>
      </c>
    </row>
    <row r="82" spans="1:2" x14ac:dyDescent="0.2">
      <c r="A82" s="369"/>
      <c r="B82" s="371" t="s">
        <v>355</v>
      </c>
    </row>
    <row r="83" spans="1:2" ht="30" customHeight="1" x14ac:dyDescent="0.2">
      <c r="A83" s="369"/>
      <c r="B83" s="371" t="s">
        <v>356</v>
      </c>
    </row>
    <row r="84" spans="1:2" x14ac:dyDescent="0.2">
      <c r="A84" s="369"/>
      <c r="B84" s="369"/>
    </row>
    <row r="85" spans="1:2" ht="47.1" customHeight="1" x14ac:dyDescent="0.2">
      <c r="A85" s="529" t="s">
        <v>357</v>
      </c>
      <c r="B85" s="529"/>
    </row>
    <row r="86" spans="1:2" ht="33.6" customHeight="1" x14ac:dyDescent="0.2">
      <c r="A86" s="369"/>
      <c r="B86" s="370" t="s">
        <v>343</v>
      </c>
    </row>
    <row r="87" spans="1:2" ht="57.95" customHeight="1" x14ac:dyDescent="0.2">
      <c r="A87" s="369"/>
      <c r="B87" s="370" t="s">
        <v>344</v>
      </c>
    </row>
    <row r="88" spans="1:2" ht="47.1" customHeight="1" x14ac:dyDescent="0.2">
      <c r="A88" s="369"/>
      <c r="B88" s="370" t="s">
        <v>345</v>
      </c>
    </row>
    <row r="89" spans="1:2" ht="36.950000000000003" customHeight="1" x14ac:dyDescent="0.2">
      <c r="A89" s="369"/>
      <c r="B89" s="370" t="s">
        <v>346</v>
      </c>
    </row>
    <row r="90" spans="1:2" ht="45.6" customHeight="1" x14ac:dyDescent="0.2">
      <c r="A90" s="530" t="s">
        <v>358</v>
      </c>
      <c r="B90" s="530"/>
    </row>
    <row r="91" spans="1:2" ht="30.95" customHeight="1" x14ac:dyDescent="0.2">
      <c r="A91" s="369"/>
      <c r="B91" s="370" t="s">
        <v>347</v>
      </c>
    </row>
    <row r="92" spans="1:2" ht="33.950000000000003" customHeight="1" x14ac:dyDescent="0.2">
      <c r="A92" s="369"/>
      <c r="B92" s="370" t="s">
        <v>348</v>
      </c>
    </row>
    <row r="93" spans="1:2" ht="32.450000000000003" customHeight="1" x14ac:dyDescent="0.2">
      <c r="A93" s="369"/>
      <c r="B93" s="370" t="s">
        <v>349</v>
      </c>
    </row>
    <row r="94" spans="1:2" ht="21.6" customHeight="1" x14ac:dyDescent="0.2">
      <c r="A94" s="369"/>
      <c r="B94" s="370" t="s">
        <v>350</v>
      </c>
    </row>
    <row r="95" spans="1:2" ht="32.1" customHeight="1" x14ac:dyDescent="0.2">
      <c r="A95" s="369"/>
      <c r="B95" s="370" t="s">
        <v>351</v>
      </c>
    </row>
    <row r="96" spans="1:2" x14ac:dyDescent="0.2">
      <c r="A96" s="369"/>
      <c r="B96" s="369"/>
    </row>
    <row r="97" spans="1:2" ht="29.45" customHeight="1" x14ac:dyDescent="0.2">
      <c r="A97" s="529" t="s">
        <v>359</v>
      </c>
      <c r="B97" s="529"/>
    </row>
    <row r="98" spans="1:2" ht="49.5" customHeight="1" x14ac:dyDescent="0.2">
      <c r="A98" s="369"/>
      <c r="B98" s="371" t="s">
        <v>371</v>
      </c>
    </row>
    <row r="99" spans="1:2" ht="27.75" customHeight="1" x14ac:dyDescent="0.2">
      <c r="A99" s="369"/>
      <c r="B99" s="371" t="s">
        <v>296</v>
      </c>
    </row>
    <row r="100" spans="1:2" ht="25.5" x14ac:dyDescent="0.2">
      <c r="A100" s="369"/>
      <c r="B100" s="372" t="s">
        <v>360</v>
      </c>
    </row>
    <row r="101" spans="1:2" ht="25.5" x14ac:dyDescent="0.2">
      <c r="A101" s="369"/>
      <c r="B101" s="371" t="s">
        <v>361</v>
      </c>
    </row>
    <row r="102" spans="1:2" ht="32.1" customHeight="1" x14ac:dyDescent="0.2">
      <c r="A102" s="369"/>
      <c r="B102" s="372" t="s">
        <v>367</v>
      </c>
    </row>
    <row r="103" spans="1:2" ht="20.100000000000001" customHeight="1" x14ac:dyDescent="0.2">
      <c r="A103" s="369"/>
      <c r="B103" s="371" t="s">
        <v>363</v>
      </c>
    </row>
    <row r="104" spans="1:2" ht="17.100000000000001" customHeight="1" x14ac:dyDescent="0.2">
      <c r="A104" s="369"/>
      <c r="B104" s="371" t="s">
        <v>362</v>
      </c>
    </row>
    <row r="105" spans="1:2" ht="71.25" customHeight="1" x14ac:dyDescent="0.2">
      <c r="A105" s="369"/>
      <c r="B105" s="372" t="s">
        <v>364</v>
      </c>
    </row>
    <row r="106" spans="1:2" ht="28.5" customHeight="1" x14ac:dyDescent="0.2">
      <c r="A106" s="369"/>
      <c r="B106" s="371" t="s">
        <v>365</v>
      </c>
    </row>
    <row r="107" spans="1:2" ht="18" customHeight="1" x14ac:dyDescent="0.2">
      <c r="A107" s="369"/>
      <c r="B107" s="371" t="s">
        <v>366</v>
      </c>
    </row>
    <row r="108" spans="1:2" ht="18.600000000000001" customHeight="1" x14ac:dyDescent="0.2">
      <c r="A108" s="369"/>
      <c r="B108" s="371" t="s">
        <v>433</v>
      </c>
    </row>
    <row r="109" spans="1:2" ht="29.1" customHeight="1" x14ac:dyDescent="0.2">
      <c r="A109" s="369"/>
      <c r="B109" s="370" t="s">
        <v>297</v>
      </c>
    </row>
  </sheetData>
  <mergeCells count="4">
    <mergeCell ref="A1:B1"/>
    <mergeCell ref="A85:B85"/>
    <mergeCell ref="A90:B90"/>
    <mergeCell ref="A97:B97"/>
  </mergeCells>
  <printOptions horizontalCentered="1"/>
  <pageMargins left="0.5" right="0.5" top="0.5" bottom="0.5" header="0.5" footer="0.5"/>
  <pageSetup scale="64" orientation="portrait" r:id="rId1"/>
  <headerFooter alignWithMargins="0"/>
  <customProperties>
    <customPr name="OrphanNamesChecke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39F23-13E6-4058-A9D2-3277AC5797A6}">
  <sheetPr>
    <pageSetUpPr fitToPage="1"/>
  </sheetPr>
  <dimension ref="A1:U44"/>
  <sheetViews>
    <sheetView workbookViewId="0">
      <selection activeCell="A3" sqref="A3:I3"/>
    </sheetView>
  </sheetViews>
  <sheetFormatPr defaultColWidth="8.7109375" defaultRowHeight="15" x14ac:dyDescent="0.25"/>
  <cols>
    <col min="1" max="1" width="4.140625" style="281" customWidth="1"/>
    <col min="2" max="2" width="15.85546875" style="281" customWidth="1"/>
    <col min="3" max="3" width="8.7109375" style="281"/>
    <col min="4" max="4" width="15.5703125" style="281" customWidth="1"/>
    <col min="5" max="7" width="8.7109375" style="281"/>
    <col min="8" max="8" width="17.7109375" style="281" customWidth="1"/>
    <col min="9" max="12" width="8.7109375" style="281"/>
    <col min="13" max="13" width="0" style="281" hidden="1" customWidth="1"/>
    <col min="14" max="16384" width="8.7109375" style="281"/>
  </cols>
  <sheetData>
    <row r="1" spans="1:21" x14ac:dyDescent="0.25">
      <c r="A1" s="723" t="s">
        <v>385</v>
      </c>
      <c r="B1" s="723"/>
      <c r="C1" s="723"/>
      <c r="D1" s="723"/>
      <c r="E1" s="723"/>
      <c r="F1" s="723"/>
      <c r="G1" s="723"/>
      <c r="H1" s="723"/>
      <c r="I1" s="723"/>
    </row>
    <row r="2" spans="1:21" ht="6.6" customHeight="1" x14ac:dyDescent="0.25"/>
    <row r="3" spans="1:21" x14ac:dyDescent="0.25">
      <c r="A3" s="724" t="s">
        <v>386</v>
      </c>
      <c r="B3" s="724"/>
      <c r="C3" s="724"/>
      <c r="D3" s="724"/>
      <c r="E3" s="724"/>
      <c r="F3" s="724"/>
      <c r="G3" s="724"/>
      <c r="H3" s="724"/>
      <c r="I3" s="724"/>
      <c r="K3" s="282"/>
    </row>
    <row r="4" spans="1:21" x14ac:dyDescent="0.25">
      <c r="K4" s="282"/>
    </row>
    <row r="5" spans="1:21" ht="47.45" customHeight="1" x14ac:dyDescent="0.25">
      <c r="A5" s="725" t="str">
        <f>CONCATENATE("WHEREAS, Nebraska Revised Statute 77-1632 and 77-1633 provide that the Governing Body of ",'Basic Data Input'!B6," County"," passes by a majority vote a resolution or ordinance setting the tax request; and")</f>
        <v>WHEREAS, Nebraska Revised Statute 77-1632 and 77-1633 provide that the Governing Body of __________________________________ County passes by a majority vote a resolution or ordinance setting the tax request; and</v>
      </c>
      <c r="B5" s="725"/>
      <c r="C5" s="725"/>
      <c r="D5" s="725"/>
      <c r="E5" s="725"/>
      <c r="F5" s="725"/>
      <c r="G5" s="725"/>
      <c r="H5" s="725"/>
      <c r="I5" s="725"/>
      <c r="L5" s="283"/>
      <c r="M5" s="283"/>
      <c r="N5" s="283"/>
      <c r="O5" s="283"/>
      <c r="P5" s="283"/>
      <c r="Q5" s="283"/>
      <c r="R5" s="283"/>
      <c r="S5" s="283"/>
      <c r="T5" s="283"/>
      <c r="U5" s="283"/>
    </row>
    <row r="6" spans="1:21" ht="6.95" customHeight="1" x14ac:dyDescent="0.25"/>
    <row r="7" spans="1:21" ht="31.5" customHeight="1" x14ac:dyDescent="0.25">
      <c r="A7" s="725" t="s">
        <v>387</v>
      </c>
      <c r="B7" s="725"/>
      <c r="C7" s="725"/>
      <c r="D7" s="725"/>
      <c r="E7" s="725"/>
      <c r="F7" s="725"/>
      <c r="G7" s="725"/>
      <c r="H7" s="725"/>
      <c r="I7" s="725"/>
      <c r="L7" s="283"/>
      <c r="M7" s="283"/>
      <c r="N7" s="283"/>
      <c r="O7" s="283"/>
      <c r="P7" s="283"/>
      <c r="Q7" s="283"/>
      <c r="R7" s="283"/>
      <c r="S7" s="283"/>
      <c r="T7" s="283"/>
      <c r="U7" s="283"/>
    </row>
    <row r="8" spans="1:21" ht="6.6" customHeight="1" x14ac:dyDescent="0.25"/>
    <row r="9" spans="1:21" x14ac:dyDescent="0.25">
      <c r="A9" s="281" t="str">
        <f>CONCATENATE("NOW, THEREFORE, the Governing Body of ",'Basic Data Input'!B6," County", " resolves that:")</f>
        <v>NOW, THEREFORE, the Governing Body of __________________________________ County resolves that:</v>
      </c>
    </row>
    <row r="10" spans="1:21" ht="6.95" customHeight="1" x14ac:dyDescent="0.25"/>
    <row r="11" spans="1:21" x14ac:dyDescent="0.25">
      <c r="A11" s="284" t="s">
        <v>388</v>
      </c>
      <c r="B11" s="281" t="s">
        <v>683</v>
      </c>
      <c r="L11" s="284"/>
    </row>
    <row r="12" spans="1:21" ht="9" customHeight="1" x14ac:dyDescent="0.25">
      <c r="A12" s="284"/>
      <c r="L12" s="284"/>
    </row>
    <row r="13" spans="1:21" x14ac:dyDescent="0.25">
      <c r="A13" s="284"/>
      <c r="B13" s="285"/>
      <c r="C13" s="286" t="str" cm="1">
        <f t="array" ref="C13">'Cover Page '!B17:B17</f>
        <v>General Fund</v>
      </c>
      <c r="D13" s="287">
        <f>'Cover Page '!L17</f>
        <v>0</v>
      </c>
      <c r="L13" s="284"/>
    </row>
    <row r="14" spans="1:21" x14ac:dyDescent="0.25">
      <c r="A14" s="284"/>
      <c r="B14" s="285"/>
      <c r="C14" s="286" cm="1">
        <f t="array" ref="C14">'Cover Page '!B18:B18</f>
        <v>0</v>
      </c>
      <c r="D14" s="287">
        <f>'Cover Page '!L18</f>
        <v>0</v>
      </c>
      <c r="L14" s="284"/>
    </row>
    <row r="15" spans="1:21" x14ac:dyDescent="0.25">
      <c r="A15" s="284"/>
      <c r="B15" s="288"/>
      <c r="C15" s="286" cm="1">
        <f t="array" ref="C15">'Cover Page '!B19:B19</f>
        <v>0</v>
      </c>
      <c r="D15" s="287">
        <f>'Cover Page '!L19</f>
        <v>0</v>
      </c>
      <c r="L15" s="284"/>
    </row>
    <row r="16" spans="1:21" x14ac:dyDescent="0.25">
      <c r="A16" s="284"/>
      <c r="B16" s="288"/>
      <c r="C16" s="286" cm="1">
        <f t="array" ref="C16">'Cover Page '!B20:B20</f>
        <v>0</v>
      </c>
      <c r="D16" s="287">
        <f>'Cover Page '!L20</f>
        <v>0</v>
      </c>
      <c r="L16" s="284"/>
    </row>
    <row r="17" spans="1:21" x14ac:dyDescent="0.25">
      <c r="A17" s="289"/>
      <c r="L17" s="289"/>
    </row>
    <row r="18" spans="1:21" x14ac:dyDescent="0.25">
      <c r="A18" s="284" t="s">
        <v>389</v>
      </c>
      <c r="B18" s="290" t="str">
        <f>(CONCATENATE("The total assessed value of property differs from last year’s total assessed value by ",ROUND(Hearing!F36*100,2)," percent."))</f>
        <v>The total assessed value of property differs from last year’s total assessed value by 0 percent.</v>
      </c>
      <c r="L18" s="284"/>
      <c r="M18" s="291" t="s">
        <v>390</v>
      </c>
    </row>
    <row r="19" spans="1:21" x14ac:dyDescent="0.25">
      <c r="A19" s="289"/>
      <c r="L19" s="289"/>
    </row>
    <row r="20" spans="1:21" ht="30.6" customHeight="1" x14ac:dyDescent="0.25">
      <c r="A20" s="292" t="s">
        <v>391</v>
      </c>
      <c r="B20" s="725" t="str">
        <f>CONCATENATE("The tax rate which would levy the same amount of property taxes as last year, when multiplied by the new total assessed value of property would be ",Hearing!D38," per $100 of assessed value.")</f>
        <v>The tax rate which would levy the same amount of property taxes as last year, when multiplied by the new total assessed value of property would be 0 per $100 of assessed value.</v>
      </c>
      <c r="C20" s="725"/>
      <c r="D20" s="725"/>
      <c r="E20" s="725"/>
      <c r="F20" s="725"/>
      <c r="G20" s="725"/>
      <c r="H20" s="725"/>
      <c r="I20" s="725"/>
      <c r="L20" s="292"/>
      <c r="M20" s="283"/>
      <c r="N20" s="283"/>
      <c r="O20" s="283"/>
      <c r="P20" s="283"/>
      <c r="Q20" s="283"/>
      <c r="R20" s="283"/>
      <c r="S20" s="283"/>
      <c r="T20" s="283"/>
      <c r="U20" s="283"/>
    </row>
    <row r="21" spans="1:21" x14ac:dyDescent="0.25">
      <c r="A21" s="289"/>
      <c r="L21" s="289"/>
    </row>
    <row r="22" spans="1:21" ht="30.95" customHeight="1" x14ac:dyDescent="0.25">
      <c r="A22" s="292" t="s">
        <v>392</v>
      </c>
      <c r="B22" s="725" t="str">
        <f>CONCATENATE('Basic Data Input'!B6," County"," proposes to adopt a property tax request that will cause its tax rate to be ",Hearing!E37," per $100 of assessed value.")</f>
        <v>__________________________________ County proposes to adopt a property tax request that will cause its tax rate to be 0 per $100 of assessed value.</v>
      </c>
      <c r="C22" s="725"/>
      <c r="D22" s="725"/>
      <c r="E22" s="725"/>
      <c r="F22" s="725"/>
      <c r="G22" s="725"/>
      <c r="H22" s="725"/>
      <c r="I22" s="725"/>
      <c r="L22" s="292"/>
      <c r="M22" s="283"/>
      <c r="N22" s="283"/>
      <c r="O22" s="283"/>
      <c r="P22" s="283"/>
      <c r="Q22" s="283"/>
      <c r="R22" s="283"/>
      <c r="S22" s="283"/>
      <c r="T22" s="283"/>
      <c r="U22" s="283"/>
    </row>
    <row r="23" spans="1:21" x14ac:dyDescent="0.25">
      <c r="A23" s="289"/>
      <c r="L23" s="289"/>
    </row>
    <row r="24" spans="1:21" ht="48" customHeight="1" x14ac:dyDescent="0.25">
      <c r="A24" s="292" t="s">
        <v>393</v>
      </c>
      <c r="B24" s="725" t="str">
        <f>CONCATENATE("Based on the proposed property tax request and changes in other revenue, the total operating budget of ",'Basic Data Input'!B6," County"," will increase (or decrease) last year’s budget by ",ROUND((Hearing!F34*100),2)," percent.")</f>
        <v>Based on the proposed property tax request and changes in other revenue, the total operating budget of __________________________________ County will increase (or decrease) last year’s budget by 0 percent.</v>
      </c>
      <c r="C24" s="725"/>
      <c r="D24" s="725"/>
      <c r="E24" s="725"/>
      <c r="F24" s="725"/>
      <c r="G24" s="725"/>
      <c r="H24" s="725"/>
      <c r="I24" s="725"/>
      <c r="L24" s="292"/>
      <c r="M24" s="283"/>
      <c r="N24" s="283"/>
      <c r="O24" s="283"/>
      <c r="P24" s="283"/>
      <c r="Q24" s="283"/>
      <c r="R24" s="283"/>
      <c r="S24" s="283"/>
      <c r="T24" s="283"/>
      <c r="U24" s="283"/>
    </row>
    <row r="25" spans="1:21" ht="11.1" customHeight="1" x14ac:dyDescent="0.25">
      <c r="A25" s="289"/>
      <c r="L25" s="289"/>
    </row>
    <row r="26" spans="1:21" x14ac:dyDescent="0.25">
      <c r="A26" s="284" t="s">
        <v>394</v>
      </c>
      <c r="B26" s="281" t="s">
        <v>684</v>
      </c>
      <c r="L26" s="284"/>
    </row>
    <row r="27" spans="1:21" x14ac:dyDescent="0.25">
      <c r="A27" s="289"/>
    </row>
    <row r="28" spans="1:21" x14ac:dyDescent="0.25">
      <c r="A28" s="293" t="s">
        <v>474</v>
      </c>
      <c r="B28" s="294"/>
      <c r="C28" s="294"/>
      <c r="D28" s="294"/>
      <c r="E28" s="294"/>
      <c r="F28" s="294"/>
      <c r="G28" s="294"/>
      <c r="H28" s="294"/>
    </row>
    <row r="29" spans="1:21" x14ac:dyDescent="0.25">
      <c r="A29" s="295"/>
      <c r="B29" s="294"/>
      <c r="C29" s="294"/>
      <c r="D29" s="294"/>
      <c r="E29" s="294"/>
      <c r="F29" s="294"/>
      <c r="G29" s="294"/>
      <c r="H29" s="294"/>
    </row>
    <row r="30" spans="1:21" x14ac:dyDescent="0.25">
      <c r="A30" s="726" t="s">
        <v>395</v>
      </c>
      <c r="B30" s="726"/>
      <c r="C30" s="726"/>
      <c r="D30" s="294"/>
      <c r="E30" s="727" t="s">
        <v>396</v>
      </c>
      <c r="F30" s="727"/>
      <c r="G30" s="727"/>
      <c r="H30" s="294"/>
    </row>
    <row r="31" spans="1:21" ht="21" customHeight="1" x14ac:dyDescent="0.25">
      <c r="A31" s="721"/>
      <c r="B31" s="721"/>
      <c r="C31" s="721"/>
      <c r="D31" s="294"/>
      <c r="E31" s="721"/>
      <c r="F31" s="721"/>
      <c r="G31" s="721"/>
      <c r="H31" s="294"/>
    </row>
    <row r="32" spans="1:21" ht="21" customHeight="1" x14ac:dyDescent="0.25">
      <c r="A32" s="721"/>
      <c r="B32" s="721"/>
      <c r="C32" s="721"/>
      <c r="D32" s="294"/>
      <c r="E32" s="721"/>
      <c r="F32" s="721"/>
      <c r="G32" s="721"/>
      <c r="H32" s="294"/>
    </row>
    <row r="33" spans="1:9" ht="21" customHeight="1" x14ac:dyDescent="0.25">
      <c r="A33" s="721"/>
      <c r="B33" s="721"/>
      <c r="C33" s="721"/>
      <c r="D33" s="294"/>
      <c r="E33" s="721"/>
      <c r="F33" s="721"/>
      <c r="G33" s="721"/>
      <c r="H33" s="294"/>
    </row>
    <row r="34" spans="1:9" ht="21" customHeight="1" x14ac:dyDescent="0.25">
      <c r="A34" s="721"/>
      <c r="B34" s="721"/>
      <c r="C34" s="721"/>
      <c r="D34" s="294"/>
      <c r="E34" s="721"/>
      <c r="F34" s="721"/>
      <c r="G34" s="721"/>
      <c r="H34" s="294"/>
    </row>
    <row r="35" spans="1:9" ht="21" customHeight="1" x14ac:dyDescent="0.25">
      <c r="A35" s="721"/>
      <c r="B35" s="721"/>
      <c r="C35" s="721"/>
      <c r="D35" s="294"/>
      <c r="E35" s="721"/>
      <c r="F35" s="721"/>
      <c r="G35" s="721"/>
      <c r="H35" s="294"/>
    </row>
    <row r="36" spans="1:9" ht="21" customHeight="1" x14ac:dyDescent="0.25">
      <c r="A36" s="721"/>
      <c r="B36" s="721"/>
      <c r="C36" s="721"/>
      <c r="D36" s="294"/>
      <c r="E36" s="721"/>
      <c r="F36" s="721"/>
      <c r="G36" s="721"/>
      <c r="H36" s="294"/>
    </row>
    <row r="37" spans="1:9" ht="21" customHeight="1" x14ac:dyDescent="0.25">
      <c r="A37" s="721"/>
      <c r="B37" s="721"/>
      <c r="C37" s="721"/>
      <c r="D37" s="294"/>
      <c r="E37" s="721"/>
      <c r="F37" s="721"/>
      <c r="G37" s="721"/>
      <c r="H37" s="294"/>
    </row>
    <row r="38" spans="1:9" x14ac:dyDescent="0.25">
      <c r="A38" s="294"/>
      <c r="B38" s="294"/>
      <c r="C38" s="294"/>
      <c r="D38" s="294"/>
      <c r="E38" s="294"/>
      <c r="F38" s="294"/>
      <c r="G38" s="294"/>
      <c r="H38" s="294"/>
    </row>
    <row r="39" spans="1:9" x14ac:dyDescent="0.25">
      <c r="B39" s="294"/>
      <c r="C39" s="294"/>
      <c r="D39" s="294"/>
      <c r="E39" s="294"/>
      <c r="F39" s="294"/>
      <c r="G39" s="294"/>
      <c r="H39" s="294"/>
    </row>
    <row r="41" spans="1:9" x14ac:dyDescent="0.25">
      <c r="A41" s="294" t="s">
        <v>685</v>
      </c>
    </row>
    <row r="43" spans="1:9" ht="39.950000000000003" customHeight="1" x14ac:dyDescent="0.25">
      <c r="A43" s="722" t="s">
        <v>397</v>
      </c>
      <c r="B43" s="722"/>
      <c r="C43" s="722"/>
      <c r="D43" s="722"/>
      <c r="E43" s="722"/>
      <c r="F43" s="722"/>
      <c r="G43" s="722"/>
      <c r="H43" s="722"/>
      <c r="I43" s="722"/>
    </row>
    <row r="44" spans="1:9" ht="47.45" customHeight="1" x14ac:dyDescent="0.25">
      <c r="A44" s="720" t="s">
        <v>445</v>
      </c>
      <c r="B44" s="720"/>
      <c r="C44" s="720"/>
      <c r="D44" s="720"/>
      <c r="E44" s="720"/>
      <c r="F44" s="720"/>
      <c r="G44" s="720"/>
      <c r="H44" s="720"/>
      <c r="I44" s="720"/>
    </row>
  </sheetData>
  <sheetProtection formatCells="0" formatColumns="0" formatRows="0" insertColumns="0" insertRows="0"/>
  <mergeCells count="25">
    <mergeCell ref="A32:C32"/>
    <mergeCell ref="E32:G32"/>
    <mergeCell ref="A1:I1"/>
    <mergeCell ref="A3:I3"/>
    <mergeCell ref="A5:I5"/>
    <mergeCell ref="A7:I7"/>
    <mergeCell ref="B20:I20"/>
    <mergeCell ref="B22:I22"/>
    <mergeCell ref="B24:I24"/>
    <mergeCell ref="A30:C30"/>
    <mergeCell ref="E30:G30"/>
    <mergeCell ref="A31:C31"/>
    <mergeCell ref="E31:G31"/>
    <mergeCell ref="A44:I44"/>
    <mergeCell ref="A33:C33"/>
    <mergeCell ref="E33:G33"/>
    <mergeCell ref="A34:C34"/>
    <mergeCell ref="E34:G34"/>
    <mergeCell ref="A35:C35"/>
    <mergeCell ref="E35:G35"/>
    <mergeCell ref="A36:C36"/>
    <mergeCell ref="E36:G36"/>
    <mergeCell ref="A37:C37"/>
    <mergeCell ref="E37:G37"/>
    <mergeCell ref="A43:I43"/>
  </mergeCells>
  <pageMargins left="0.7" right="0.7" top="0.75" bottom="0.75" header="0.3" footer="0.3"/>
  <pageSetup scale="94" orientation="portrait" r:id="rId1"/>
  <customProperties>
    <customPr name="OrphanNamesChecke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D23"/>
  <sheetViews>
    <sheetView zoomScaleNormal="100" workbookViewId="0">
      <selection activeCell="A3" sqref="A3:C3"/>
    </sheetView>
  </sheetViews>
  <sheetFormatPr defaultColWidth="9.140625" defaultRowHeight="12" x14ac:dyDescent="0.2"/>
  <cols>
    <col min="1" max="1" width="29.85546875" style="103" customWidth="1"/>
    <col min="2" max="2" width="17.5703125" style="103" customWidth="1"/>
    <col min="3" max="3" width="49.28515625" style="103" customWidth="1"/>
    <col min="4" max="16384" width="9.140625" style="103"/>
  </cols>
  <sheetData>
    <row r="1" spans="1:4" ht="16.5" customHeight="1" x14ac:dyDescent="0.25">
      <c r="A1" s="694" t="s">
        <v>259</v>
      </c>
      <c r="B1" s="694"/>
      <c r="C1" s="694"/>
      <c r="D1" s="102"/>
    </row>
    <row r="2" spans="1:4" ht="16.5" x14ac:dyDescent="0.25">
      <c r="A2" s="695" t="s">
        <v>679</v>
      </c>
      <c r="B2" s="695"/>
      <c r="C2" s="695"/>
    </row>
    <row r="3" spans="1:4" ht="22.5" customHeight="1" x14ac:dyDescent="0.25">
      <c r="A3" s="699" t="str">
        <f>'Interlocal Form'!A3:C3</f>
        <v>__________________________________ COUNTY</v>
      </c>
      <c r="B3" s="699"/>
      <c r="C3" s="699"/>
    </row>
    <row r="4" spans="1:4" ht="14.25" x14ac:dyDescent="0.2">
      <c r="A4" s="728"/>
      <c r="B4" s="728"/>
      <c r="C4" s="280"/>
      <c r="D4" s="104"/>
    </row>
    <row r="5" spans="1:4" ht="40.5" customHeight="1" thickBot="1" x14ac:dyDescent="0.25">
      <c r="A5" s="118" t="s">
        <v>260</v>
      </c>
      <c r="B5" s="118" t="s">
        <v>261</v>
      </c>
      <c r="C5" s="118" t="s">
        <v>262</v>
      </c>
    </row>
    <row r="6" spans="1:4" ht="35.1" customHeight="1" x14ac:dyDescent="0.2">
      <c r="A6" s="105"/>
      <c r="B6" s="105"/>
      <c r="C6" s="105"/>
    </row>
    <row r="7" spans="1:4" ht="35.1" customHeight="1" x14ac:dyDescent="0.2">
      <c r="A7" s="105"/>
      <c r="B7" s="105"/>
      <c r="C7" s="105"/>
    </row>
    <row r="8" spans="1:4" ht="35.1" customHeight="1" x14ac:dyDescent="0.2">
      <c r="A8" s="105"/>
      <c r="B8" s="105"/>
      <c r="C8" s="105"/>
    </row>
    <row r="9" spans="1:4" ht="35.1" customHeight="1" x14ac:dyDescent="0.2">
      <c r="A9" s="105"/>
      <c r="B9" s="105"/>
      <c r="C9" s="105"/>
    </row>
    <row r="10" spans="1:4" ht="35.1" customHeight="1" x14ac:dyDescent="0.2">
      <c r="A10" s="105"/>
      <c r="B10" s="105"/>
      <c r="C10" s="105"/>
    </row>
    <row r="11" spans="1:4" ht="35.1" customHeight="1" x14ac:dyDescent="0.2">
      <c r="A11" s="105"/>
      <c r="B11" s="105"/>
      <c r="C11" s="105"/>
    </row>
    <row r="12" spans="1:4" ht="35.1" customHeight="1" x14ac:dyDescent="0.2">
      <c r="A12" s="105"/>
      <c r="B12" s="105"/>
      <c r="C12" s="105"/>
    </row>
    <row r="13" spans="1:4" ht="35.1" customHeight="1" x14ac:dyDescent="0.2">
      <c r="A13" s="105"/>
      <c r="B13" s="105"/>
      <c r="C13" s="105"/>
    </row>
    <row r="14" spans="1:4" ht="35.1" customHeight="1" x14ac:dyDescent="0.2">
      <c r="A14" s="105"/>
      <c r="B14" s="105"/>
      <c r="C14" s="105"/>
    </row>
    <row r="15" spans="1:4" ht="35.1" customHeight="1" x14ac:dyDescent="0.2">
      <c r="A15" s="105"/>
      <c r="B15" s="105"/>
      <c r="C15" s="105"/>
    </row>
    <row r="16" spans="1:4" ht="35.1" customHeight="1" x14ac:dyDescent="0.2">
      <c r="A16" s="105"/>
      <c r="B16" s="105"/>
      <c r="C16" s="105"/>
    </row>
    <row r="17" spans="1:3" ht="35.1" customHeight="1" x14ac:dyDescent="0.2">
      <c r="A17" s="105"/>
      <c r="B17" s="105"/>
      <c r="C17" s="105"/>
    </row>
    <row r="18" spans="1:3" ht="35.1" customHeight="1" x14ac:dyDescent="0.2">
      <c r="A18" s="105"/>
      <c r="B18" s="105"/>
      <c r="C18" s="105"/>
    </row>
    <row r="19" spans="1:3" ht="35.1" customHeight="1" x14ac:dyDescent="0.2">
      <c r="A19" s="105"/>
      <c r="B19" s="105"/>
      <c r="C19" s="105"/>
    </row>
    <row r="20" spans="1:3" ht="35.1" customHeight="1" x14ac:dyDescent="0.2">
      <c r="A20" s="105"/>
      <c r="B20" s="105"/>
      <c r="C20" s="105"/>
    </row>
    <row r="21" spans="1:3" ht="35.1" customHeight="1" x14ac:dyDescent="0.2">
      <c r="A21" s="105"/>
      <c r="B21" s="105"/>
      <c r="C21" s="105"/>
    </row>
    <row r="22" spans="1:3" ht="35.1" customHeight="1" x14ac:dyDescent="0.2">
      <c r="A22" s="105"/>
      <c r="B22" s="105"/>
      <c r="C22" s="105"/>
    </row>
    <row r="23" spans="1:3" ht="24.75" customHeight="1" x14ac:dyDescent="0.2">
      <c r="C23" s="117"/>
    </row>
  </sheetData>
  <mergeCells count="4">
    <mergeCell ref="A1:C1"/>
    <mergeCell ref="A2:C2"/>
    <mergeCell ref="A3:C3"/>
    <mergeCell ref="A4:B4"/>
  </mergeCells>
  <pageMargins left="0.28999999999999998" right="0.24" top="0.36" bottom="0.39" header="0.23" footer="0.25"/>
  <pageSetup orientation="portrait" r:id="rId1"/>
  <headerFooter alignWithMargins="0"/>
  <customProperties>
    <customPr name="OrphanNamesChecke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A576B-E36F-475E-A668-3501547212E3}">
  <dimension ref="A1:H3"/>
  <sheetViews>
    <sheetView workbookViewId="0"/>
  </sheetViews>
  <sheetFormatPr defaultRowHeight="12.75" x14ac:dyDescent="0.2"/>
  <sheetData>
    <row r="1" spans="1:8" x14ac:dyDescent="0.2">
      <c r="A1">
        <v>1748519596853</v>
      </c>
      <c r="B1" t="s">
        <v>586</v>
      </c>
      <c r="C1" t="s">
        <v>587</v>
      </c>
      <c r="D1">
        <v>2</v>
      </c>
      <c r="E1">
        <v>1780426332953</v>
      </c>
      <c r="F1" t="s">
        <v>636</v>
      </c>
      <c r="G1" t="s">
        <v>587</v>
      </c>
      <c r="H1">
        <v>0</v>
      </c>
    </row>
    <row r="2" spans="1:8" x14ac:dyDescent="0.2">
      <c r="A2">
        <v>1748519597013</v>
      </c>
      <c r="B2" t="s">
        <v>588</v>
      </c>
      <c r="C2" t="s">
        <v>599</v>
      </c>
      <c r="D2" t="s">
        <v>600</v>
      </c>
    </row>
    <row r="3" spans="1:8" x14ac:dyDescent="0.2">
      <c r="A3">
        <v>1748522048669</v>
      </c>
      <c r="B3" t="s">
        <v>609</v>
      </c>
      <c r="C3" t="s">
        <v>599</v>
      </c>
      <c r="D3" t="s">
        <v>600</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31A58-088B-47B8-8592-3739DFD63496}">
  <dimension ref="A1:H7"/>
  <sheetViews>
    <sheetView workbookViewId="0"/>
  </sheetViews>
  <sheetFormatPr defaultRowHeight="12.75" x14ac:dyDescent="0.2"/>
  <sheetData>
    <row r="1" spans="1:8" x14ac:dyDescent="0.2">
      <c r="A1">
        <v>1748519596901</v>
      </c>
      <c r="B1" t="s">
        <v>586</v>
      </c>
      <c r="C1" t="s">
        <v>587</v>
      </c>
      <c r="D1">
        <v>6</v>
      </c>
      <c r="E1">
        <v>1780426332843</v>
      </c>
      <c r="F1" t="s">
        <v>636</v>
      </c>
      <c r="G1" t="s">
        <v>587</v>
      </c>
      <c r="H1">
        <v>0</v>
      </c>
    </row>
    <row r="2" spans="1:8" x14ac:dyDescent="0.2">
      <c r="A2">
        <v>1748519596997</v>
      </c>
      <c r="B2" t="s">
        <v>588</v>
      </c>
      <c r="C2" t="s">
        <v>589</v>
      </c>
      <c r="D2" t="s">
        <v>590</v>
      </c>
    </row>
    <row r="3" spans="1:8" x14ac:dyDescent="0.2">
      <c r="A3">
        <v>1748519596997</v>
      </c>
      <c r="B3" t="s">
        <v>588</v>
      </c>
      <c r="C3" t="s">
        <v>591</v>
      </c>
      <c r="D3" t="s">
        <v>592</v>
      </c>
    </row>
    <row r="4" spans="1:8" x14ac:dyDescent="0.2">
      <c r="A4">
        <v>1748519596997</v>
      </c>
      <c r="B4" t="s">
        <v>588</v>
      </c>
      <c r="C4" t="s">
        <v>593</v>
      </c>
      <c r="D4" t="s">
        <v>594</v>
      </c>
    </row>
    <row r="5" spans="1:8" x14ac:dyDescent="0.2">
      <c r="A5">
        <v>1748519596997</v>
      </c>
      <c r="B5" t="s">
        <v>588</v>
      </c>
      <c r="C5" t="s">
        <v>595</v>
      </c>
      <c r="D5" t="s">
        <v>596</v>
      </c>
    </row>
    <row r="6" spans="1:8" x14ac:dyDescent="0.2">
      <c r="A6">
        <v>1748519596997</v>
      </c>
      <c r="B6" t="s">
        <v>588</v>
      </c>
      <c r="C6" t="s">
        <v>597</v>
      </c>
      <c r="D6" t="s">
        <v>598</v>
      </c>
    </row>
    <row r="7" spans="1:8" x14ac:dyDescent="0.2">
      <c r="A7">
        <v>1748519806454</v>
      </c>
      <c r="B7" t="s">
        <v>601</v>
      </c>
      <c r="C7" t="s">
        <v>591</v>
      </c>
      <c r="D7" t="s">
        <v>602</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D0ABC-C16D-4F62-B9A0-9EA3A4A72E55}">
  <dimension ref="A1:H1"/>
  <sheetViews>
    <sheetView workbookViewId="0"/>
  </sheetViews>
  <sheetFormatPr defaultRowHeight="12.75" x14ac:dyDescent="0.2"/>
  <sheetData>
    <row r="1" spans="1:8" x14ac:dyDescent="0.2">
      <c r="A1">
        <v>1748519596933</v>
      </c>
      <c r="B1" t="s">
        <v>586</v>
      </c>
      <c r="C1" t="s">
        <v>587</v>
      </c>
      <c r="D1">
        <v>0</v>
      </c>
      <c r="E1">
        <v>1780426332952</v>
      </c>
      <c r="F1" t="s">
        <v>636</v>
      </c>
      <c r="G1" t="s">
        <v>587</v>
      </c>
      <c r="H1">
        <v>0</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21D56-D834-4881-963C-8FE2E27AD265}">
  <dimension ref="A1:H1"/>
  <sheetViews>
    <sheetView workbookViewId="0"/>
  </sheetViews>
  <sheetFormatPr defaultRowHeight="12.75" x14ac:dyDescent="0.2"/>
  <sheetData>
    <row r="1" spans="1:8" x14ac:dyDescent="0.2">
      <c r="A1">
        <v>1748519596965</v>
      </c>
      <c r="B1" t="s">
        <v>586</v>
      </c>
      <c r="C1" t="s">
        <v>587</v>
      </c>
      <c r="D1">
        <v>0</v>
      </c>
      <c r="E1">
        <v>1780426332954</v>
      </c>
      <c r="F1" t="s">
        <v>636</v>
      </c>
      <c r="G1" t="s">
        <v>587</v>
      </c>
      <c r="H1">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7C80"/>
  </sheetPr>
  <dimension ref="A1:C35"/>
  <sheetViews>
    <sheetView tabSelected="1" zoomScaleNormal="100" workbookViewId="0">
      <selection activeCell="B6" sqref="B6"/>
    </sheetView>
  </sheetViews>
  <sheetFormatPr defaultColWidth="9.140625" defaultRowHeight="12.75" x14ac:dyDescent="0.2"/>
  <cols>
    <col min="1" max="1" width="50.5703125" style="141" customWidth="1"/>
    <col min="2" max="2" width="35.5703125" style="141" customWidth="1"/>
    <col min="3" max="3" width="77.140625" style="141" customWidth="1"/>
    <col min="4" max="16384" width="9.140625" style="141"/>
  </cols>
  <sheetData>
    <row r="1" spans="1:3" ht="34.5" customHeight="1" x14ac:dyDescent="0.2">
      <c r="A1" s="524" t="s">
        <v>399</v>
      </c>
      <c r="B1" s="524"/>
      <c r="C1" s="524"/>
    </row>
    <row r="2" spans="1:3" x14ac:dyDescent="0.2">
      <c r="A2" s="382"/>
      <c r="B2" s="381"/>
      <c r="C2" s="381"/>
    </row>
    <row r="3" spans="1:3" x14ac:dyDescent="0.2">
      <c r="A3" s="525"/>
      <c r="B3" s="525"/>
      <c r="C3" s="525"/>
    </row>
    <row r="4" spans="1:3" ht="23.1" customHeight="1" x14ac:dyDescent="0.3">
      <c r="A4" s="523" t="s">
        <v>369</v>
      </c>
      <c r="B4" s="523"/>
      <c r="C4" s="523"/>
    </row>
    <row r="5" spans="1:3" ht="19.5" customHeight="1" x14ac:dyDescent="0.25">
      <c r="A5" s="143"/>
      <c r="B5" s="144" t="s">
        <v>368</v>
      </c>
      <c r="C5" s="142"/>
    </row>
    <row r="6" spans="1:3" ht="18.75" customHeight="1" x14ac:dyDescent="0.2">
      <c r="A6" s="142" t="s">
        <v>229</v>
      </c>
      <c r="B6" s="145" t="s">
        <v>119</v>
      </c>
      <c r="C6" s="146" t="s">
        <v>230</v>
      </c>
    </row>
    <row r="7" spans="1:3" ht="18.75" customHeight="1" x14ac:dyDescent="0.2">
      <c r="A7" s="142" t="s">
        <v>185</v>
      </c>
      <c r="B7" s="147" t="s">
        <v>75</v>
      </c>
      <c r="C7" s="142"/>
    </row>
    <row r="8" spans="1:3" ht="18.75" customHeight="1" x14ac:dyDescent="0.2">
      <c r="A8" s="142" t="s">
        <v>186</v>
      </c>
      <c r="B8" s="147" t="s">
        <v>76</v>
      </c>
      <c r="C8" s="142"/>
    </row>
    <row r="9" spans="1:3" ht="18.75" customHeight="1" x14ac:dyDescent="0.2">
      <c r="A9" s="142" t="s">
        <v>584</v>
      </c>
      <c r="B9" s="148"/>
      <c r="C9" s="146" t="s">
        <v>189</v>
      </c>
    </row>
    <row r="10" spans="1:3" ht="18.75" customHeight="1" thickBot="1" x14ac:dyDescent="0.25">
      <c r="A10" s="142" t="s">
        <v>585</v>
      </c>
      <c r="B10" s="148"/>
      <c r="C10" s="146"/>
    </row>
    <row r="11" spans="1:3" ht="18.75" customHeight="1" thickTop="1" x14ac:dyDescent="0.2">
      <c r="A11" s="149" t="s">
        <v>415</v>
      </c>
      <c r="B11" s="150"/>
      <c r="C11" s="151" t="s">
        <v>196</v>
      </c>
    </row>
    <row r="12" spans="1:3" ht="19.5" customHeight="1" x14ac:dyDescent="0.2">
      <c r="A12" s="142" t="s">
        <v>279</v>
      </c>
      <c r="B12" s="152"/>
      <c r="C12" s="146" t="s">
        <v>280</v>
      </c>
    </row>
    <row r="13" spans="1:3" ht="18.75" customHeight="1" thickBot="1" x14ac:dyDescent="0.25">
      <c r="A13" s="153" t="s">
        <v>194</v>
      </c>
      <c r="B13" s="154"/>
      <c r="C13" s="151" t="s">
        <v>195</v>
      </c>
    </row>
    <row r="14" spans="1:3" ht="18.75" customHeight="1" thickTop="1" x14ac:dyDescent="0.2">
      <c r="A14" s="149" t="s">
        <v>190</v>
      </c>
      <c r="B14" s="150"/>
      <c r="C14" s="146" t="s">
        <v>191</v>
      </c>
    </row>
    <row r="15" spans="1:3" ht="18.75" customHeight="1" thickBot="1" x14ac:dyDescent="0.25">
      <c r="A15" s="153" t="s">
        <v>192</v>
      </c>
      <c r="B15" s="150"/>
      <c r="C15" s="146" t="s">
        <v>193</v>
      </c>
    </row>
    <row r="16" spans="1:3" ht="18.75" customHeight="1" thickTop="1" x14ac:dyDescent="0.2">
      <c r="A16" s="301" t="s">
        <v>400</v>
      </c>
      <c r="B16" s="145" t="s">
        <v>121</v>
      </c>
      <c r="C16" s="142"/>
    </row>
    <row r="17" spans="1:3" ht="18.75" customHeight="1" x14ac:dyDescent="0.2">
      <c r="A17" s="155" t="s">
        <v>77</v>
      </c>
      <c r="B17" s="145" t="s">
        <v>120</v>
      </c>
      <c r="C17" s="142"/>
    </row>
    <row r="18" spans="1:3" ht="18.75" customHeight="1" x14ac:dyDescent="0.2">
      <c r="A18" s="155" t="s">
        <v>78</v>
      </c>
      <c r="B18" s="156">
        <v>2026</v>
      </c>
      <c r="C18" s="142"/>
    </row>
    <row r="19" spans="1:3" ht="18.75" customHeight="1" x14ac:dyDescent="0.2">
      <c r="A19" s="155" t="s">
        <v>79</v>
      </c>
      <c r="B19" s="157" t="s">
        <v>120</v>
      </c>
    </row>
    <row r="20" spans="1:3" ht="18.75" customHeight="1" x14ac:dyDescent="0.2">
      <c r="A20" s="155" t="s">
        <v>80</v>
      </c>
      <c r="B20" s="156" t="s">
        <v>120</v>
      </c>
    </row>
    <row r="21" spans="1:3" ht="18.75" customHeight="1" x14ac:dyDescent="0.2">
      <c r="A21" s="155" t="s">
        <v>81</v>
      </c>
      <c r="B21" s="145" t="s">
        <v>187</v>
      </c>
    </row>
    <row r="22" spans="1:3" ht="18.75" customHeight="1" x14ac:dyDescent="0.2">
      <c r="A22" s="302" t="s">
        <v>188</v>
      </c>
      <c r="B22" s="145" t="s">
        <v>121</v>
      </c>
    </row>
    <row r="23" spans="1:3" ht="18.75" customHeight="1" x14ac:dyDescent="0.2">
      <c r="A23" s="155" t="s">
        <v>77</v>
      </c>
      <c r="B23" s="145" t="s">
        <v>120</v>
      </c>
    </row>
    <row r="24" spans="1:3" ht="18.75" customHeight="1" x14ac:dyDescent="0.2">
      <c r="A24" s="155" t="s">
        <v>78</v>
      </c>
      <c r="B24" s="156">
        <v>2026</v>
      </c>
    </row>
    <row r="25" spans="1:3" ht="18.75" customHeight="1" x14ac:dyDescent="0.2">
      <c r="A25" s="155" t="s">
        <v>79</v>
      </c>
      <c r="B25" s="157" t="s">
        <v>120</v>
      </c>
    </row>
    <row r="26" spans="1:3" ht="18.75" customHeight="1" x14ac:dyDescent="0.2">
      <c r="A26" s="155" t="s">
        <v>80</v>
      </c>
      <c r="B26" s="156" t="s">
        <v>120</v>
      </c>
    </row>
    <row r="27" spans="1:3" ht="18.75" customHeight="1" x14ac:dyDescent="0.2">
      <c r="A27" s="155" t="s">
        <v>81</v>
      </c>
      <c r="B27" s="145" t="s">
        <v>187</v>
      </c>
    </row>
    <row r="28" spans="1:3" ht="6" customHeight="1" x14ac:dyDescent="0.2"/>
    <row r="32" spans="1:3" ht="15.75" x14ac:dyDescent="0.25">
      <c r="A32" s="142" t="s">
        <v>458</v>
      </c>
      <c r="B32" s="412"/>
      <c r="C32" s="146"/>
    </row>
    <row r="33" spans="1:3" x14ac:dyDescent="0.2">
      <c r="A33" s="526" t="s">
        <v>459</v>
      </c>
      <c r="B33" s="525"/>
      <c r="C33" s="525"/>
    </row>
    <row r="34" spans="1:3" x14ac:dyDescent="0.2">
      <c r="A34" s="525"/>
      <c r="B34" s="525"/>
      <c r="C34" s="525"/>
    </row>
    <row r="35" spans="1:3" x14ac:dyDescent="0.2">
      <c r="A35" s="525"/>
      <c r="B35" s="525"/>
      <c r="C35" s="525"/>
    </row>
  </sheetData>
  <sheetProtection algorithmName="SHA-512" hashValue="89cfO330+5EY9Wns/ghkPxMMuabZc1tsWC4Kj7moSFIqQcxF5KmXuPaBCpjGU738eX7o04waUlbvYzcjAz++wg==" saltValue="7tKqZqREha4CP//3WmEmfg==" spinCount="100000" sheet="1" objects="1" scenarios="1"/>
  <mergeCells count="4">
    <mergeCell ref="A4:C4"/>
    <mergeCell ref="A1:C1"/>
    <mergeCell ref="A3:C3"/>
    <mergeCell ref="A33:C35"/>
  </mergeCells>
  <phoneticPr fontId="0" type="noConversion"/>
  <pageMargins left="0.75" right="0.75" top="1" bottom="1" header="0.5" footer="0.5"/>
  <pageSetup orientation="landscape" r:id="rId1"/>
  <headerFooter alignWithMargins="0"/>
  <customProperties>
    <customPr name="OrphanNamesChecked" r:id="rId2"/>
  </customPropertie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U56"/>
  <sheetViews>
    <sheetView zoomScaleNormal="100" workbookViewId="0">
      <selection activeCell="A3" sqref="A3:C3"/>
    </sheetView>
  </sheetViews>
  <sheetFormatPr defaultColWidth="9.140625" defaultRowHeight="12.75" x14ac:dyDescent="0.2"/>
  <cols>
    <col min="1" max="1" width="1.5703125" style="96" customWidth="1"/>
    <col min="2" max="2" width="7.7109375" style="96" customWidth="1"/>
    <col min="3" max="3" width="25.7109375" style="96" customWidth="1"/>
    <col min="4" max="4" width="7.7109375" style="96" customWidth="1"/>
    <col min="5" max="5" width="25.5703125" style="96" customWidth="1"/>
    <col min="6" max="6" width="5.5703125" style="96" customWidth="1"/>
    <col min="7" max="7" width="3.5703125" style="96" customWidth="1"/>
    <col min="8" max="8" width="13.5703125" style="96" customWidth="1"/>
    <col min="9" max="9" width="1.5703125" style="96" customWidth="1"/>
    <col min="10" max="10" width="20.5703125" style="96" customWidth="1"/>
    <col min="11" max="11" width="2.5703125" style="96" customWidth="1"/>
    <col min="12" max="12" width="23.140625" style="96" customWidth="1"/>
    <col min="13" max="14" width="1.5703125" style="96" customWidth="1"/>
    <col min="15" max="16384" width="9.140625" style="96"/>
  </cols>
  <sheetData>
    <row r="1" spans="1:21" ht="36" x14ac:dyDescent="0.25">
      <c r="A1" s="34"/>
      <c r="B1" s="184" t="s">
        <v>639</v>
      </c>
      <c r="C1" s="184"/>
      <c r="D1" s="184"/>
      <c r="E1" s="184"/>
      <c r="F1" s="37"/>
      <c r="G1" s="37"/>
      <c r="H1" s="185" t="s">
        <v>1</v>
      </c>
      <c r="I1" s="186"/>
      <c r="J1" s="61"/>
      <c r="K1" s="186"/>
      <c r="L1" s="187"/>
      <c r="M1" s="34"/>
      <c r="N1" s="160"/>
    </row>
    <row r="2" spans="1:21" ht="18" x14ac:dyDescent="0.25">
      <c r="A2" s="34"/>
      <c r="B2" s="188" t="s">
        <v>70</v>
      </c>
      <c r="C2" s="188"/>
      <c r="D2" s="188"/>
      <c r="E2" s="188"/>
      <c r="F2" s="37"/>
      <c r="G2" s="189"/>
      <c r="H2" s="190" t="str">
        <f>CONCATENATE('Basic Data Input'!B6," COUNTY")</f>
        <v>__________________________________ COUNTY</v>
      </c>
      <c r="I2" s="191"/>
      <c r="J2" s="191"/>
      <c r="K2" s="191"/>
      <c r="L2" s="37"/>
      <c r="M2" s="34"/>
      <c r="N2" s="160"/>
    </row>
    <row r="3" spans="1:21" ht="12.95" customHeight="1" x14ac:dyDescent="0.2">
      <c r="A3" s="34"/>
      <c r="B3" s="192"/>
      <c r="C3" s="192"/>
      <c r="D3" s="192"/>
      <c r="E3" s="192"/>
      <c r="F3" s="37"/>
      <c r="G3" s="37"/>
      <c r="H3" s="190"/>
      <c r="I3" s="190"/>
      <c r="J3" s="190"/>
      <c r="K3" s="190"/>
      <c r="L3" s="193"/>
      <c r="M3" s="34"/>
      <c r="N3" s="159"/>
    </row>
    <row r="4" spans="1:21" ht="20.100000000000001" customHeight="1" x14ac:dyDescent="0.2">
      <c r="A4" s="34"/>
      <c r="B4" s="194" t="s">
        <v>640</v>
      </c>
      <c r="C4" s="194"/>
      <c r="D4" s="194"/>
      <c r="E4" s="194"/>
      <c r="F4" s="37"/>
      <c r="G4" s="193"/>
      <c r="H4" s="195"/>
      <c r="I4" s="195"/>
      <c r="J4" s="195"/>
      <c r="K4" s="195"/>
      <c r="L4" s="193"/>
      <c r="M4" s="34"/>
    </row>
    <row r="5" spans="1:21" ht="5.0999999999999996" customHeight="1" thickBot="1" x14ac:dyDescent="0.25">
      <c r="A5" s="34"/>
      <c r="B5" s="34"/>
      <c r="C5" s="34"/>
      <c r="D5" s="34"/>
      <c r="E5" s="34"/>
      <c r="F5" s="196"/>
      <c r="G5" s="37"/>
      <c r="H5" s="37"/>
      <c r="I5" s="37"/>
      <c r="J5" s="37"/>
      <c r="K5" s="37"/>
      <c r="L5" s="37"/>
      <c r="M5" s="34"/>
    </row>
    <row r="6" spans="1:21" ht="38.25" hidden="1" x14ac:dyDescent="0.2">
      <c r="A6" s="34"/>
      <c r="B6" s="34"/>
      <c r="C6" s="34"/>
      <c r="D6" s="34"/>
      <c r="E6" s="34"/>
      <c r="F6" s="197"/>
      <c r="G6" s="34"/>
      <c r="H6" s="192" t="s">
        <v>2</v>
      </c>
      <c r="I6" s="37"/>
      <c r="J6" s="37"/>
      <c r="K6" s="37"/>
      <c r="L6" s="37"/>
      <c r="M6" s="198"/>
    </row>
    <row r="7" spans="1:21" s="161" customFormat="1" ht="16.5" thickTop="1" thickBot="1" x14ac:dyDescent="0.3">
      <c r="A7" s="129"/>
      <c r="B7" s="574" t="s">
        <v>136</v>
      </c>
      <c r="C7" s="575"/>
      <c r="D7" s="575"/>
      <c r="E7" s="576"/>
      <c r="F7" s="129"/>
      <c r="G7" s="577" t="s">
        <v>253</v>
      </c>
      <c r="H7" s="578"/>
      <c r="I7" s="578"/>
      <c r="J7" s="578"/>
      <c r="K7" s="578"/>
      <c r="L7" s="579"/>
      <c r="M7" s="129"/>
      <c r="P7" s="162"/>
    </row>
    <row r="8" spans="1:21" s="161" customFormat="1" ht="15" thickTop="1" x14ac:dyDescent="0.2">
      <c r="A8" s="129"/>
      <c r="B8" s="580" t="s">
        <v>3</v>
      </c>
      <c r="C8" s="581"/>
      <c r="D8" s="581"/>
      <c r="E8" s="582"/>
      <c r="F8" s="129"/>
      <c r="G8" s="557" t="s">
        <v>641</v>
      </c>
      <c r="H8" s="558"/>
      <c r="I8" s="558"/>
      <c r="J8" s="558"/>
      <c r="K8" s="558"/>
      <c r="L8" s="559"/>
      <c r="M8" s="129"/>
    </row>
    <row r="9" spans="1:21" s="161" customFormat="1" ht="15" thickBot="1" x14ac:dyDescent="0.25">
      <c r="A9" s="129"/>
      <c r="B9" s="551" t="s">
        <v>453</v>
      </c>
      <c r="C9" s="552"/>
      <c r="D9" s="552"/>
      <c r="E9" s="553"/>
      <c r="F9" s="129"/>
      <c r="G9" s="560"/>
      <c r="H9" s="561"/>
      <c r="I9" s="561"/>
      <c r="J9" s="561"/>
      <c r="K9" s="561"/>
      <c r="L9" s="562"/>
      <c r="M9" s="129"/>
    </row>
    <row r="10" spans="1:21" s="161" customFormat="1" ht="15.75" thickTop="1" x14ac:dyDescent="0.25">
      <c r="A10" s="129"/>
      <c r="B10" s="551" t="s">
        <v>252</v>
      </c>
      <c r="C10" s="552"/>
      <c r="D10" s="552"/>
      <c r="E10" s="553"/>
      <c r="F10" s="129"/>
      <c r="G10" s="554" t="s">
        <v>254</v>
      </c>
      <c r="H10" s="555"/>
      <c r="I10" s="555"/>
      <c r="J10" s="555"/>
      <c r="K10" s="555"/>
      <c r="L10" s="556"/>
      <c r="M10" s="129"/>
    </row>
    <row r="11" spans="1:21" s="161" customFormat="1" ht="15" customHeight="1" x14ac:dyDescent="0.25">
      <c r="A11" s="129"/>
      <c r="B11" s="563" t="s">
        <v>137</v>
      </c>
      <c r="C11" s="564"/>
      <c r="D11" s="564"/>
      <c r="E11" s="565"/>
      <c r="F11" s="129"/>
      <c r="G11" s="588" t="s">
        <v>447</v>
      </c>
      <c r="H11" s="589"/>
      <c r="I11" s="589"/>
      <c r="J11" s="589"/>
      <c r="K11" s="589"/>
      <c r="L11" s="590"/>
      <c r="M11" s="129"/>
    </row>
    <row r="12" spans="1:21" s="161" customFormat="1" ht="14.25" customHeight="1" x14ac:dyDescent="0.25">
      <c r="A12" s="129"/>
      <c r="B12" s="588" t="s">
        <v>446</v>
      </c>
      <c r="C12" s="589"/>
      <c r="D12" s="589"/>
      <c r="E12" s="590"/>
      <c r="F12" s="199"/>
      <c r="G12" s="199"/>
      <c r="H12" s="129"/>
      <c r="I12" s="129"/>
      <c r="J12" s="129"/>
      <c r="K12" s="129"/>
      <c r="L12" s="200"/>
      <c r="M12" s="129"/>
      <c r="P12" s="116"/>
    </row>
    <row r="13" spans="1:21" s="161" customFormat="1" ht="15.75" thickBot="1" x14ac:dyDescent="0.3">
      <c r="A13" s="129"/>
      <c r="B13" s="591" t="s">
        <v>373</v>
      </c>
      <c r="C13" s="592"/>
      <c r="D13" s="592"/>
      <c r="E13" s="593"/>
      <c r="F13" s="129"/>
      <c r="G13" s="201" t="s">
        <v>138</v>
      </c>
      <c r="H13" s="202"/>
      <c r="I13" s="202"/>
      <c r="J13" s="202"/>
      <c r="K13" s="202"/>
      <c r="L13" s="203"/>
      <c r="M13" s="129"/>
    </row>
    <row r="14" spans="1:21" ht="9" customHeight="1" thickTop="1" x14ac:dyDescent="0.2">
      <c r="A14" s="34"/>
      <c r="B14" s="34"/>
      <c r="C14" s="34"/>
      <c r="D14" s="34"/>
      <c r="E14" s="34"/>
      <c r="F14" s="204"/>
      <c r="G14" s="34"/>
      <c r="H14" s="34"/>
      <c r="I14" s="587"/>
      <c r="J14" s="587"/>
      <c r="K14" s="587"/>
      <c r="L14" s="34"/>
      <c r="M14" s="34"/>
    </row>
    <row r="15" spans="1:21" ht="6" customHeight="1" thickBot="1" x14ac:dyDescent="0.25">
      <c r="A15" s="34"/>
      <c r="B15" s="115"/>
      <c r="C15" s="115"/>
      <c r="D15" s="115"/>
      <c r="E15" s="115"/>
      <c r="F15" s="34"/>
      <c r="G15" s="34"/>
      <c r="H15" s="34"/>
      <c r="I15" s="34"/>
      <c r="J15" s="34"/>
      <c r="K15" s="34"/>
      <c r="L15" s="34"/>
      <c r="M15" s="34"/>
    </row>
    <row r="16" spans="1:21" ht="24.95" customHeight="1" thickBot="1" x14ac:dyDescent="0.25">
      <c r="A16" s="205"/>
      <c r="B16" s="573" t="s">
        <v>4</v>
      </c>
      <c r="C16" s="573"/>
      <c r="D16" s="573"/>
      <c r="E16" s="573"/>
      <c r="F16" s="206"/>
      <c r="G16" s="571" t="s">
        <v>5</v>
      </c>
      <c r="H16" s="571"/>
      <c r="I16" s="207"/>
      <c r="J16" s="299" t="s">
        <v>6</v>
      </c>
      <c r="K16" s="208"/>
      <c r="L16" s="299" t="s">
        <v>7</v>
      </c>
      <c r="M16" s="209"/>
      <c r="P16" s="566" t="s">
        <v>401</v>
      </c>
      <c r="Q16" s="566"/>
      <c r="R16" s="566"/>
      <c r="S16" s="566"/>
      <c r="T16" s="566"/>
      <c r="U16" s="566"/>
    </row>
    <row r="17" spans="1:21" ht="15.95" customHeight="1" x14ac:dyDescent="0.2">
      <c r="A17" s="164"/>
      <c r="B17" s="583" t="s">
        <v>216</v>
      </c>
      <c r="C17" s="583"/>
      <c r="D17" s="583"/>
      <c r="E17" s="584"/>
      <c r="G17" s="586"/>
      <c r="H17" s="586"/>
      <c r="I17" s="165"/>
      <c r="J17" s="298"/>
      <c r="K17" s="166"/>
      <c r="L17" s="210">
        <f t="shared" ref="L17:L26" si="0">G17+J17</f>
        <v>0</v>
      </c>
      <c r="M17" s="167"/>
      <c r="P17" s="566"/>
      <c r="Q17" s="566"/>
      <c r="R17" s="566"/>
      <c r="S17" s="566"/>
      <c r="T17" s="566"/>
      <c r="U17" s="566"/>
    </row>
    <row r="18" spans="1:21" ht="15.95" customHeight="1" x14ac:dyDescent="0.2">
      <c r="A18" s="164"/>
      <c r="B18" s="547"/>
      <c r="C18" s="548"/>
      <c r="D18" s="548"/>
      <c r="E18" s="568"/>
      <c r="G18" s="570"/>
      <c r="H18" s="570"/>
      <c r="I18" s="165"/>
      <c r="J18" s="298"/>
      <c r="K18" s="166"/>
      <c r="L18" s="210">
        <f t="shared" si="0"/>
        <v>0</v>
      </c>
      <c r="M18" s="167"/>
      <c r="P18" s="566"/>
      <c r="Q18" s="566"/>
      <c r="R18" s="566"/>
      <c r="S18" s="566"/>
      <c r="T18" s="566"/>
      <c r="U18" s="566"/>
    </row>
    <row r="19" spans="1:21" ht="15.95" customHeight="1" x14ac:dyDescent="0.2">
      <c r="A19" s="164"/>
      <c r="B19" s="547"/>
      <c r="C19" s="548"/>
      <c r="D19" s="548"/>
      <c r="E19" s="568"/>
      <c r="G19" s="570"/>
      <c r="H19" s="570"/>
      <c r="I19" s="165"/>
      <c r="J19" s="298"/>
      <c r="K19" s="166"/>
      <c r="L19" s="210">
        <f t="shared" si="0"/>
        <v>0</v>
      </c>
      <c r="M19" s="167"/>
      <c r="P19" s="537" t="s">
        <v>402</v>
      </c>
      <c r="Q19" s="537"/>
      <c r="R19" s="537"/>
      <c r="S19" s="537"/>
      <c r="T19" s="537"/>
      <c r="U19" s="537"/>
    </row>
    <row r="20" spans="1:21" ht="15.95" customHeight="1" x14ac:dyDescent="0.2">
      <c r="A20" s="164"/>
      <c r="B20" s="547"/>
      <c r="C20" s="548"/>
      <c r="D20" s="548"/>
      <c r="E20" s="568"/>
      <c r="G20" s="570"/>
      <c r="H20" s="570"/>
      <c r="I20" s="165"/>
      <c r="J20" s="298"/>
      <c r="K20" s="166"/>
      <c r="L20" s="210">
        <f t="shared" si="0"/>
        <v>0</v>
      </c>
      <c r="M20" s="167"/>
      <c r="P20" s="537"/>
      <c r="Q20" s="537"/>
      <c r="R20" s="537"/>
      <c r="S20" s="537"/>
      <c r="T20" s="537"/>
      <c r="U20" s="537"/>
    </row>
    <row r="21" spans="1:21" ht="15.95" customHeight="1" x14ac:dyDescent="0.2">
      <c r="A21" s="164"/>
      <c r="B21" s="547"/>
      <c r="C21" s="548"/>
      <c r="D21" s="548"/>
      <c r="E21" s="548"/>
      <c r="G21" s="549"/>
      <c r="H21" s="549"/>
      <c r="I21" s="165"/>
      <c r="J21" s="298"/>
      <c r="K21" s="166"/>
      <c r="L21" s="210">
        <f t="shared" si="0"/>
        <v>0</v>
      </c>
      <c r="M21" s="167"/>
      <c r="P21" s="537"/>
      <c r="Q21" s="537"/>
      <c r="R21" s="537"/>
      <c r="S21" s="537"/>
      <c r="T21" s="537"/>
      <c r="U21" s="537"/>
    </row>
    <row r="22" spans="1:21" ht="15.95" customHeight="1" x14ac:dyDescent="0.2">
      <c r="A22" s="164"/>
      <c r="B22" s="547"/>
      <c r="C22" s="548"/>
      <c r="D22" s="548"/>
      <c r="E22" s="548"/>
      <c r="G22" s="549"/>
      <c r="H22" s="549"/>
      <c r="I22" s="165"/>
      <c r="J22" s="298"/>
      <c r="K22" s="166"/>
      <c r="L22" s="210">
        <f t="shared" si="0"/>
        <v>0</v>
      </c>
      <c r="M22" s="167"/>
    </row>
    <row r="23" spans="1:21" ht="15.95" customHeight="1" x14ac:dyDescent="0.2">
      <c r="A23" s="164"/>
      <c r="B23" s="547"/>
      <c r="C23" s="548"/>
      <c r="D23" s="548"/>
      <c r="E23" s="568"/>
      <c r="G23" s="570"/>
      <c r="H23" s="570"/>
      <c r="I23" s="165"/>
      <c r="J23" s="298"/>
      <c r="K23" s="166"/>
      <c r="L23" s="210">
        <f t="shared" si="0"/>
        <v>0</v>
      </c>
      <c r="M23" s="167"/>
    </row>
    <row r="24" spans="1:21" ht="15.95" customHeight="1" x14ac:dyDescent="0.2">
      <c r="A24" s="164"/>
      <c r="B24" s="547"/>
      <c r="C24" s="548"/>
      <c r="D24" s="548"/>
      <c r="E24" s="568"/>
      <c r="G24" s="585"/>
      <c r="H24" s="585"/>
      <c r="I24" s="165"/>
      <c r="J24" s="298"/>
      <c r="K24" s="166"/>
      <c r="L24" s="210">
        <f t="shared" si="0"/>
        <v>0</v>
      </c>
      <c r="M24" s="167"/>
    </row>
    <row r="25" spans="1:21" ht="15.95" customHeight="1" x14ac:dyDescent="0.2">
      <c r="A25" s="164"/>
      <c r="B25" s="547"/>
      <c r="C25" s="548"/>
      <c r="D25" s="548"/>
      <c r="E25" s="568"/>
      <c r="G25" s="570"/>
      <c r="H25" s="570"/>
      <c r="I25" s="168"/>
      <c r="J25" s="298"/>
      <c r="K25" s="166"/>
      <c r="L25" s="210">
        <f t="shared" si="0"/>
        <v>0</v>
      </c>
      <c r="M25" s="167"/>
    </row>
    <row r="26" spans="1:21" ht="15.95" customHeight="1" thickBot="1" x14ac:dyDescent="0.25">
      <c r="A26" s="164"/>
      <c r="B26" s="547"/>
      <c r="C26" s="568"/>
      <c r="D26" s="568"/>
      <c r="E26" s="568"/>
      <c r="G26" s="572"/>
      <c r="H26" s="572"/>
      <c r="I26" s="169"/>
      <c r="J26" s="300"/>
      <c r="K26" s="166"/>
      <c r="L26" s="211">
        <f t="shared" si="0"/>
        <v>0</v>
      </c>
      <c r="M26" s="167"/>
    </row>
    <row r="27" spans="1:21" ht="17.100000000000001" customHeight="1" thickBot="1" x14ac:dyDescent="0.25">
      <c r="A27" s="164"/>
      <c r="B27" s="569" t="s">
        <v>8</v>
      </c>
      <c r="C27" s="569"/>
      <c r="D27" s="569"/>
      <c r="E27" s="569"/>
      <c r="G27" s="567">
        <f>ROUND(SUM(G17:H26),2)</f>
        <v>0</v>
      </c>
      <c r="H27" s="567"/>
      <c r="I27" s="169"/>
      <c r="J27" s="297">
        <f>ROUND(SUM(J17:J26),2)</f>
        <v>0</v>
      </c>
      <c r="K27" s="166"/>
      <c r="L27" s="297">
        <f>IF(ROUND(SUM(L17:L26),2)&lt;&gt;(G27+J27),"ERROR",ROUND(SUM(L17:L26),2))</f>
        <v>0</v>
      </c>
      <c r="M27" s="167"/>
    </row>
    <row r="28" spans="1:21" ht="11.25" customHeight="1" thickTop="1" thickBot="1" x14ac:dyDescent="0.25">
      <c r="A28" s="170"/>
      <c r="B28" s="171"/>
      <c r="C28" s="171"/>
      <c r="D28" s="171"/>
      <c r="E28" s="172"/>
      <c r="F28" s="172"/>
      <c r="G28" s="172"/>
      <c r="H28" s="173"/>
      <c r="I28" s="173"/>
      <c r="J28" s="173"/>
      <c r="K28" s="173"/>
      <c r="L28" s="174"/>
      <c r="M28" s="175"/>
    </row>
    <row r="29" spans="1:21" ht="19.5" customHeight="1" thickBot="1" x14ac:dyDescent="0.25">
      <c r="A29" s="538" t="s">
        <v>403</v>
      </c>
      <c r="B29" s="539"/>
      <c r="C29" s="539"/>
      <c r="D29" s="539"/>
      <c r="E29" s="539"/>
      <c r="F29" s="539"/>
      <c r="G29" s="176"/>
      <c r="H29" s="177"/>
      <c r="I29" s="177"/>
      <c r="J29" s="177"/>
      <c r="K29" s="177"/>
      <c r="L29" s="177"/>
      <c r="M29" s="163"/>
    </row>
    <row r="30" spans="1:21" ht="30" customHeight="1" thickBot="1" x14ac:dyDescent="0.25">
      <c r="A30" s="540" t="s">
        <v>643</v>
      </c>
      <c r="B30" s="541"/>
      <c r="C30" s="541"/>
      <c r="D30" s="541"/>
      <c r="E30" s="541"/>
      <c r="F30" s="541"/>
      <c r="G30" s="178"/>
      <c r="J30" s="411" t="s">
        <v>268</v>
      </c>
      <c r="L30" s="410">
        <f>'Basic Data Input'!B9</f>
        <v>0</v>
      </c>
      <c r="M30" s="179"/>
    </row>
    <row r="31" spans="1:21" ht="17.25" customHeight="1" thickBot="1" x14ac:dyDescent="0.25">
      <c r="A31" s="311"/>
      <c r="B31" s="306"/>
      <c r="C31" s="312" t="s">
        <v>404</v>
      </c>
      <c r="D31" s="306"/>
      <c r="E31" s="312" t="s">
        <v>405</v>
      </c>
      <c r="F31" s="313"/>
      <c r="G31" s="164"/>
      <c r="H31" s="303" t="s">
        <v>139</v>
      </c>
      <c r="M31" s="179"/>
      <c r="N31" s="180"/>
    </row>
    <row r="32" spans="1:21" ht="17.25" customHeight="1" thickBot="1" x14ac:dyDescent="0.25">
      <c r="A32" s="542" t="s">
        <v>406</v>
      </c>
      <c r="B32" s="543"/>
      <c r="C32" s="543"/>
      <c r="D32" s="543"/>
      <c r="E32" s="543"/>
      <c r="F32" s="543"/>
      <c r="G32" s="170"/>
      <c r="H32" s="212"/>
      <c r="I32" s="172"/>
      <c r="J32" s="172"/>
      <c r="K32" s="172"/>
      <c r="L32" s="172"/>
      <c r="M32" s="175"/>
      <c r="N32" s="180"/>
    </row>
    <row r="33" spans="1:13" ht="18.75" customHeight="1" thickBot="1" x14ac:dyDescent="0.25">
      <c r="A33" s="544" t="s">
        <v>407</v>
      </c>
      <c r="B33" s="545"/>
      <c r="C33" s="545"/>
      <c r="D33" s="545"/>
      <c r="E33" s="545"/>
      <c r="F33" s="546"/>
      <c r="G33" s="379"/>
      <c r="H33" s="550" t="s">
        <v>642</v>
      </c>
      <c r="I33" s="550"/>
      <c r="J33" s="550"/>
      <c r="K33" s="550"/>
      <c r="L33" s="550"/>
      <c r="M33" s="380"/>
    </row>
    <row r="34" spans="1:13" ht="15" customHeight="1" x14ac:dyDescent="0.2">
      <c r="A34" s="531" t="s">
        <v>644</v>
      </c>
      <c r="B34" s="532"/>
      <c r="C34" s="532"/>
      <c r="D34" s="532"/>
      <c r="E34" s="532"/>
      <c r="F34" s="533"/>
      <c r="G34" s="164"/>
      <c r="J34" s="308" t="s">
        <v>9</v>
      </c>
      <c r="K34" s="158"/>
      <c r="L34" s="304">
        <f>'Basic Data Input'!B14</f>
        <v>0</v>
      </c>
      <c r="M34" s="179"/>
    </row>
    <row r="35" spans="1:13" ht="15" customHeight="1" thickBot="1" x14ac:dyDescent="0.25">
      <c r="A35" s="531"/>
      <c r="B35" s="532"/>
      <c r="C35" s="532"/>
      <c r="D35" s="532"/>
      <c r="E35" s="532"/>
      <c r="F35" s="533"/>
      <c r="G35" s="164"/>
      <c r="J35" s="308" t="s">
        <v>10</v>
      </c>
      <c r="K35" s="181"/>
      <c r="L35" s="310">
        <f>'Basic Data Input'!B15</f>
        <v>0</v>
      </c>
      <c r="M35" s="179"/>
    </row>
    <row r="36" spans="1:13" ht="16.5" customHeight="1" thickBot="1" x14ac:dyDescent="0.25">
      <c r="A36" s="314"/>
      <c r="B36" s="307"/>
      <c r="C36" s="315" t="s">
        <v>404</v>
      </c>
      <c r="D36" s="307"/>
      <c r="E36" s="315" t="s">
        <v>405</v>
      </c>
      <c r="F36" s="316"/>
      <c r="G36" s="164"/>
      <c r="J36" s="309" t="s">
        <v>11</v>
      </c>
      <c r="K36" s="158"/>
      <c r="L36" s="305">
        <f>ROUND(SUM(L34:L35),2)</f>
        <v>0</v>
      </c>
      <c r="M36" s="179"/>
    </row>
    <row r="37" spans="1:13" ht="17.25" customHeight="1" x14ac:dyDescent="0.2">
      <c r="A37" s="534" t="s">
        <v>408</v>
      </c>
      <c r="B37" s="535"/>
      <c r="C37" s="535"/>
      <c r="D37" s="535"/>
      <c r="E37" s="535"/>
      <c r="F37" s="536"/>
      <c r="G37" s="164"/>
      <c r="M37" s="179"/>
    </row>
    <row r="38" spans="1:13" ht="13.5" thickBot="1" x14ac:dyDescent="0.25">
      <c r="A38" s="317"/>
      <c r="B38" s="318"/>
      <c r="C38" s="318"/>
      <c r="D38" s="318"/>
      <c r="E38" s="318"/>
      <c r="F38" s="319"/>
      <c r="G38" s="170"/>
      <c r="H38" s="172"/>
      <c r="I38" s="172"/>
      <c r="J38" s="172"/>
      <c r="K38" s="172"/>
      <c r="L38" s="172"/>
      <c r="M38" s="175"/>
    </row>
    <row r="39" spans="1:13" ht="14.25" customHeight="1" x14ac:dyDescent="0.2"/>
    <row r="51" spans="1:9" x14ac:dyDescent="0.2">
      <c r="H51" s="182"/>
      <c r="I51" s="161"/>
    </row>
    <row r="55" spans="1:9" x14ac:dyDescent="0.2">
      <c r="A55" s="183"/>
    </row>
    <row r="56" spans="1:9" x14ac:dyDescent="0.2">
      <c r="A56" s="116"/>
      <c r="B56" s="180"/>
      <c r="C56" s="180"/>
      <c r="D56" s="180"/>
      <c r="E56" s="180"/>
      <c r="F56" s="182"/>
      <c r="G56" s="161"/>
    </row>
  </sheetData>
  <sheetProtection algorithmName="SHA-512" hashValue="wE0n76ry+1P9i/DUnII1L5vLs1nqk4zfNf8hTA5WU851skRLL622KlKMyq1Bp8pFWHPB1V6eI1COo4RkEZVjDg==" saltValue="CNzErhUTD5q0e+WlMMf2cg==" spinCount="100000" sheet="1" objects="1" scenarios="1"/>
  <mergeCells count="45">
    <mergeCell ref="B7:E7"/>
    <mergeCell ref="G7:L7"/>
    <mergeCell ref="B8:E8"/>
    <mergeCell ref="B17:E17"/>
    <mergeCell ref="G24:H24"/>
    <mergeCell ref="G23:H23"/>
    <mergeCell ref="G18:H18"/>
    <mergeCell ref="G17:H17"/>
    <mergeCell ref="G20:H20"/>
    <mergeCell ref="B20:E20"/>
    <mergeCell ref="B19:E19"/>
    <mergeCell ref="I14:K14"/>
    <mergeCell ref="B12:E12"/>
    <mergeCell ref="B13:E13"/>
    <mergeCell ref="B18:E18"/>
    <mergeCell ref="G11:L11"/>
    <mergeCell ref="P16:U18"/>
    <mergeCell ref="G27:H27"/>
    <mergeCell ref="B26:E26"/>
    <mergeCell ref="B27:E27"/>
    <mergeCell ref="G19:H19"/>
    <mergeCell ref="G16:H16"/>
    <mergeCell ref="G26:H26"/>
    <mergeCell ref="G25:H25"/>
    <mergeCell ref="B25:E25"/>
    <mergeCell ref="B23:E23"/>
    <mergeCell ref="B24:E24"/>
    <mergeCell ref="B16:E16"/>
    <mergeCell ref="B9:E9"/>
    <mergeCell ref="B10:E10"/>
    <mergeCell ref="G10:L10"/>
    <mergeCell ref="G8:L9"/>
    <mergeCell ref="B11:E11"/>
    <mergeCell ref="A34:F35"/>
    <mergeCell ref="A37:F37"/>
    <mergeCell ref="P19:U21"/>
    <mergeCell ref="A29:F29"/>
    <mergeCell ref="A30:F30"/>
    <mergeCell ref="A32:F32"/>
    <mergeCell ref="A33:F33"/>
    <mergeCell ref="B21:E21"/>
    <mergeCell ref="B22:E22"/>
    <mergeCell ref="G21:H21"/>
    <mergeCell ref="G22:H22"/>
    <mergeCell ref="H33:L33"/>
  </mergeCells>
  <phoneticPr fontId="0" type="noConversion"/>
  <hyperlinks>
    <hyperlink ref="B12" r:id="rId1" display="Website:  www.auditors.nebraska.gov" xr:uid="{00000000-0004-0000-0300-000000000000}"/>
    <hyperlink ref="B13" r:id="rId2" display="Questions - E-Mail:  Deann.Haeffner@nebraska.gov" xr:uid="{00000000-0004-0000-0300-000001000000}"/>
    <hyperlink ref="G11:L11" r:id="rId3" display="http://www.auditors.nebraska.gov/" xr:uid="{00000000-0004-0000-0300-000002000000}"/>
    <hyperlink ref="G11" r:id="rId4" display="www.auditors.nebraska.gov" xr:uid="{00000000-0004-0000-0300-000003000000}"/>
    <hyperlink ref="B13:E13" r:id="rId5" display="Questions - E-Mail:  Jeff.Schreier@nebraska.gov" xr:uid="{1D3C838D-1E39-46AD-9084-173BCD5C4FD7}"/>
  </hyperlinks>
  <printOptions horizontalCentered="1"/>
  <pageMargins left="0.25" right="0.25" top="0.35" bottom="0.45" header="0.35" footer="0.35"/>
  <pageSetup scale="92" orientation="landscape" r:id="rId6"/>
  <headerFooter alignWithMargins="0"/>
  <customProperties>
    <customPr name="OrphanNamesChecked" r:id="rId7"/>
  </customProperties>
  <legacyDrawing r:id="rId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G122"/>
  <sheetViews>
    <sheetView workbookViewId="0">
      <selection activeCell="A3" sqref="A3:G30"/>
    </sheetView>
  </sheetViews>
  <sheetFormatPr defaultColWidth="9.140625" defaultRowHeight="12.75" x14ac:dyDescent="0.2"/>
  <cols>
    <col min="1" max="1" width="8" style="58" customWidth="1"/>
    <col min="2" max="2" width="35.5703125" style="58" customWidth="1"/>
    <col min="3" max="7" width="17.5703125" style="58" customWidth="1"/>
    <col min="8" max="16384" width="9.140625" style="58"/>
  </cols>
  <sheetData>
    <row r="1" spans="1:7" ht="18" customHeight="1" x14ac:dyDescent="0.25">
      <c r="A1" s="3" t="str">
        <f>CONCATENATE('Basic Data Input'!B6," COUNTY")</f>
        <v>__________________________________ COUNTY</v>
      </c>
      <c r="B1" s="43"/>
      <c r="C1" s="43"/>
      <c r="D1" s="43"/>
      <c r="E1" s="43"/>
      <c r="F1" s="43"/>
      <c r="G1" s="43"/>
    </row>
    <row r="2" spans="1:7" ht="30" customHeight="1" x14ac:dyDescent="0.2">
      <c r="A2" s="45" t="s">
        <v>101</v>
      </c>
      <c r="B2" s="43"/>
      <c r="C2" s="43"/>
      <c r="D2" s="43"/>
      <c r="E2" s="43"/>
      <c r="F2" s="43"/>
      <c r="G2" s="43"/>
    </row>
    <row r="3" spans="1:7" ht="15" customHeight="1" x14ac:dyDescent="0.2">
      <c r="A3" s="594" t="s">
        <v>231</v>
      </c>
      <c r="B3" s="595"/>
      <c r="C3" s="595"/>
      <c r="D3" s="595"/>
      <c r="E3" s="595"/>
      <c r="F3" s="595"/>
      <c r="G3" s="596"/>
    </row>
    <row r="4" spans="1:7" ht="15" customHeight="1" x14ac:dyDescent="0.2">
      <c r="A4" s="597"/>
      <c r="B4" s="598"/>
      <c r="C4" s="598"/>
      <c r="D4" s="598"/>
      <c r="E4" s="598"/>
      <c r="F4" s="598"/>
      <c r="G4" s="599"/>
    </row>
    <row r="5" spans="1:7" ht="15" customHeight="1" x14ac:dyDescent="0.2">
      <c r="A5" s="597"/>
      <c r="B5" s="598"/>
      <c r="C5" s="598"/>
      <c r="D5" s="598"/>
      <c r="E5" s="598"/>
      <c r="F5" s="598"/>
      <c r="G5" s="599"/>
    </row>
    <row r="6" spans="1:7" ht="15" customHeight="1" x14ac:dyDescent="0.2">
      <c r="A6" s="597"/>
      <c r="B6" s="598"/>
      <c r="C6" s="598"/>
      <c r="D6" s="598"/>
      <c r="E6" s="598"/>
      <c r="F6" s="598"/>
      <c r="G6" s="599"/>
    </row>
    <row r="7" spans="1:7" ht="15" customHeight="1" x14ac:dyDescent="0.2">
      <c r="A7" s="597"/>
      <c r="B7" s="598"/>
      <c r="C7" s="598"/>
      <c r="D7" s="598"/>
      <c r="E7" s="598"/>
      <c r="F7" s="598"/>
      <c r="G7" s="599"/>
    </row>
    <row r="8" spans="1:7" ht="15" customHeight="1" x14ac:dyDescent="0.2">
      <c r="A8" s="597"/>
      <c r="B8" s="598"/>
      <c r="C8" s="598"/>
      <c r="D8" s="598"/>
      <c r="E8" s="598"/>
      <c r="F8" s="598"/>
      <c r="G8" s="599"/>
    </row>
    <row r="9" spans="1:7" ht="15" customHeight="1" x14ac:dyDescent="0.2">
      <c r="A9" s="597"/>
      <c r="B9" s="598"/>
      <c r="C9" s="598"/>
      <c r="D9" s="598"/>
      <c r="E9" s="598"/>
      <c r="F9" s="598"/>
      <c r="G9" s="599"/>
    </row>
    <row r="10" spans="1:7" ht="15" customHeight="1" x14ac:dyDescent="0.2">
      <c r="A10" s="597"/>
      <c r="B10" s="598"/>
      <c r="C10" s="598"/>
      <c r="D10" s="598"/>
      <c r="E10" s="598"/>
      <c r="F10" s="598"/>
      <c r="G10" s="599"/>
    </row>
    <row r="11" spans="1:7" ht="15" customHeight="1" x14ac:dyDescent="0.2">
      <c r="A11" s="597"/>
      <c r="B11" s="598"/>
      <c r="C11" s="598"/>
      <c r="D11" s="598"/>
      <c r="E11" s="598"/>
      <c r="F11" s="598"/>
      <c r="G11" s="599"/>
    </row>
    <row r="12" spans="1:7" ht="15" customHeight="1" x14ac:dyDescent="0.2">
      <c r="A12" s="597"/>
      <c r="B12" s="598"/>
      <c r="C12" s="598"/>
      <c r="D12" s="598"/>
      <c r="E12" s="598"/>
      <c r="F12" s="598"/>
      <c r="G12" s="599"/>
    </row>
    <row r="13" spans="1:7" ht="15" customHeight="1" x14ac:dyDescent="0.2">
      <c r="A13" s="597"/>
      <c r="B13" s="598"/>
      <c r="C13" s="598"/>
      <c r="D13" s="598"/>
      <c r="E13" s="598"/>
      <c r="F13" s="598"/>
      <c r="G13" s="599"/>
    </row>
    <row r="14" spans="1:7" ht="15" customHeight="1" x14ac:dyDescent="0.2">
      <c r="A14" s="597"/>
      <c r="B14" s="598"/>
      <c r="C14" s="598"/>
      <c r="D14" s="598"/>
      <c r="E14" s="598"/>
      <c r="F14" s="598"/>
      <c r="G14" s="599"/>
    </row>
    <row r="15" spans="1:7" ht="15" customHeight="1" x14ac:dyDescent="0.2">
      <c r="A15" s="597"/>
      <c r="B15" s="598"/>
      <c r="C15" s="598"/>
      <c r="D15" s="598"/>
      <c r="E15" s="598"/>
      <c r="F15" s="598"/>
      <c r="G15" s="599"/>
    </row>
    <row r="16" spans="1:7" ht="15" customHeight="1" x14ac:dyDescent="0.2">
      <c r="A16" s="597"/>
      <c r="B16" s="598"/>
      <c r="C16" s="598"/>
      <c r="D16" s="598"/>
      <c r="E16" s="598"/>
      <c r="F16" s="598"/>
      <c r="G16" s="599"/>
    </row>
    <row r="17" spans="1:7" ht="15" customHeight="1" x14ac:dyDescent="0.2">
      <c r="A17" s="597"/>
      <c r="B17" s="598"/>
      <c r="C17" s="598"/>
      <c r="D17" s="598"/>
      <c r="E17" s="598"/>
      <c r="F17" s="598"/>
      <c r="G17" s="599"/>
    </row>
    <row r="18" spans="1:7" ht="15" customHeight="1" x14ac:dyDescent="0.2">
      <c r="A18" s="597"/>
      <c r="B18" s="598"/>
      <c r="C18" s="598"/>
      <c r="D18" s="598"/>
      <c r="E18" s="598"/>
      <c r="F18" s="598"/>
      <c r="G18" s="599"/>
    </row>
    <row r="19" spans="1:7" ht="15" customHeight="1" x14ac:dyDescent="0.2">
      <c r="A19" s="597"/>
      <c r="B19" s="598"/>
      <c r="C19" s="598"/>
      <c r="D19" s="598"/>
      <c r="E19" s="598"/>
      <c r="F19" s="598"/>
      <c r="G19" s="599"/>
    </row>
    <row r="20" spans="1:7" ht="15" customHeight="1" x14ac:dyDescent="0.2">
      <c r="A20" s="597"/>
      <c r="B20" s="598"/>
      <c r="C20" s="598"/>
      <c r="D20" s="598"/>
      <c r="E20" s="598"/>
      <c r="F20" s="598"/>
      <c r="G20" s="599"/>
    </row>
    <row r="21" spans="1:7" ht="15" customHeight="1" x14ac:dyDescent="0.2">
      <c r="A21" s="597"/>
      <c r="B21" s="598"/>
      <c r="C21" s="598"/>
      <c r="D21" s="598"/>
      <c r="E21" s="598"/>
      <c r="F21" s="598"/>
      <c r="G21" s="599"/>
    </row>
    <row r="22" spans="1:7" ht="15" customHeight="1" x14ac:dyDescent="0.2">
      <c r="A22" s="597"/>
      <c r="B22" s="598"/>
      <c r="C22" s="598"/>
      <c r="D22" s="598"/>
      <c r="E22" s="598"/>
      <c r="F22" s="598"/>
      <c r="G22" s="599"/>
    </row>
    <row r="23" spans="1:7" ht="15" customHeight="1" x14ac:dyDescent="0.2">
      <c r="A23" s="597"/>
      <c r="B23" s="598"/>
      <c r="C23" s="598"/>
      <c r="D23" s="598"/>
      <c r="E23" s="598"/>
      <c r="F23" s="598"/>
      <c r="G23" s="599"/>
    </row>
    <row r="24" spans="1:7" ht="15" customHeight="1" x14ac:dyDescent="0.2">
      <c r="A24" s="597"/>
      <c r="B24" s="598"/>
      <c r="C24" s="598"/>
      <c r="D24" s="598"/>
      <c r="E24" s="598"/>
      <c r="F24" s="598"/>
      <c r="G24" s="599"/>
    </row>
    <row r="25" spans="1:7" ht="15" customHeight="1" x14ac:dyDescent="0.2">
      <c r="A25" s="597"/>
      <c r="B25" s="598"/>
      <c r="C25" s="598"/>
      <c r="D25" s="598"/>
      <c r="E25" s="598"/>
      <c r="F25" s="598"/>
      <c r="G25" s="599"/>
    </row>
    <row r="26" spans="1:7" ht="15" customHeight="1" x14ac:dyDescent="0.2">
      <c r="A26" s="597"/>
      <c r="B26" s="598"/>
      <c r="C26" s="598"/>
      <c r="D26" s="598"/>
      <c r="E26" s="598"/>
      <c r="F26" s="598"/>
      <c r="G26" s="599"/>
    </row>
    <row r="27" spans="1:7" ht="15" customHeight="1" x14ac:dyDescent="0.2">
      <c r="A27" s="597"/>
      <c r="B27" s="598"/>
      <c r="C27" s="598"/>
      <c r="D27" s="598"/>
      <c r="E27" s="598"/>
      <c r="F27" s="598"/>
      <c r="G27" s="599"/>
    </row>
    <row r="28" spans="1:7" ht="15" customHeight="1" x14ac:dyDescent="0.2">
      <c r="A28" s="597"/>
      <c r="B28" s="598"/>
      <c r="C28" s="598"/>
      <c r="D28" s="598"/>
      <c r="E28" s="598"/>
      <c r="F28" s="598"/>
      <c r="G28" s="599"/>
    </row>
    <row r="29" spans="1:7" ht="15" customHeight="1" x14ac:dyDescent="0.2">
      <c r="A29" s="597"/>
      <c r="B29" s="598"/>
      <c r="C29" s="598"/>
      <c r="D29" s="598"/>
      <c r="E29" s="598"/>
      <c r="F29" s="598"/>
      <c r="G29" s="599"/>
    </row>
    <row r="30" spans="1:7" ht="15" customHeight="1" x14ac:dyDescent="0.2">
      <c r="A30" s="600"/>
      <c r="B30" s="601"/>
      <c r="C30" s="601"/>
      <c r="D30" s="601"/>
      <c r="E30" s="601"/>
      <c r="F30" s="601"/>
      <c r="G30" s="602"/>
    </row>
    <row r="31" spans="1:7" ht="39.950000000000003" customHeight="1" x14ac:dyDescent="0.2">
      <c r="D31" s="603"/>
      <c r="E31" s="603"/>
      <c r="F31" s="603"/>
      <c r="G31" s="603"/>
    </row>
    <row r="32" spans="1:7" x14ac:dyDescent="0.2">
      <c r="D32" s="604" t="s">
        <v>102</v>
      </c>
      <c r="E32" s="604"/>
      <c r="F32" s="604"/>
      <c r="G32" s="604"/>
    </row>
    <row r="33" ht="10.7" customHeight="1" x14ac:dyDescent="0.2"/>
    <row r="34" ht="10.7" customHeight="1" x14ac:dyDescent="0.2"/>
    <row r="35" ht="10.7" customHeight="1" x14ac:dyDescent="0.2"/>
    <row r="36" ht="10.7" customHeight="1" x14ac:dyDescent="0.2"/>
    <row r="37" ht="10.7" customHeight="1" x14ac:dyDescent="0.2"/>
    <row r="38" ht="10.7" customHeight="1" x14ac:dyDescent="0.2"/>
    <row r="39" ht="10.7" customHeight="1" x14ac:dyDescent="0.2"/>
    <row r="40" ht="10.7" customHeight="1" x14ac:dyDescent="0.2"/>
    <row r="41" ht="10.7" customHeight="1" x14ac:dyDescent="0.2"/>
    <row r="42" ht="10.7" customHeight="1" x14ac:dyDescent="0.2"/>
    <row r="43" ht="10.7" customHeight="1" x14ac:dyDescent="0.2"/>
    <row r="44" ht="10.7" customHeight="1" x14ac:dyDescent="0.2"/>
    <row r="45" ht="10.7" customHeight="1" x14ac:dyDescent="0.2"/>
    <row r="46" ht="10.7" customHeight="1" x14ac:dyDescent="0.2"/>
    <row r="47" ht="10.7" customHeight="1" x14ac:dyDescent="0.2"/>
    <row r="48" ht="10.7" customHeight="1" x14ac:dyDescent="0.2"/>
    <row r="49" ht="10.7" customHeight="1" x14ac:dyDescent="0.2"/>
    <row r="50" ht="10.7" customHeight="1" x14ac:dyDescent="0.2"/>
    <row r="51" ht="10.7" customHeight="1" x14ac:dyDescent="0.2"/>
    <row r="52" ht="10.7" customHeight="1" x14ac:dyDescent="0.2"/>
    <row r="53" ht="10.7" customHeight="1" x14ac:dyDescent="0.2"/>
    <row r="54" ht="10.7" customHeight="1" x14ac:dyDescent="0.2"/>
    <row r="55" ht="10.7" customHeight="1" x14ac:dyDescent="0.2"/>
    <row r="56" ht="10.7" customHeight="1" x14ac:dyDescent="0.2"/>
    <row r="57" ht="10.7" customHeight="1" x14ac:dyDescent="0.2"/>
    <row r="58" ht="10.7" customHeight="1" x14ac:dyDescent="0.2"/>
    <row r="59" ht="10.7" customHeight="1" x14ac:dyDescent="0.2"/>
    <row r="60" ht="10.7" customHeight="1" x14ac:dyDescent="0.2"/>
    <row r="61" ht="10.7" customHeight="1" x14ac:dyDescent="0.2"/>
    <row r="62" ht="10.7" customHeight="1" x14ac:dyDescent="0.2"/>
    <row r="63" ht="10.7" customHeight="1" x14ac:dyDescent="0.2"/>
    <row r="64" ht="10.7" customHeight="1" x14ac:dyDescent="0.2"/>
    <row r="65" ht="10.7" customHeight="1" x14ac:dyDescent="0.2"/>
    <row r="66" ht="10.7" customHeight="1" x14ac:dyDescent="0.2"/>
    <row r="67" ht="10.7" customHeight="1" x14ac:dyDescent="0.2"/>
    <row r="68" ht="10.7" customHeight="1" x14ac:dyDescent="0.2"/>
    <row r="69" ht="10.7" customHeight="1" x14ac:dyDescent="0.2"/>
    <row r="70" ht="10.7" customHeight="1" x14ac:dyDescent="0.2"/>
    <row r="71" ht="10.7" customHeight="1" x14ac:dyDescent="0.2"/>
    <row r="72" ht="10.7" customHeight="1" x14ac:dyDescent="0.2"/>
    <row r="73" ht="10.7" customHeight="1" x14ac:dyDescent="0.2"/>
    <row r="74" ht="10.7" customHeight="1" x14ac:dyDescent="0.2"/>
    <row r="75" ht="10.7" customHeight="1" x14ac:dyDescent="0.2"/>
    <row r="76" ht="10.7" customHeight="1" x14ac:dyDescent="0.2"/>
    <row r="77" ht="10.7" customHeight="1" x14ac:dyDescent="0.2"/>
    <row r="78" ht="10.7" customHeight="1" x14ac:dyDescent="0.2"/>
    <row r="79" ht="10.7" customHeight="1" x14ac:dyDescent="0.2"/>
    <row r="80" ht="10.7" customHeight="1" x14ac:dyDescent="0.2"/>
    <row r="81" ht="10.7" customHeight="1" x14ac:dyDescent="0.2"/>
    <row r="82" ht="10.7" customHeight="1" x14ac:dyDescent="0.2"/>
    <row r="83" ht="10.7" customHeight="1" x14ac:dyDescent="0.2"/>
    <row r="84" ht="10.7" customHeight="1" x14ac:dyDescent="0.2"/>
    <row r="85" ht="10.7" customHeight="1" x14ac:dyDescent="0.2"/>
    <row r="86" ht="10.7" customHeight="1" x14ac:dyDescent="0.2"/>
    <row r="87" ht="10.7" customHeight="1" x14ac:dyDescent="0.2"/>
    <row r="88" ht="10.7" customHeight="1" x14ac:dyDescent="0.2"/>
    <row r="89" ht="10.7" customHeight="1" x14ac:dyDescent="0.2"/>
    <row r="90" ht="10.7" customHeight="1" x14ac:dyDescent="0.2"/>
    <row r="91" ht="10.7" customHeight="1" x14ac:dyDescent="0.2"/>
    <row r="92" ht="10.7" customHeight="1" x14ac:dyDescent="0.2"/>
    <row r="93" ht="10.7" customHeight="1" x14ac:dyDescent="0.2"/>
    <row r="94" ht="10.7" customHeight="1" x14ac:dyDescent="0.2"/>
    <row r="95" ht="10.7" customHeight="1" x14ac:dyDescent="0.2"/>
    <row r="96" ht="10.7" customHeight="1" x14ac:dyDescent="0.2"/>
    <row r="97" ht="10.7" customHeight="1" x14ac:dyDescent="0.2"/>
    <row r="98" ht="10.7" customHeight="1" x14ac:dyDescent="0.2"/>
    <row r="99" ht="10.7" customHeight="1" x14ac:dyDescent="0.2"/>
    <row r="100" ht="10.7" customHeight="1" x14ac:dyDescent="0.2"/>
    <row r="101" ht="10.7" customHeight="1" x14ac:dyDescent="0.2"/>
    <row r="102" ht="10.7" customHeight="1" x14ac:dyDescent="0.2"/>
    <row r="103" ht="10.7" customHeight="1" x14ac:dyDescent="0.2"/>
    <row r="104" ht="10.7" customHeight="1" x14ac:dyDescent="0.2"/>
    <row r="105" ht="10.7" customHeight="1" x14ac:dyDescent="0.2"/>
    <row r="106" ht="10.7" customHeight="1" x14ac:dyDescent="0.2"/>
    <row r="107" ht="10.7" customHeight="1" x14ac:dyDescent="0.2"/>
    <row r="108" ht="10.7" customHeight="1" x14ac:dyDescent="0.2"/>
    <row r="109" ht="10.7" customHeight="1" x14ac:dyDescent="0.2"/>
    <row r="110" ht="10.7" customHeight="1" x14ac:dyDescent="0.2"/>
    <row r="111" ht="10.7" customHeight="1" x14ac:dyDescent="0.2"/>
    <row r="112" ht="10.7" customHeight="1" x14ac:dyDescent="0.2"/>
    <row r="113" ht="10.7" customHeight="1" x14ac:dyDescent="0.2"/>
    <row r="114" ht="10.7" customHeight="1" x14ac:dyDescent="0.2"/>
    <row r="115" ht="10.7" customHeight="1" x14ac:dyDescent="0.2"/>
    <row r="116" ht="10.7" customHeight="1" x14ac:dyDescent="0.2"/>
    <row r="117" ht="10.7" customHeight="1" x14ac:dyDescent="0.2"/>
    <row r="118" ht="10.7" customHeight="1" x14ac:dyDescent="0.2"/>
    <row r="119" ht="10.7" customHeight="1" x14ac:dyDescent="0.2"/>
    <row r="120" ht="10.7" customHeight="1" x14ac:dyDescent="0.2"/>
    <row r="121" ht="10.7" customHeight="1" x14ac:dyDescent="0.2"/>
    <row r="122" ht="10.7" customHeight="1" x14ac:dyDescent="0.2"/>
  </sheetData>
  <sheetProtection sheet="1" objects="1" scenarios="1"/>
  <mergeCells count="3">
    <mergeCell ref="A3:G30"/>
    <mergeCell ref="D31:G31"/>
    <mergeCell ref="D32:G32"/>
  </mergeCells>
  <phoneticPr fontId="0" type="noConversion"/>
  <printOptions horizontalCentered="1"/>
  <pageMargins left="0" right="0" top="0.5" bottom="0.5" header="0.5" footer="0.35"/>
  <pageSetup orientation="landscape" r:id="rId1"/>
  <headerFooter alignWithMargins="0">
    <oddFooter>&amp;R&amp;"Arial,Bold"Page A-1</oddFooter>
  </headerFooter>
  <customProperties>
    <customPr name="OrphanNamesChecke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T279"/>
  <sheetViews>
    <sheetView workbookViewId="0">
      <selection activeCell="A4" sqref="A4:G6"/>
    </sheetView>
  </sheetViews>
  <sheetFormatPr defaultColWidth="9.140625" defaultRowHeight="12.75" x14ac:dyDescent="0.2"/>
  <cols>
    <col min="1" max="1" width="8" style="237" customWidth="1"/>
    <col min="2" max="2" width="35.5703125" style="237" customWidth="1"/>
    <col min="3" max="7" width="17.5703125" style="237" customWidth="1"/>
    <col min="8" max="16384" width="9.140625" style="237"/>
  </cols>
  <sheetData>
    <row r="1" spans="1:20" ht="18" x14ac:dyDescent="0.25">
      <c r="A1" s="3" t="str">
        <f>CONCATENATE('Basic Data Input'!B6," COUNTY")</f>
        <v>__________________________________ COUNTY</v>
      </c>
      <c r="B1" s="236"/>
      <c r="C1" s="236"/>
      <c r="D1" s="236"/>
      <c r="E1" s="236"/>
      <c r="F1" s="236"/>
      <c r="G1" s="236"/>
    </row>
    <row r="2" spans="1:20" ht="30" customHeight="1" x14ac:dyDescent="0.2">
      <c r="A2" s="45" t="s">
        <v>103</v>
      </c>
      <c r="B2" s="236"/>
      <c r="C2" s="236"/>
      <c r="D2" s="236"/>
      <c r="E2" s="236"/>
      <c r="F2" s="236"/>
      <c r="G2" s="236"/>
    </row>
    <row r="3" spans="1:20" ht="15" x14ac:dyDescent="0.2">
      <c r="A3" s="45"/>
      <c r="B3" s="236"/>
      <c r="C3" s="236"/>
      <c r="D3" s="236"/>
      <c r="E3" s="236"/>
      <c r="F3" s="236"/>
      <c r="G3" s="236"/>
      <c r="I3" s="133" t="s">
        <v>287</v>
      </c>
      <c r="J3" s="133"/>
      <c r="K3" s="238"/>
      <c r="L3" s="238"/>
      <c r="M3" s="238"/>
      <c r="N3" s="238"/>
      <c r="O3" s="238"/>
      <c r="P3" s="238"/>
      <c r="Q3" s="238"/>
      <c r="R3" s="238"/>
      <c r="S3" s="238"/>
      <c r="T3" s="238"/>
    </row>
    <row r="4" spans="1:20" ht="12.75" customHeight="1" x14ac:dyDescent="0.2">
      <c r="A4" s="611" t="s">
        <v>645</v>
      </c>
      <c r="B4" s="611"/>
      <c r="C4" s="611"/>
      <c r="D4" s="611"/>
      <c r="E4" s="611"/>
      <c r="F4" s="611"/>
      <c r="G4" s="611"/>
      <c r="I4" s="133"/>
      <c r="J4" s="133" t="s">
        <v>288</v>
      </c>
      <c r="K4" s="238"/>
      <c r="L4" s="238"/>
      <c r="M4" s="238"/>
      <c r="N4" s="238"/>
      <c r="O4" s="238"/>
      <c r="P4" s="238"/>
      <c r="Q4" s="238"/>
      <c r="R4" s="238"/>
      <c r="S4" s="238"/>
      <c r="T4" s="238"/>
    </row>
    <row r="5" spans="1:20" ht="12.75" customHeight="1" x14ac:dyDescent="0.2">
      <c r="A5" s="611"/>
      <c r="B5" s="611"/>
      <c r="C5" s="611"/>
      <c r="D5" s="611"/>
      <c r="E5" s="611"/>
      <c r="F5" s="611"/>
      <c r="G5" s="611"/>
      <c r="I5" s="238"/>
      <c r="J5" s="238"/>
      <c r="K5" s="238"/>
      <c r="L5" s="238"/>
      <c r="M5" s="238"/>
      <c r="N5" s="238"/>
      <c r="O5" s="238"/>
      <c r="P5" s="238"/>
      <c r="Q5" s="238"/>
      <c r="R5" s="238"/>
      <c r="S5" s="238"/>
      <c r="T5" s="238"/>
    </row>
    <row r="6" spans="1:20" ht="12.75" customHeight="1" x14ac:dyDescent="0.2">
      <c r="A6" s="611"/>
      <c r="B6" s="611"/>
      <c r="C6" s="611"/>
      <c r="D6" s="611"/>
      <c r="E6" s="611"/>
      <c r="F6" s="611"/>
      <c r="G6" s="611"/>
    </row>
    <row r="7" spans="1:20" ht="12.75" customHeight="1" x14ac:dyDescent="0.2">
      <c r="A7" s="59"/>
      <c r="B7" s="239"/>
      <c r="C7" s="239"/>
      <c r="D7" s="239"/>
      <c r="E7" s="239"/>
      <c r="F7" s="239"/>
      <c r="G7" s="239"/>
    </row>
    <row r="8" spans="1:20" ht="12.75" customHeight="1" x14ac:dyDescent="0.2">
      <c r="A8" s="611" t="s">
        <v>104</v>
      </c>
      <c r="B8" s="611"/>
      <c r="C8" s="611"/>
      <c r="D8" s="611"/>
      <c r="E8" s="611"/>
      <c r="F8" s="611"/>
      <c r="G8" s="611"/>
    </row>
    <row r="9" spans="1:20" ht="12.75" customHeight="1" x14ac:dyDescent="0.2">
      <c r="A9" s="611"/>
      <c r="B9" s="611"/>
      <c r="C9" s="611"/>
      <c r="D9" s="611"/>
      <c r="E9" s="611"/>
      <c r="F9" s="611"/>
      <c r="G9" s="611"/>
    </row>
    <row r="10" spans="1:20" ht="12.75" customHeight="1" x14ac:dyDescent="0.2">
      <c r="A10" s="611"/>
      <c r="B10" s="611"/>
      <c r="C10" s="611"/>
      <c r="D10" s="611"/>
      <c r="E10" s="611"/>
      <c r="F10" s="611"/>
      <c r="G10" s="611"/>
    </row>
    <row r="11" spans="1:20" ht="12.75" customHeight="1" x14ac:dyDescent="0.2">
      <c r="A11" s="59"/>
      <c r="B11" s="239"/>
      <c r="C11" s="239"/>
      <c r="D11" s="239"/>
      <c r="E11" s="239"/>
      <c r="F11" s="239"/>
      <c r="G11" s="239"/>
    </row>
    <row r="12" spans="1:20" ht="12.75" customHeight="1" x14ac:dyDescent="0.2">
      <c r="A12" s="611" t="s">
        <v>689</v>
      </c>
      <c r="B12" s="611"/>
      <c r="C12" s="611"/>
      <c r="D12" s="611"/>
      <c r="E12" s="611"/>
      <c r="F12" s="611"/>
      <c r="G12" s="611"/>
    </row>
    <row r="13" spans="1:20" ht="12.75" customHeight="1" x14ac:dyDescent="0.2">
      <c r="A13" s="611"/>
      <c r="B13" s="611"/>
      <c r="C13" s="611"/>
      <c r="D13" s="611"/>
      <c r="E13" s="611"/>
      <c r="F13" s="611"/>
      <c r="G13" s="611"/>
    </row>
    <row r="14" spans="1:20" ht="12.75" customHeight="1" x14ac:dyDescent="0.2">
      <c r="A14" s="611"/>
      <c r="B14" s="611"/>
      <c r="C14" s="611"/>
      <c r="D14" s="611"/>
      <c r="E14" s="611"/>
      <c r="F14" s="611"/>
      <c r="G14" s="611"/>
    </row>
    <row r="15" spans="1:20" ht="12.75" customHeight="1" x14ac:dyDescent="0.2">
      <c r="A15" s="59"/>
      <c r="B15" s="239"/>
      <c r="C15" s="239"/>
      <c r="D15" s="239"/>
      <c r="E15" s="239"/>
      <c r="F15" s="239"/>
      <c r="G15" s="239"/>
    </row>
    <row r="16" spans="1:20" ht="12.75" customHeight="1" x14ac:dyDescent="0.2">
      <c r="A16" s="612" t="s">
        <v>646</v>
      </c>
      <c r="B16" s="612"/>
      <c r="C16" s="612"/>
      <c r="D16" s="612"/>
      <c r="E16" s="612"/>
      <c r="F16" s="612"/>
      <c r="G16" s="612"/>
    </row>
    <row r="17" spans="1:7" ht="12.75" customHeight="1" x14ac:dyDescent="0.2">
      <c r="A17" s="612"/>
      <c r="B17" s="612"/>
      <c r="C17" s="612"/>
      <c r="D17" s="612"/>
      <c r="E17" s="612"/>
      <c r="F17" s="612"/>
      <c r="G17" s="612"/>
    </row>
    <row r="18" spans="1:7" ht="12.75" customHeight="1" x14ac:dyDescent="0.2">
      <c r="A18" s="612"/>
      <c r="B18" s="612"/>
      <c r="C18" s="612"/>
      <c r="D18" s="612"/>
      <c r="E18" s="612"/>
      <c r="F18" s="612"/>
      <c r="G18" s="612"/>
    </row>
    <row r="19" spans="1:7" ht="12.75" customHeight="1" x14ac:dyDescent="0.2">
      <c r="A19" s="45"/>
      <c r="B19" s="236"/>
      <c r="C19" s="236"/>
      <c r="D19" s="236"/>
      <c r="E19" s="236"/>
      <c r="F19" s="236"/>
      <c r="G19" s="236"/>
    </row>
    <row r="20" spans="1:7" ht="12.75" customHeight="1" x14ac:dyDescent="0.2">
      <c r="A20" s="612" t="s">
        <v>108</v>
      </c>
      <c r="B20" s="612"/>
      <c r="C20" s="612"/>
      <c r="D20" s="612"/>
      <c r="E20" s="612"/>
      <c r="F20" s="612"/>
      <c r="G20" s="612"/>
    </row>
    <row r="21" spans="1:7" ht="12.75" customHeight="1" x14ac:dyDescent="0.2">
      <c r="A21" s="612"/>
      <c r="B21" s="612"/>
      <c r="C21" s="612"/>
      <c r="D21" s="612"/>
      <c r="E21" s="612"/>
      <c r="F21" s="612"/>
      <c r="G21" s="612"/>
    </row>
    <row r="22" spans="1:7" ht="12.75" customHeight="1" x14ac:dyDescent="0.2">
      <c r="A22" s="612"/>
      <c r="B22" s="612"/>
      <c r="C22" s="612"/>
      <c r="D22" s="612"/>
      <c r="E22" s="612"/>
      <c r="F22" s="612"/>
      <c r="G22" s="612"/>
    </row>
    <row r="23" spans="1:7" ht="12.75" customHeight="1" x14ac:dyDescent="0.2">
      <c r="A23" s="612"/>
      <c r="B23" s="612"/>
      <c r="C23" s="612"/>
      <c r="D23" s="612"/>
      <c r="E23" s="612"/>
      <c r="F23" s="612"/>
      <c r="G23" s="612"/>
    </row>
    <row r="24" spans="1:7" ht="12.75" customHeight="1" x14ac:dyDescent="0.2">
      <c r="A24" s="59"/>
      <c r="B24" s="239"/>
      <c r="C24" s="239"/>
      <c r="D24" s="239"/>
      <c r="E24" s="239"/>
      <c r="F24" s="239"/>
      <c r="G24" s="239"/>
    </row>
    <row r="25" spans="1:7" ht="12.75" customHeight="1" x14ac:dyDescent="0.2">
      <c r="A25" s="610" t="s">
        <v>647</v>
      </c>
      <c r="B25" s="610"/>
      <c r="C25" s="610"/>
      <c r="D25" s="610"/>
      <c r="E25" s="610"/>
      <c r="F25" s="610"/>
      <c r="G25" s="610"/>
    </row>
    <row r="26" spans="1:7" ht="12.75" customHeight="1" x14ac:dyDescent="0.2">
      <c r="A26" s="610"/>
      <c r="B26" s="610"/>
      <c r="C26" s="610"/>
      <c r="D26" s="610"/>
      <c r="E26" s="610"/>
      <c r="F26" s="610"/>
      <c r="G26" s="610"/>
    </row>
    <row r="27" spans="1:7" ht="12.75" customHeight="1" thickBot="1" x14ac:dyDescent="0.25">
      <c r="A27" s="45"/>
      <c r="B27" s="236"/>
      <c r="C27" s="236"/>
      <c r="D27" s="236"/>
      <c r="E27" s="236"/>
      <c r="F27" s="236"/>
      <c r="G27" s="236"/>
    </row>
    <row r="28" spans="1:7" ht="18" customHeight="1" thickBot="1" x14ac:dyDescent="0.25">
      <c r="A28" s="607" t="s">
        <v>105</v>
      </c>
      <c r="B28" s="608"/>
      <c r="C28" s="608"/>
      <c r="D28" s="608"/>
      <c r="E28" s="608"/>
      <c r="F28" s="608"/>
      <c r="G28" s="609"/>
    </row>
    <row r="29" spans="1:7" ht="12.75" customHeight="1" x14ac:dyDescent="0.2">
      <c r="A29" s="45"/>
      <c r="B29" s="236"/>
      <c r="C29" s="236"/>
      <c r="D29" s="236"/>
      <c r="E29" s="236"/>
      <c r="F29" s="236"/>
      <c r="G29" s="236"/>
    </row>
    <row r="30" spans="1:7" ht="18" customHeight="1" x14ac:dyDescent="0.2">
      <c r="A30" s="605"/>
      <c r="B30" s="605"/>
      <c r="C30" s="605"/>
      <c r="D30" s="240"/>
      <c r="E30" s="606"/>
      <c r="F30" s="606"/>
      <c r="G30" s="606"/>
    </row>
    <row r="31" spans="1:7" ht="18" customHeight="1" x14ac:dyDescent="0.2">
      <c r="A31" s="605"/>
      <c r="B31" s="605"/>
      <c r="C31" s="605"/>
      <c r="D31" s="240"/>
      <c r="E31" s="606"/>
      <c r="F31" s="606"/>
      <c r="G31" s="606"/>
    </row>
    <row r="32" spans="1:7" ht="18" customHeight="1" x14ac:dyDescent="0.2">
      <c r="A32" s="605"/>
      <c r="B32" s="605"/>
      <c r="C32" s="605"/>
      <c r="D32" s="240"/>
      <c r="E32" s="606"/>
      <c r="F32" s="606"/>
      <c r="G32" s="606"/>
    </row>
    <row r="33" spans="1:7" ht="18" customHeight="1" x14ac:dyDescent="0.2">
      <c r="A33" s="605"/>
      <c r="B33" s="605"/>
      <c r="C33" s="605"/>
      <c r="D33" s="239"/>
      <c r="E33" s="606"/>
      <c r="F33" s="606"/>
      <c r="G33" s="606"/>
    </row>
    <row r="34" spans="1:7" ht="18" customHeight="1" x14ac:dyDescent="0.2">
      <c r="A34" s="605"/>
      <c r="B34" s="605"/>
      <c r="C34" s="605"/>
      <c r="D34" s="239"/>
      <c r="E34" s="606"/>
      <c r="F34" s="606"/>
      <c r="G34" s="606"/>
    </row>
    <row r="35" spans="1:7" ht="12.75" customHeight="1" x14ac:dyDescent="0.2">
      <c r="A35" s="59"/>
      <c r="B35" s="239"/>
      <c r="C35" s="239"/>
      <c r="D35" s="239"/>
      <c r="E35" s="239"/>
      <c r="F35" s="239"/>
      <c r="G35" s="239"/>
    </row>
    <row r="36" spans="1:7" ht="12.75" customHeight="1" x14ac:dyDescent="0.25">
      <c r="A36" s="241"/>
      <c r="B36" s="241"/>
      <c r="C36" s="241"/>
      <c r="D36" s="241"/>
      <c r="E36" s="241"/>
      <c r="F36" s="241"/>
      <c r="G36" s="241"/>
    </row>
    <row r="37" spans="1:7" ht="12.75" customHeight="1" x14ac:dyDescent="0.25">
      <c r="A37" s="241"/>
      <c r="B37" s="241"/>
      <c r="C37" s="241"/>
      <c r="D37" s="241"/>
      <c r="E37" s="241"/>
      <c r="F37" s="241"/>
      <c r="G37" s="241"/>
    </row>
    <row r="38" spans="1:7" ht="12.75" customHeight="1" x14ac:dyDescent="0.25">
      <c r="A38" s="241"/>
      <c r="B38" s="241"/>
      <c r="C38" s="241"/>
      <c r="D38" s="241"/>
      <c r="E38" s="241"/>
      <c r="F38" s="241"/>
      <c r="G38" s="241"/>
    </row>
    <row r="39" spans="1:7" ht="12.75" customHeight="1" x14ac:dyDescent="0.2">
      <c r="A39" s="59"/>
      <c r="B39" s="239"/>
      <c r="C39" s="239"/>
      <c r="D39" s="239"/>
      <c r="E39" s="239"/>
      <c r="F39" s="239"/>
      <c r="G39" s="239"/>
    </row>
    <row r="40" spans="1:7" ht="12.75" customHeight="1" x14ac:dyDescent="0.25">
      <c r="A40" s="241"/>
      <c r="B40" s="241"/>
      <c r="C40" s="241"/>
      <c r="D40" s="241"/>
      <c r="E40" s="241"/>
      <c r="F40" s="241"/>
      <c r="G40" s="241"/>
    </row>
    <row r="41" spans="1:7" ht="12.75" customHeight="1" x14ac:dyDescent="0.25">
      <c r="A41" s="241"/>
      <c r="B41" s="241"/>
      <c r="C41" s="241"/>
      <c r="D41" s="241"/>
      <c r="E41" s="241"/>
      <c r="F41" s="241"/>
      <c r="G41" s="241"/>
    </row>
    <row r="42" spans="1:7" ht="12.75" customHeight="1" x14ac:dyDescent="0.25">
      <c r="A42" s="241"/>
      <c r="B42" s="241"/>
      <c r="C42" s="241"/>
      <c r="D42" s="241"/>
      <c r="E42" s="241"/>
      <c r="F42" s="241"/>
      <c r="G42" s="241"/>
    </row>
    <row r="43" spans="1:7" ht="12.75" customHeight="1" x14ac:dyDescent="0.2">
      <c r="A43" s="59"/>
      <c r="B43" s="239"/>
      <c r="C43" s="239"/>
      <c r="D43" s="239"/>
      <c r="E43" s="239"/>
      <c r="F43" s="239"/>
      <c r="G43" s="239"/>
    </row>
    <row r="44" spans="1:7" ht="12.75" customHeight="1" x14ac:dyDescent="0.25">
      <c r="A44" s="241"/>
      <c r="B44" s="241"/>
      <c r="C44" s="241"/>
      <c r="D44" s="241"/>
      <c r="E44" s="241"/>
      <c r="F44" s="241"/>
      <c r="G44" s="241"/>
    </row>
    <row r="45" spans="1:7" ht="12.75" customHeight="1" x14ac:dyDescent="0.25">
      <c r="A45" s="241"/>
      <c r="B45" s="241"/>
      <c r="C45" s="241"/>
      <c r="D45" s="241"/>
      <c r="E45" s="241"/>
      <c r="F45" s="241"/>
      <c r="G45" s="241"/>
    </row>
    <row r="46" spans="1:7" ht="12.75" customHeight="1" x14ac:dyDescent="0.25">
      <c r="A46" s="241"/>
      <c r="B46" s="241"/>
      <c r="C46" s="241"/>
      <c r="D46" s="241"/>
      <c r="E46" s="241"/>
      <c r="F46" s="241"/>
      <c r="G46" s="241"/>
    </row>
    <row r="47" spans="1:7" ht="12.75" customHeight="1" x14ac:dyDescent="0.2">
      <c r="A47" s="59"/>
      <c r="B47" s="239"/>
      <c r="C47" s="239"/>
      <c r="D47" s="239"/>
      <c r="E47" s="239"/>
      <c r="F47" s="239"/>
      <c r="G47" s="239"/>
    </row>
    <row r="48" spans="1:7" ht="12.75" customHeight="1" x14ac:dyDescent="0.25">
      <c r="A48" s="241"/>
      <c r="B48" s="241"/>
      <c r="C48" s="241"/>
      <c r="D48" s="241"/>
      <c r="E48" s="241"/>
      <c r="F48" s="241"/>
      <c r="G48" s="241"/>
    </row>
    <row r="49" spans="1:7" ht="12.75" customHeight="1" x14ac:dyDescent="0.25">
      <c r="A49" s="241"/>
      <c r="B49" s="241"/>
      <c r="C49" s="241"/>
      <c r="D49" s="241"/>
      <c r="E49" s="241"/>
      <c r="F49" s="241"/>
      <c r="G49" s="241"/>
    </row>
    <row r="50" spans="1:7" ht="12.75" customHeight="1" x14ac:dyDescent="0.25">
      <c r="A50" s="241"/>
      <c r="B50" s="241"/>
      <c r="C50" s="241"/>
      <c r="D50" s="241"/>
      <c r="E50" s="241"/>
      <c r="F50" s="241"/>
      <c r="G50" s="241"/>
    </row>
    <row r="51" spans="1:7" ht="12.75" customHeight="1" x14ac:dyDescent="0.2">
      <c r="A51" s="59"/>
      <c r="B51" s="239"/>
      <c r="C51" s="239"/>
      <c r="D51" s="239"/>
      <c r="E51" s="239"/>
      <c r="F51" s="239"/>
      <c r="G51" s="239"/>
    </row>
    <row r="52" spans="1:7" ht="12.75" customHeight="1" x14ac:dyDescent="0.25">
      <c r="A52" s="241"/>
      <c r="B52" s="241"/>
      <c r="C52" s="241"/>
      <c r="D52" s="241"/>
      <c r="E52" s="241"/>
      <c r="F52" s="241"/>
      <c r="G52" s="241"/>
    </row>
    <row r="53" spans="1:7" ht="12.75" customHeight="1" x14ac:dyDescent="0.25">
      <c r="A53" s="241"/>
      <c r="B53" s="241"/>
      <c r="C53" s="241"/>
      <c r="D53" s="241"/>
      <c r="E53" s="241"/>
      <c r="F53" s="241"/>
      <c r="G53" s="241"/>
    </row>
    <row r="54" spans="1:7" ht="12.75" customHeight="1" x14ac:dyDescent="0.25">
      <c r="A54" s="241"/>
      <c r="B54" s="241"/>
      <c r="C54" s="241"/>
      <c r="D54" s="241"/>
      <c r="E54" s="241"/>
      <c r="F54" s="241"/>
      <c r="G54" s="241"/>
    </row>
    <row r="55" spans="1:7" ht="12.75" customHeight="1" x14ac:dyDescent="0.25">
      <c r="A55" s="241"/>
      <c r="B55" s="241"/>
      <c r="C55" s="241"/>
      <c r="D55" s="241"/>
      <c r="E55" s="241"/>
      <c r="F55" s="241"/>
      <c r="G55" s="241"/>
    </row>
    <row r="56" spans="1:7" ht="12.75" customHeight="1" x14ac:dyDescent="0.2">
      <c r="A56" s="59"/>
      <c r="B56" s="239"/>
      <c r="C56" s="239"/>
      <c r="D56" s="239"/>
      <c r="E56" s="239"/>
      <c r="F56" s="239"/>
      <c r="G56" s="239"/>
    </row>
    <row r="57" spans="1:7" ht="12.75" customHeight="1" x14ac:dyDescent="0.25">
      <c r="A57" s="241"/>
      <c r="B57" s="241"/>
      <c r="C57" s="241"/>
      <c r="D57" s="241"/>
      <c r="E57" s="241"/>
      <c r="F57" s="241"/>
      <c r="G57" s="241"/>
    </row>
    <row r="58" spans="1:7" ht="12.75" customHeight="1" x14ac:dyDescent="0.25">
      <c r="A58" s="241"/>
      <c r="B58" s="241"/>
      <c r="C58" s="241"/>
      <c r="D58" s="241"/>
      <c r="E58" s="241"/>
      <c r="F58" s="241"/>
      <c r="G58" s="241"/>
    </row>
    <row r="59" spans="1:7" ht="12.75" customHeight="1" x14ac:dyDescent="0.2">
      <c r="A59" s="59"/>
      <c r="B59" s="239"/>
      <c r="C59" s="239"/>
      <c r="D59" s="239"/>
      <c r="E59" s="239"/>
      <c r="F59" s="239"/>
      <c r="G59" s="239"/>
    </row>
    <row r="60" spans="1:7" ht="18" customHeight="1" x14ac:dyDescent="0.2">
      <c r="A60" s="60"/>
      <c r="B60" s="60"/>
      <c r="C60" s="60"/>
      <c r="D60" s="60"/>
      <c r="E60" s="60"/>
      <c r="F60" s="60"/>
      <c r="G60" s="60"/>
    </row>
    <row r="61" spans="1:7" ht="12.75" customHeight="1" x14ac:dyDescent="0.2">
      <c r="A61" s="59"/>
      <c r="B61" s="239"/>
      <c r="C61" s="239"/>
      <c r="D61" s="239"/>
      <c r="E61" s="239"/>
      <c r="F61" s="239"/>
      <c r="G61" s="239"/>
    </row>
    <row r="62" spans="1:7" ht="18" customHeight="1" x14ac:dyDescent="0.2">
      <c r="A62" s="60"/>
      <c r="B62" s="60"/>
      <c r="C62" s="60"/>
      <c r="D62" s="240"/>
      <c r="E62" s="240"/>
      <c r="F62" s="240"/>
      <c r="G62" s="240"/>
    </row>
    <row r="63" spans="1:7" ht="18" customHeight="1" x14ac:dyDescent="0.2">
      <c r="A63" s="60"/>
      <c r="B63" s="60"/>
      <c r="C63" s="60"/>
      <c r="D63" s="240"/>
      <c r="E63" s="240"/>
      <c r="F63" s="240"/>
      <c r="G63" s="240"/>
    </row>
    <row r="64" spans="1:7" ht="18" customHeight="1" x14ac:dyDescent="0.2">
      <c r="A64" s="60"/>
      <c r="B64" s="60"/>
      <c r="C64" s="60"/>
      <c r="D64" s="240"/>
      <c r="E64" s="240"/>
      <c r="F64" s="240"/>
      <c r="G64" s="240"/>
    </row>
    <row r="65" spans="1:7" ht="18" customHeight="1" x14ac:dyDescent="0.2">
      <c r="A65" s="60"/>
      <c r="B65" s="60"/>
      <c r="C65" s="60"/>
      <c r="D65" s="239"/>
      <c r="E65" s="240"/>
      <c r="F65" s="240"/>
      <c r="G65" s="240"/>
    </row>
    <row r="66" spans="1:7" ht="18" customHeight="1" x14ac:dyDescent="0.2">
      <c r="A66" s="60"/>
      <c r="B66" s="60"/>
      <c r="C66" s="60"/>
      <c r="D66" s="239"/>
      <c r="E66" s="240"/>
      <c r="F66" s="240"/>
      <c r="G66" s="240"/>
    </row>
    <row r="67" spans="1:7" ht="12.75" customHeight="1" x14ac:dyDescent="0.2">
      <c r="A67" s="59"/>
      <c r="B67" s="239"/>
      <c r="C67" s="239"/>
      <c r="D67" s="239"/>
      <c r="E67" s="239"/>
      <c r="F67" s="239"/>
      <c r="G67" s="239"/>
    </row>
    <row r="68" spans="1:7" ht="15" customHeight="1" x14ac:dyDescent="0.25">
      <c r="A68" s="61"/>
      <c r="B68" s="239"/>
      <c r="C68" s="239"/>
      <c r="D68" s="239"/>
      <c r="E68" s="239"/>
      <c r="F68" s="239"/>
      <c r="G68" s="239"/>
    </row>
    <row r="69" spans="1:7" ht="30" customHeight="1" x14ac:dyDescent="0.2">
      <c r="A69" s="59"/>
      <c r="B69" s="239"/>
      <c r="C69" s="239"/>
      <c r="D69" s="239"/>
      <c r="E69" s="239"/>
      <c r="F69" s="239"/>
      <c r="G69" s="239"/>
    </row>
    <row r="70" spans="1:7" ht="15" customHeight="1" x14ac:dyDescent="0.2"/>
    <row r="71" spans="1:7" ht="12.75" customHeight="1" x14ac:dyDescent="0.2">
      <c r="A71" s="240"/>
      <c r="B71" s="240"/>
      <c r="C71" s="240"/>
      <c r="D71" s="240"/>
      <c r="E71" s="240"/>
      <c r="F71" s="242"/>
      <c r="G71" s="242"/>
    </row>
    <row r="72" spans="1:7" ht="15" customHeight="1" x14ac:dyDescent="0.2">
      <c r="A72" s="240"/>
      <c r="B72" s="240"/>
      <c r="C72" s="240"/>
      <c r="D72" s="240"/>
      <c r="E72" s="240"/>
      <c r="F72" s="240"/>
      <c r="G72" s="240"/>
    </row>
    <row r="73" spans="1:7" ht="15" customHeight="1" x14ac:dyDescent="0.2">
      <c r="A73" s="243"/>
      <c r="B73" s="243"/>
      <c r="C73" s="243"/>
      <c r="D73" s="240"/>
      <c r="E73" s="240"/>
      <c r="F73" s="240"/>
      <c r="G73" s="240"/>
    </row>
    <row r="74" spans="1:7" ht="18" customHeight="1" x14ac:dyDescent="0.2">
      <c r="A74" s="244"/>
      <c r="B74" s="244"/>
      <c r="C74" s="244"/>
      <c r="D74" s="245"/>
      <c r="E74" s="245"/>
      <c r="F74" s="245"/>
      <c r="G74" s="245"/>
    </row>
    <row r="75" spans="1:7" ht="18" customHeight="1" x14ac:dyDescent="0.2">
      <c r="A75" s="244"/>
      <c r="B75" s="244"/>
      <c r="C75" s="244"/>
      <c r="D75" s="245"/>
      <c r="E75" s="245"/>
      <c r="F75" s="245"/>
      <c r="G75" s="245"/>
    </row>
    <row r="76" spans="1:7" ht="18" customHeight="1" x14ac:dyDescent="0.2">
      <c r="A76" s="244"/>
      <c r="B76" s="244"/>
      <c r="C76" s="244"/>
      <c r="D76" s="245"/>
      <c r="E76" s="245"/>
      <c r="F76" s="245"/>
      <c r="G76" s="245"/>
    </row>
    <row r="77" spans="1:7" ht="18" customHeight="1" x14ac:dyDescent="0.2">
      <c r="A77" s="244"/>
      <c r="B77" s="244"/>
      <c r="C77" s="244"/>
      <c r="D77" s="245"/>
      <c r="E77" s="245"/>
      <c r="F77" s="245"/>
      <c r="G77" s="245"/>
    </row>
    <row r="78" spans="1:7" ht="18" customHeight="1" x14ac:dyDescent="0.2">
      <c r="A78" s="244"/>
      <c r="B78" s="244"/>
      <c r="C78" s="244"/>
      <c r="D78" s="245"/>
      <c r="E78" s="245"/>
      <c r="F78" s="245"/>
      <c r="G78" s="245"/>
    </row>
    <row r="79" spans="1:7" ht="24" customHeight="1" x14ac:dyDescent="0.2">
      <c r="A79" s="243"/>
      <c r="B79" s="243"/>
      <c r="C79" s="243"/>
      <c r="D79" s="246"/>
      <c r="E79" s="246"/>
      <c r="F79" s="246"/>
      <c r="G79" s="246"/>
    </row>
    <row r="80" spans="1:7" ht="18" customHeight="1" x14ac:dyDescent="0.2">
      <c r="A80" s="244"/>
      <c r="B80" s="244"/>
      <c r="C80" s="244"/>
      <c r="D80" s="245"/>
      <c r="E80" s="245"/>
      <c r="F80" s="245"/>
      <c r="G80" s="245"/>
    </row>
    <row r="81" spans="1:8" ht="18" customHeight="1" x14ac:dyDescent="0.2">
      <c r="A81" s="244"/>
      <c r="B81" s="244"/>
      <c r="C81" s="244"/>
      <c r="D81" s="245"/>
      <c r="E81" s="245"/>
      <c r="F81" s="245"/>
      <c r="G81" s="245"/>
    </row>
    <row r="82" spans="1:8" ht="18" customHeight="1" x14ac:dyDescent="0.2">
      <c r="A82" s="244"/>
      <c r="B82" s="244"/>
      <c r="C82" s="244"/>
      <c r="D82" s="245"/>
      <c r="E82" s="245"/>
      <c r="F82" s="245"/>
      <c r="G82" s="245"/>
    </row>
    <row r="83" spans="1:8" ht="18" customHeight="1" x14ac:dyDescent="0.2">
      <c r="A83" s="244"/>
      <c r="B83" s="244"/>
      <c r="C83" s="244"/>
      <c r="D83" s="245"/>
      <c r="E83" s="245"/>
      <c r="F83" s="245"/>
      <c r="G83" s="245"/>
    </row>
    <row r="84" spans="1:8" ht="18" customHeight="1" x14ac:dyDescent="0.2">
      <c r="A84" s="244"/>
      <c r="B84" s="244"/>
      <c r="C84" s="244"/>
      <c r="D84" s="245"/>
      <c r="E84" s="245"/>
      <c r="F84" s="245"/>
      <c r="G84" s="245"/>
    </row>
    <row r="85" spans="1:8" ht="18" customHeight="1" x14ac:dyDescent="0.2">
      <c r="A85" s="244"/>
      <c r="B85" s="244"/>
      <c r="C85" s="244"/>
      <c r="D85" s="245"/>
      <c r="E85" s="245"/>
      <c r="F85" s="245"/>
      <c r="G85" s="245"/>
    </row>
    <row r="86" spans="1:8" ht="18" customHeight="1" x14ac:dyDescent="0.2">
      <c r="A86" s="244"/>
      <c r="B86" s="244"/>
      <c r="C86" s="244"/>
      <c r="D86" s="245"/>
      <c r="E86" s="245"/>
      <c r="F86" s="245"/>
      <c r="G86" s="245"/>
    </row>
    <row r="87" spans="1:8" ht="18" customHeight="1" x14ac:dyDescent="0.2">
      <c r="A87" s="244"/>
      <c r="B87" s="244"/>
      <c r="C87" s="244"/>
      <c r="D87" s="245"/>
      <c r="E87" s="245"/>
      <c r="F87" s="245"/>
      <c r="G87" s="245"/>
    </row>
    <row r="88" spans="1:8" ht="15" customHeight="1" x14ac:dyDescent="0.2"/>
    <row r="89" spans="1:8" ht="15" customHeight="1" x14ac:dyDescent="0.2"/>
    <row r="90" spans="1:8" ht="15" customHeight="1" x14ac:dyDescent="0.2"/>
    <row r="91" spans="1:8" ht="15" customHeight="1" x14ac:dyDescent="0.2"/>
    <row r="92" spans="1:8" ht="15" customHeight="1" x14ac:dyDescent="0.25">
      <c r="A92" s="62"/>
    </row>
    <row r="93" spans="1:8" ht="9" customHeight="1" x14ac:dyDescent="0.2">
      <c r="G93" s="247"/>
    </row>
    <row r="94" spans="1:8" ht="20.100000000000001" customHeight="1" x14ac:dyDescent="0.25">
      <c r="A94" s="63"/>
      <c r="B94" s="63"/>
      <c r="C94" s="63"/>
      <c r="D94" s="63"/>
      <c r="E94" s="63"/>
      <c r="F94" s="63"/>
      <c r="G94" s="63"/>
    </row>
    <row r="95" spans="1:8" s="129" customFormat="1" ht="35.1" customHeight="1" x14ac:dyDescent="0.2">
      <c r="A95" s="64"/>
      <c r="B95" s="64"/>
      <c r="C95" s="64"/>
      <c r="D95" s="64"/>
      <c r="E95" s="64"/>
      <c r="F95" s="64"/>
      <c r="G95" s="64"/>
      <c r="H95" s="248"/>
    </row>
    <row r="96" spans="1:8" s="129" customFormat="1" ht="15" customHeight="1" x14ac:dyDescent="0.2">
      <c r="A96" s="249"/>
      <c r="B96" s="249"/>
      <c r="C96" s="249"/>
      <c r="D96" s="249"/>
      <c r="E96" s="249"/>
      <c r="F96" s="249"/>
      <c r="G96" s="249"/>
      <c r="H96" s="249"/>
    </row>
    <row r="97" spans="1:7" s="129" customFormat="1" ht="15.95" hidden="1" customHeight="1" x14ac:dyDescent="0.25">
      <c r="A97" s="65"/>
      <c r="B97" s="65"/>
      <c r="C97" s="65"/>
      <c r="D97" s="66"/>
      <c r="E97" s="66"/>
      <c r="F97" s="65"/>
    </row>
    <row r="98" spans="1:7" s="129" customFormat="1" ht="15.95" customHeight="1" x14ac:dyDescent="0.25">
      <c r="B98" s="67"/>
      <c r="C98" s="67"/>
      <c r="E98" s="67"/>
      <c r="F98" s="67"/>
      <c r="G98" s="67"/>
    </row>
    <row r="99" spans="1:7" s="129" customFormat="1" ht="27.95" customHeight="1" x14ac:dyDescent="0.2">
      <c r="A99" s="68"/>
      <c r="B99" s="68"/>
      <c r="C99" s="65"/>
      <c r="E99" s="68"/>
      <c r="F99" s="68"/>
    </row>
    <row r="100" spans="1:7" s="129" customFormat="1" ht="13.7" customHeight="1" x14ac:dyDescent="0.2">
      <c r="B100" s="69"/>
      <c r="C100" s="69"/>
      <c r="E100" s="69"/>
      <c r="F100" s="69"/>
      <c r="G100" s="69"/>
    </row>
    <row r="101" spans="1:7" s="129" customFormat="1" ht="27.95" customHeight="1" x14ac:dyDescent="0.2">
      <c r="B101" s="68"/>
      <c r="C101" s="65"/>
      <c r="E101" s="68"/>
      <c r="F101" s="68"/>
    </row>
    <row r="102" spans="1:7" s="129" customFormat="1" ht="13.7" customHeight="1" x14ac:dyDescent="0.2">
      <c r="B102" s="69"/>
      <c r="C102" s="69"/>
      <c r="E102" s="69"/>
      <c r="F102" s="69"/>
      <c r="G102" s="69"/>
    </row>
    <row r="103" spans="1:7" s="129" customFormat="1" ht="27.95" customHeight="1" x14ac:dyDescent="0.2">
      <c r="B103" s="68"/>
      <c r="C103" s="65"/>
      <c r="E103" s="68"/>
      <c r="F103" s="68"/>
    </row>
    <row r="104" spans="1:7" s="129" customFormat="1" ht="13.7" customHeight="1" x14ac:dyDescent="0.2">
      <c r="B104" s="69"/>
      <c r="C104" s="69"/>
      <c r="E104" s="69"/>
      <c r="F104" s="69"/>
      <c r="G104" s="69"/>
    </row>
    <row r="105" spans="1:7" s="129" customFormat="1" ht="27.95" customHeight="1" x14ac:dyDescent="0.2">
      <c r="B105" s="68"/>
      <c r="C105" s="65"/>
      <c r="E105" s="68"/>
      <c r="F105" s="68"/>
    </row>
    <row r="106" spans="1:7" s="129" customFormat="1" ht="13.7" customHeight="1" x14ac:dyDescent="0.2">
      <c r="B106" s="69"/>
      <c r="C106" s="69"/>
      <c r="E106" s="69"/>
      <c r="F106" s="69"/>
      <c r="G106" s="69"/>
    </row>
    <row r="107" spans="1:7" s="129" customFormat="1" ht="27.95" customHeight="1" x14ac:dyDescent="0.2">
      <c r="B107" s="68"/>
      <c r="C107" s="65"/>
      <c r="E107" s="68"/>
      <c r="F107" s="68"/>
    </row>
    <row r="108" spans="1:7" s="129" customFormat="1" ht="13.7" customHeight="1" x14ac:dyDescent="0.2">
      <c r="B108" s="69"/>
      <c r="C108" s="69"/>
      <c r="E108" s="69"/>
      <c r="F108" s="69"/>
      <c r="G108" s="69"/>
    </row>
    <row r="109" spans="1:7" s="129" customFormat="1" ht="15.95" hidden="1" customHeight="1" x14ac:dyDescent="0.2">
      <c r="C109" s="65"/>
      <c r="D109" s="65"/>
      <c r="E109" s="65"/>
      <c r="F109" s="65"/>
    </row>
    <row r="110" spans="1:7" s="129" customFormat="1" ht="24.95" customHeight="1" x14ac:dyDescent="0.25">
      <c r="A110" s="70"/>
      <c r="B110" s="70"/>
      <c r="C110" s="70"/>
      <c r="D110" s="70"/>
      <c r="E110" s="70"/>
      <c r="F110" s="65"/>
    </row>
    <row r="111" spans="1:7" s="129" customFormat="1" ht="15.95" customHeight="1" x14ac:dyDescent="0.25">
      <c r="A111" s="68"/>
      <c r="C111" s="67"/>
      <c r="D111" s="67"/>
      <c r="E111" s="67"/>
    </row>
    <row r="112" spans="1:7" s="129" customFormat="1" ht="27.95" customHeight="1" x14ac:dyDescent="0.2">
      <c r="A112" s="68"/>
      <c r="C112" s="68"/>
      <c r="D112" s="68"/>
      <c r="E112" s="68"/>
    </row>
    <row r="113" spans="1:7" s="129" customFormat="1" ht="13.7" customHeight="1" x14ac:dyDescent="0.2">
      <c r="A113" s="68"/>
      <c r="C113" s="69"/>
      <c r="D113" s="69"/>
      <c r="E113" s="69"/>
    </row>
    <row r="114" spans="1:7" s="129" customFormat="1" ht="27.95" customHeight="1" x14ac:dyDescent="0.2">
      <c r="A114" s="68"/>
      <c r="C114" s="68"/>
      <c r="D114" s="68"/>
      <c r="E114" s="68"/>
    </row>
    <row r="115" spans="1:7" s="129" customFormat="1" ht="13.7" customHeight="1" x14ac:dyDescent="0.2">
      <c r="C115" s="69"/>
      <c r="D115" s="69"/>
      <c r="E115" s="69"/>
      <c r="G115" s="71"/>
    </row>
    <row r="116" spans="1:7" s="129" customFormat="1" ht="27.95" customHeight="1" x14ac:dyDescent="0.2">
      <c r="C116" s="68"/>
      <c r="D116" s="68"/>
    </row>
    <row r="117" spans="1:7" s="129" customFormat="1" ht="13.7" customHeight="1" x14ac:dyDescent="0.2">
      <c r="C117" s="69"/>
      <c r="D117" s="69"/>
      <c r="E117" s="69"/>
    </row>
    <row r="118" spans="1:7" s="129" customFormat="1" ht="27.95" customHeight="1" x14ac:dyDescent="0.2">
      <c r="C118" s="68"/>
      <c r="D118" s="68"/>
    </row>
    <row r="119" spans="1:7" s="129" customFormat="1" ht="13.7" customHeight="1" x14ac:dyDescent="0.2">
      <c r="C119" s="69"/>
      <c r="D119" s="69"/>
      <c r="E119" s="69"/>
    </row>
    <row r="120" spans="1:7" s="129" customFormat="1" ht="3" customHeight="1" x14ac:dyDescent="0.25">
      <c r="B120" s="70"/>
      <c r="C120" s="70"/>
      <c r="D120" s="70"/>
    </row>
    <row r="121" spans="1:7" ht="10.7" customHeight="1" x14ac:dyDescent="0.2"/>
    <row r="122" spans="1:7" ht="10.7" customHeight="1" x14ac:dyDescent="0.2"/>
    <row r="123" spans="1:7" ht="10.7" customHeight="1" x14ac:dyDescent="0.2"/>
    <row r="124" spans="1:7" ht="10.7" customHeight="1" x14ac:dyDescent="0.2"/>
    <row r="125" spans="1:7" ht="10.7" customHeight="1" x14ac:dyDescent="0.2"/>
    <row r="126" spans="1:7" ht="10.7" customHeight="1" x14ac:dyDescent="0.2"/>
    <row r="127" spans="1:7" ht="10.7" customHeight="1" x14ac:dyDescent="0.2"/>
    <row r="128" spans="1:7" ht="10.7" customHeight="1" x14ac:dyDescent="0.2"/>
    <row r="129" ht="10.7" customHeight="1" x14ac:dyDescent="0.2"/>
    <row r="130" ht="10.7" customHeight="1" x14ac:dyDescent="0.2"/>
    <row r="131" ht="10.7" customHeight="1" x14ac:dyDescent="0.2"/>
    <row r="132" ht="10.7" customHeight="1" x14ac:dyDescent="0.2"/>
    <row r="133" ht="10.7" customHeight="1" x14ac:dyDescent="0.2"/>
    <row r="134" ht="10.7" customHeight="1" x14ac:dyDescent="0.2"/>
    <row r="135" ht="10.7" customHeight="1" x14ac:dyDescent="0.2"/>
    <row r="136" ht="10.7" customHeight="1" x14ac:dyDescent="0.2"/>
    <row r="137" ht="10.7" customHeight="1" x14ac:dyDescent="0.2"/>
    <row r="138" ht="10.7" customHeight="1" x14ac:dyDescent="0.2"/>
    <row r="139" ht="10.7" customHeight="1" x14ac:dyDescent="0.2"/>
    <row r="140" ht="10.7" customHeight="1" x14ac:dyDescent="0.2"/>
    <row r="141" ht="10.7" customHeight="1" x14ac:dyDescent="0.2"/>
    <row r="142" ht="10.7" customHeight="1" x14ac:dyDescent="0.2"/>
    <row r="143" ht="10.7" customHeight="1" x14ac:dyDescent="0.2"/>
    <row r="144" ht="10.7" customHeight="1" x14ac:dyDescent="0.2"/>
    <row r="145" ht="10.7" customHeight="1" x14ac:dyDescent="0.2"/>
    <row r="146" ht="10.7" customHeight="1" x14ac:dyDescent="0.2"/>
    <row r="147" ht="10.7" customHeight="1" x14ac:dyDescent="0.2"/>
    <row r="148" ht="10.7" customHeight="1" x14ac:dyDescent="0.2"/>
    <row r="149" ht="10.7" customHeight="1" x14ac:dyDescent="0.2"/>
    <row r="150" ht="10.7" customHeight="1" x14ac:dyDescent="0.2"/>
    <row r="151" ht="10.7" customHeight="1" x14ac:dyDescent="0.2"/>
    <row r="152" ht="10.7" customHeight="1" x14ac:dyDescent="0.2"/>
    <row r="153" ht="10.7" customHeight="1" x14ac:dyDescent="0.2"/>
    <row r="154" ht="10.7" customHeight="1" x14ac:dyDescent="0.2"/>
    <row r="155" ht="10.7" customHeight="1" x14ac:dyDescent="0.2"/>
    <row r="156" ht="10.7" customHeight="1" x14ac:dyDescent="0.2"/>
    <row r="157" ht="10.7" customHeight="1" x14ac:dyDescent="0.2"/>
    <row r="158" ht="10.7" customHeight="1" x14ac:dyDescent="0.2"/>
    <row r="159" ht="10.7" customHeight="1" x14ac:dyDescent="0.2"/>
    <row r="160" ht="10.7" customHeight="1" x14ac:dyDescent="0.2"/>
    <row r="161" ht="10.7" customHeight="1" x14ac:dyDescent="0.2"/>
    <row r="162" ht="10.7" customHeight="1" x14ac:dyDescent="0.2"/>
    <row r="163" ht="10.7" customHeight="1" x14ac:dyDescent="0.2"/>
    <row r="164" ht="10.7" customHeight="1" x14ac:dyDescent="0.2"/>
    <row r="165" ht="10.7" customHeight="1" x14ac:dyDescent="0.2"/>
    <row r="166" ht="10.7" customHeight="1" x14ac:dyDescent="0.2"/>
    <row r="167" ht="10.7" customHeight="1" x14ac:dyDescent="0.2"/>
    <row r="168" ht="10.7" customHeight="1" x14ac:dyDescent="0.2"/>
    <row r="169" ht="10.7" customHeight="1" x14ac:dyDescent="0.2"/>
    <row r="170" ht="10.7" customHeight="1" x14ac:dyDescent="0.2"/>
    <row r="171" ht="10.7" customHeight="1" x14ac:dyDescent="0.2"/>
    <row r="172" ht="10.7" customHeight="1" x14ac:dyDescent="0.2"/>
    <row r="173" ht="10.7" customHeight="1" x14ac:dyDescent="0.2"/>
    <row r="174" ht="10.7" customHeight="1" x14ac:dyDescent="0.2"/>
    <row r="175" ht="10.7" customHeight="1" x14ac:dyDescent="0.2"/>
    <row r="176" ht="10.7" customHeight="1" x14ac:dyDescent="0.2"/>
    <row r="177" ht="10.7" customHeight="1" x14ac:dyDescent="0.2"/>
    <row r="178" ht="10.7" customHeight="1" x14ac:dyDescent="0.2"/>
    <row r="179" ht="10.7" customHeight="1" x14ac:dyDescent="0.2"/>
    <row r="180" ht="10.7" customHeight="1" x14ac:dyDescent="0.2"/>
    <row r="181" ht="10.7" customHeight="1" x14ac:dyDescent="0.2"/>
    <row r="182" ht="10.7" customHeight="1" x14ac:dyDescent="0.2"/>
    <row r="183" ht="10.7" customHeight="1" x14ac:dyDescent="0.2"/>
    <row r="184" ht="10.7" customHeight="1" x14ac:dyDescent="0.2"/>
    <row r="185" ht="10.7" customHeight="1" x14ac:dyDescent="0.2"/>
    <row r="186" ht="10.7" customHeight="1" x14ac:dyDescent="0.2"/>
    <row r="187" ht="10.7" customHeight="1" x14ac:dyDescent="0.2"/>
    <row r="188" ht="10.7" customHeight="1" x14ac:dyDescent="0.2"/>
    <row r="189" ht="10.7" customHeight="1" x14ac:dyDescent="0.2"/>
    <row r="190" ht="10.7" customHeight="1" x14ac:dyDescent="0.2"/>
    <row r="191" ht="10.7" customHeight="1" x14ac:dyDescent="0.2"/>
    <row r="192" ht="10.7" customHeight="1" x14ac:dyDescent="0.2"/>
    <row r="193" ht="10.7" customHeight="1" x14ac:dyDescent="0.2"/>
    <row r="194" ht="10.7" customHeight="1" x14ac:dyDescent="0.2"/>
    <row r="195" ht="10.7" customHeight="1" x14ac:dyDescent="0.2"/>
    <row r="196" ht="10.7" customHeight="1" x14ac:dyDescent="0.2"/>
    <row r="197" ht="10.7" customHeight="1" x14ac:dyDescent="0.2"/>
    <row r="198" ht="10.7" customHeight="1" x14ac:dyDescent="0.2"/>
    <row r="199" ht="10.7" customHeight="1" x14ac:dyDescent="0.2"/>
    <row r="200" ht="10.7" customHeight="1" x14ac:dyDescent="0.2"/>
    <row r="201" ht="10.7" customHeight="1" x14ac:dyDescent="0.2"/>
    <row r="202" ht="10.7" customHeight="1" x14ac:dyDescent="0.2"/>
    <row r="203" ht="10.7" customHeight="1" x14ac:dyDescent="0.2"/>
    <row r="204" ht="10.7" customHeight="1" x14ac:dyDescent="0.2"/>
    <row r="205" ht="10.7" customHeight="1" x14ac:dyDescent="0.2"/>
    <row r="206" ht="10.7" customHeight="1" x14ac:dyDescent="0.2"/>
    <row r="207" ht="10.7" customHeight="1" x14ac:dyDescent="0.2"/>
    <row r="208" ht="10.7" customHeight="1" x14ac:dyDescent="0.2"/>
    <row r="209" ht="10.7" customHeight="1" x14ac:dyDescent="0.2"/>
    <row r="210" ht="10.7" customHeight="1" x14ac:dyDescent="0.2"/>
    <row r="211" ht="10.7" customHeight="1" x14ac:dyDescent="0.2"/>
    <row r="212" ht="10.7" customHeight="1" x14ac:dyDescent="0.2"/>
    <row r="213" ht="10.7" customHeight="1" x14ac:dyDescent="0.2"/>
    <row r="214" ht="10.7" customHeight="1" x14ac:dyDescent="0.2"/>
    <row r="215" ht="10.7" customHeight="1" x14ac:dyDescent="0.2"/>
    <row r="216" ht="10.7" customHeight="1" x14ac:dyDescent="0.2"/>
    <row r="217" ht="10.7" customHeight="1" x14ac:dyDescent="0.2"/>
    <row r="218" ht="10.7" customHeight="1" x14ac:dyDescent="0.2"/>
    <row r="219" ht="10.7" customHeight="1" x14ac:dyDescent="0.2"/>
    <row r="220" ht="10.7" customHeight="1" x14ac:dyDescent="0.2"/>
    <row r="221" ht="10.7" customHeight="1" x14ac:dyDescent="0.2"/>
    <row r="222" ht="10.7" customHeight="1" x14ac:dyDescent="0.2"/>
    <row r="223" ht="10.7" customHeight="1" x14ac:dyDescent="0.2"/>
    <row r="224" ht="10.7" customHeight="1" x14ac:dyDescent="0.2"/>
    <row r="225" ht="10.7" customHeight="1" x14ac:dyDescent="0.2"/>
    <row r="226" ht="10.7" customHeight="1" x14ac:dyDescent="0.2"/>
    <row r="227" ht="10.7" customHeight="1" x14ac:dyDescent="0.2"/>
    <row r="228" ht="10.7" customHeight="1" x14ac:dyDescent="0.2"/>
    <row r="229" ht="10.7" customHeight="1" x14ac:dyDescent="0.2"/>
    <row r="230" ht="10.7" customHeight="1" x14ac:dyDescent="0.2"/>
    <row r="231" ht="10.7" customHeight="1" x14ac:dyDescent="0.2"/>
    <row r="232" ht="10.7" customHeight="1" x14ac:dyDescent="0.2"/>
    <row r="233" ht="10.7" customHeight="1" x14ac:dyDescent="0.2"/>
    <row r="234" ht="10.7" customHeight="1" x14ac:dyDescent="0.2"/>
    <row r="235" ht="10.7" customHeight="1" x14ac:dyDescent="0.2"/>
    <row r="236" ht="10.7" customHeight="1" x14ac:dyDescent="0.2"/>
    <row r="237" ht="10.7" customHeight="1" x14ac:dyDescent="0.2"/>
    <row r="238" ht="10.7" customHeight="1" x14ac:dyDescent="0.2"/>
    <row r="239" ht="10.7" customHeight="1" x14ac:dyDescent="0.2"/>
    <row r="240" ht="10.7" customHeight="1" x14ac:dyDescent="0.2"/>
    <row r="241" ht="10.7" customHeight="1" x14ac:dyDescent="0.2"/>
    <row r="242" ht="10.7" customHeight="1" x14ac:dyDescent="0.2"/>
    <row r="243" ht="10.7" customHeight="1" x14ac:dyDescent="0.2"/>
    <row r="244" ht="10.7" customHeight="1" x14ac:dyDescent="0.2"/>
    <row r="245" ht="10.7" customHeight="1" x14ac:dyDescent="0.2"/>
    <row r="246" ht="10.7" customHeight="1" x14ac:dyDescent="0.2"/>
    <row r="247" ht="10.7" customHeight="1" x14ac:dyDescent="0.2"/>
    <row r="248" ht="10.7" customHeight="1" x14ac:dyDescent="0.2"/>
    <row r="249" ht="10.7" customHeight="1" x14ac:dyDescent="0.2"/>
    <row r="250" ht="10.7" customHeight="1" x14ac:dyDescent="0.2"/>
    <row r="251" ht="10.7" customHeight="1" x14ac:dyDescent="0.2"/>
    <row r="252" ht="10.7" customHeight="1" x14ac:dyDescent="0.2"/>
    <row r="253" ht="10.7" customHeight="1" x14ac:dyDescent="0.2"/>
    <row r="254" ht="10.7" customHeight="1" x14ac:dyDescent="0.2"/>
    <row r="255" ht="10.7" customHeight="1" x14ac:dyDescent="0.2"/>
    <row r="256" ht="10.7" customHeight="1" x14ac:dyDescent="0.2"/>
    <row r="257" ht="10.7" customHeight="1" x14ac:dyDescent="0.2"/>
    <row r="258" ht="10.7" customHeight="1" x14ac:dyDescent="0.2"/>
    <row r="259" ht="10.7" customHeight="1" x14ac:dyDescent="0.2"/>
    <row r="260" ht="10.7" customHeight="1" x14ac:dyDescent="0.2"/>
    <row r="261" ht="10.7" customHeight="1" x14ac:dyDescent="0.2"/>
    <row r="262" ht="10.7" customHeight="1" x14ac:dyDescent="0.2"/>
    <row r="263" ht="10.7" customHeight="1" x14ac:dyDescent="0.2"/>
    <row r="264" ht="10.7" customHeight="1" x14ac:dyDescent="0.2"/>
    <row r="265" ht="10.7" customHeight="1" x14ac:dyDescent="0.2"/>
    <row r="266" ht="10.7" customHeight="1" x14ac:dyDescent="0.2"/>
    <row r="267" ht="10.7" customHeight="1" x14ac:dyDescent="0.2"/>
    <row r="268" ht="10.7" customHeight="1" x14ac:dyDescent="0.2"/>
    <row r="269" ht="10.7" customHeight="1" x14ac:dyDescent="0.2"/>
    <row r="270" ht="10.7" customHeight="1" x14ac:dyDescent="0.2"/>
    <row r="271" ht="10.7" customHeight="1" x14ac:dyDescent="0.2"/>
    <row r="272" ht="10.7" customHeight="1" x14ac:dyDescent="0.2"/>
    <row r="273" ht="10.7" customHeight="1" x14ac:dyDescent="0.2"/>
    <row r="274" ht="10.7" customHeight="1" x14ac:dyDescent="0.2"/>
    <row r="275" ht="10.7" customHeight="1" x14ac:dyDescent="0.2"/>
    <row r="276" ht="10.7" customHeight="1" x14ac:dyDescent="0.2"/>
    <row r="277" ht="10.7" customHeight="1" x14ac:dyDescent="0.2"/>
    <row r="278" ht="10.7" customHeight="1" x14ac:dyDescent="0.2"/>
    <row r="279" ht="10.7" customHeight="1" x14ac:dyDescent="0.2"/>
  </sheetData>
  <sheetProtection sheet="1" objects="1" scenarios="1"/>
  <mergeCells count="17">
    <mergeCell ref="A25:G26"/>
    <mergeCell ref="A4:G6"/>
    <mergeCell ref="A8:G10"/>
    <mergeCell ref="A12:G14"/>
    <mergeCell ref="A16:G18"/>
    <mergeCell ref="A20:G23"/>
    <mergeCell ref="A33:C33"/>
    <mergeCell ref="E33:G33"/>
    <mergeCell ref="A34:C34"/>
    <mergeCell ref="E34:G34"/>
    <mergeCell ref="A28:G28"/>
    <mergeCell ref="A30:C30"/>
    <mergeCell ref="E30:G30"/>
    <mergeCell ref="A31:C31"/>
    <mergeCell ref="E31:G31"/>
    <mergeCell ref="A32:C32"/>
    <mergeCell ref="E32:G32"/>
  </mergeCells>
  <phoneticPr fontId="0" type="noConversion"/>
  <printOptions horizontalCentered="1"/>
  <pageMargins left="0.25" right="0.25" top="0.5" bottom="0.5" header="0.5" footer="0.35"/>
  <pageSetup orientation="landscape" r:id="rId1"/>
  <headerFooter alignWithMargins="0">
    <oddFooter>&amp;R&amp;"Arial,Bold"Page A-2</oddFooter>
  </headerFooter>
  <customProperties>
    <customPr name="OrphanNamesChecke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28"/>
  <sheetViews>
    <sheetView workbookViewId="0">
      <selection activeCell="A3" sqref="A3:H3"/>
    </sheetView>
  </sheetViews>
  <sheetFormatPr defaultColWidth="9.140625" defaultRowHeight="14.25" x14ac:dyDescent="0.2"/>
  <cols>
    <col min="1" max="1" width="13.5703125" style="250" customWidth="1"/>
    <col min="2" max="2" width="4.5703125" style="250" customWidth="1"/>
    <col min="3" max="3" width="20.85546875" style="250" customWidth="1"/>
    <col min="4" max="4" width="14.42578125" style="250" customWidth="1"/>
    <col min="5" max="5" width="2" style="250" customWidth="1"/>
    <col min="6" max="6" width="40" style="250" customWidth="1"/>
    <col min="7" max="7" width="2.42578125" style="250" customWidth="1"/>
    <col min="8" max="8" width="33.5703125" style="250" customWidth="1"/>
    <col min="9" max="9" width="8.5703125" style="250" customWidth="1"/>
    <col min="10" max="16384" width="9.140625" style="250"/>
  </cols>
  <sheetData>
    <row r="1" spans="1:8" ht="25.5" customHeight="1" x14ac:dyDescent="0.2"/>
    <row r="2" spans="1:8" ht="9.75" customHeight="1" x14ac:dyDescent="0.2"/>
    <row r="3" spans="1:8" ht="23.25" x14ac:dyDescent="0.35">
      <c r="A3" s="615" t="s">
        <v>13</v>
      </c>
      <c r="B3" s="615"/>
      <c r="C3" s="615"/>
      <c r="D3" s="615"/>
      <c r="E3" s="615"/>
      <c r="F3" s="615"/>
      <c r="G3" s="615"/>
      <c r="H3" s="615"/>
    </row>
    <row r="4" spans="1:8" ht="32.25" customHeight="1" thickBot="1" x14ac:dyDescent="0.4">
      <c r="A4" s="251"/>
      <c r="B4" s="251"/>
      <c r="C4" s="251"/>
      <c r="D4" s="251"/>
      <c r="E4" s="616" t="s">
        <v>237</v>
      </c>
      <c r="F4" s="616"/>
      <c r="G4" s="251"/>
      <c r="H4" s="251"/>
    </row>
    <row r="5" spans="1:8" ht="17.25" customHeight="1" x14ac:dyDescent="0.35">
      <c r="A5" s="251"/>
      <c r="B5" s="251"/>
      <c r="C5" s="251"/>
      <c r="D5" s="251"/>
      <c r="E5" s="251"/>
      <c r="F5" s="252" t="s">
        <v>238</v>
      </c>
      <c r="G5" s="251"/>
      <c r="H5" s="251"/>
    </row>
    <row r="6" spans="1:8" ht="23.25" x14ac:dyDescent="0.35">
      <c r="A6" s="251"/>
      <c r="B6" s="251"/>
      <c r="D6" s="261" t="s">
        <v>239</v>
      </c>
      <c r="E6" s="251"/>
      <c r="F6" s="254"/>
      <c r="G6" s="251"/>
      <c r="H6" s="251"/>
    </row>
    <row r="7" spans="1:8" ht="23.25" x14ac:dyDescent="0.35">
      <c r="A7" s="251"/>
      <c r="B7" s="251"/>
      <c r="D7" s="261" t="s">
        <v>240</v>
      </c>
      <c r="E7" s="251"/>
      <c r="F7" s="255"/>
      <c r="G7" s="251"/>
      <c r="H7" s="251"/>
    </row>
    <row r="8" spans="1:8" ht="23.25" x14ac:dyDescent="0.35">
      <c r="A8" s="251"/>
      <c r="B8" s="251"/>
      <c r="D8" s="261" t="s">
        <v>241</v>
      </c>
      <c r="E8" s="251"/>
      <c r="F8" s="255"/>
      <c r="G8" s="251"/>
      <c r="H8" s="251"/>
    </row>
    <row r="9" spans="1:8" ht="23.25" x14ac:dyDescent="0.35">
      <c r="A9" s="251"/>
      <c r="B9" s="251"/>
      <c r="D9" s="261" t="s">
        <v>242</v>
      </c>
      <c r="E9" s="251"/>
      <c r="F9" s="255"/>
      <c r="G9" s="251"/>
      <c r="H9" s="251"/>
    </row>
    <row r="10" spans="1:8" ht="23.25" x14ac:dyDescent="0.35">
      <c r="A10" s="251"/>
      <c r="B10" s="251"/>
      <c r="D10" s="261" t="s">
        <v>243</v>
      </c>
      <c r="E10" s="251"/>
      <c r="F10" s="255"/>
      <c r="G10" s="251"/>
      <c r="H10" s="251"/>
    </row>
    <row r="11" spans="1:8" ht="32.25" customHeight="1" x14ac:dyDescent="0.35">
      <c r="A11" s="251"/>
      <c r="B11" s="251"/>
      <c r="C11" s="251"/>
      <c r="D11" s="251"/>
      <c r="E11" s="251"/>
      <c r="F11" s="251"/>
      <c r="G11" s="251"/>
      <c r="H11" s="251"/>
    </row>
    <row r="12" spans="1:8" ht="15" thickBot="1" x14ac:dyDescent="0.25">
      <c r="C12" s="617" t="s">
        <v>14</v>
      </c>
      <c r="D12" s="617"/>
      <c r="E12" s="256"/>
      <c r="F12" s="257" t="s">
        <v>250</v>
      </c>
      <c r="G12" s="256"/>
      <c r="H12" s="257" t="s">
        <v>15</v>
      </c>
    </row>
    <row r="13" spans="1:8" ht="27" customHeight="1" x14ac:dyDescent="0.2">
      <c r="A13" s="261" t="s">
        <v>239</v>
      </c>
      <c r="C13" s="618"/>
      <c r="D13" s="618"/>
      <c r="F13" s="258"/>
      <c r="H13" s="258"/>
    </row>
    <row r="14" spans="1:8" ht="27" customHeight="1" x14ac:dyDescent="0.2">
      <c r="A14" s="261" t="s">
        <v>244</v>
      </c>
      <c r="C14" s="618" t="s">
        <v>245</v>
      </c>
      <c r="D14" s="618"/>
      <c r="F14" s="258"/>
      <c r="H14" s="258"/>
    </row>
    <row r="15" spans="1:8" ht="27" customHeight="1" x14ac:dyDescent="0.2">
      <c r="A15" s="261" t="s">
        <v>242</v>
      </c>
      <c r="C15" s="613"/>
      <c r="D15" s="613"/>
      <c r="F15" s="258"/>
      <c r="H15" s="258"/>
    </row>
    <row r="16" spans="1:8" ht="27" customHeight="1" x14ac:dyDescent="0.2">
      <c r="A16" s="261" t="s">
        <v>246</v>
      </c>
      <c r="C16" s="613"/>
      <c r="D16" s="613"/>
      <c r="F16" s="258"/>
      <c r="H16" s="258"/>
    </row>
    <row r="18" spans="1:8" x14ac:dyDescent="0.2">
      <c r="A18" s="253" t="s">
        <v>374</v>
      </c>
    </row>
    <row r="19" spans="1:8" ht="7.5" customHeight="1" thickBot="1" x14ac:dyDescent="0.25"/>
    <row r="20" spans="1:8" ht="15" thickBot="1" x14ac:dyDescent="0.25">
      <c r="B20" s="259"/>
      <c r="C20" s="253" t="s">
        <v>247</v>
      </c>
    </row>
    <row r="21" spans="1:8" ht="9" customHeight="1" thickBot="1" x14ac:dyDescent="0.25">
      <c r="C21" s="253"/>
    </row>
    <row r="22" spans="1:8" ht="15" thickBot="1" x14ac:dyDescent="0.25">
      <c r="B22" s="259"/>
      <c r="C22" s="253" t="s">
        <v>248</v>
      </c>
    </row>
    <row r="23" spans="1:8" ht="9" customHeight="1" thickBot="1" x14ac:dyDescent="0.25">
      <c r="C23" s="253"/>
    </row>
    <row r="24" spans="1:8" ht="15" thickBot="1" x14ac:dyDescent="0.25">
      <c r="B24" s="259"/>
      <c r="C24" s="253" t="s">
        <v>249</v>
      </c>
    </row>
    <row r="27" spans="1:8" ht="15" x14ac:dyDescent="0.25">
      <c r="A27" s="260"/>
      <c r="B27" s="614"/>
      <c r="C27" s="614"/>
      <c r="D27" s="614"/>
      <c r="E27" s="614"/>
      <c r="F27" s="614"/>
      <c r="G27" s="614"/>
      <c r="H27" s="614"/>
    </row>
    <row r="28" spans="1:8" x14ac:dyDescent="0.2">
      <c r="B28" s="614"/>
      <c r="C28" s="614"/>
      <c r="D28" s="614"/>
      <c r="E28" s="614"/>
      <c r="F28" s="614"/>
      <c r="G28" s="614"/>
      <c r="H28" s="614"/>
    </row>
  </sheetData>
  <sheetProtection sheet="1" objects="1" scenarios="1"/>
  <mergeCells count="8">
    <mergeCell ref="C16:D16"/>
    <mergeCell ref="B27:H28"/>
    <mergeCell ref="A3:H3"/>
    <mergeCell ref="E4:F4"/>
    <mergeCell ref="C12:D12"/>
    <mergeCell ref="C13:D13"/>
    <mergeCell ref="C14:D14"/>
    <mergeCell ref="C15:D15"/>
  </mergeCells>
  <pageMargins left="0.31" right="0.22" top="0.46" bottom="0.54" header="0.3" footer="0.3"/>
  <pageSetup orientation="landscape" r:id="rId1"/>
  <headerFooter>
    <oddFooter>&amp;R&amp;"Arial,Bold"Page A-3</oddFooter>
  </headerFooter>
  <customProperties>
    <customPr name="OrphanNamesChecke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H194"/>
  <sheetViews>
    <sheetView zoomScaleNormal="100" workbookViewId="0">
      <selection activeCell="A3" sqref="A3:C3"/>
    </sheetView>
  </sheetViews>
  <sheetFormatPr defaultColWidth="9.140625" defaultRowHeight="12.75" x14ac:dyDescent="0.2"/>
  <cols>
    <col min="1" max="1" width="8" style="44" customWidth="1"/>
    <col min="2" max="2" width="35.5703125" style="44" customWidth="1"/>
    <col min="3" max="7" width="17.5703125" style="44" customWidth="1"/>
    <col min="8" max="16384" width="9.140625" style="44"/>
  </cols>
  <sheetData>
    <row r="1" spans="1:7" ht="24.95" customHeight="1" x14ac:dyDescent="0.25">
      <c r="A1" s="3" t="str">
        <f>CONCATENATE('Basic Data Input'!B6," COUNTY")</f>
        <v>__________________________________ COUNTY</v>
      </c>
      <c r="B1" s="43"/>
      <c r="C1" s="43"/>
      <c r="D1" s="43"/>
      <c r="E1" s="43"/>
      <c r="F1" s="43"/>
      <c r="G1" s="43"/>
    </row>
    <row r="2" spans="1:7" ht="30" customHeight="1" x14ac:dyDescent="0.2">
      <c r="A2" s="45" t="s">
        <v>82</v>
      </c>
      <c r="B2" s="43"/>
      <c r="C2" s="43"/>
      <c r="D2" s="43"/>
      <c r="E2" s="43"/>
      <c r="F2" s="43"/>
      <c r="G2" s="43"/>
    </row>
    <row r="3" spans="1:7" ht="15" customHeight="1" thickBot="1" x14ac:dyDescent="0.25"/>
    <row r="4" spans="1:7" ht="12.75" customHeight="1" x14ac:dyDescent="0.2">
      <c r="A4" s="636"/>
      <c r="B4" s="637"/>
      <c r="C4" s="638"/>
      <c r="D4" s="46" t="s">
        <v>83</v>
      </c>
      <c r="E4" s="46" t="s">
        <v>83</v>
      </c>
      <c r="F4" s="47" t="s">
        <v>84</v>
      </c>
      <c r="G4" s="48" t="s">
        <v>85</v>
      </c>
    </row>
    <row r="5" spans="1:7" ht="25.5" x14ac:dyDescent="0.2">
      <c r="A5" s="639"/>
      <c r="B5" s="640"/>
      <c r="C5" s="641"/>
      <c r="D5" s="82" t="s">
        <v>648</v>
      </c>
      <c r="E5" s="82" t="s">
        <v>649</v>
      </c>
      <c r="F5" s="82" t="s">
        <v>650</v>
      </c>
      <c r="G5" s="83" t="s">
        <v>651</v>
      </c>
    </row>
    <row r="6" spans="1:7" ht="15" customHeight="1" x14ac:dyDescent="0.2">
      <c r="A6" s="643" t="s">
        <v>86</v>
      </c>
      <c r="B6" s="644"/>
      <c r="C6" s="645"/>
      <c r="D6" s="49"/>
      <c r="E6" s="49"/>
      <c r="F6" s="49"/>
      <c r="G6" s="50"/>
    </row>
    <row r="7" spans="1:7" ht="18" customHeight="1" x14ac:dyDescent="0.2">
      <c r="A7" s="630" t="s">
        <v>87</v>
      </c>
      <c r="B7" s="631"/>
      <c r="C7" s="632"/>
      <c r="D7" s="81"/>
      <c r="E7" s="56"/>
      <c r="F7" s="56"/>
      <c r="G7" s="57"/>
    </row>
    <row r="8" spans="1:7" ht="18" customHeight="1" x14ac:dyDescent="0.2">
      <c r="A8" s="630" t="s">
        <v>88</v>
      </c>
      <c r="B8" s="631"/>
      <c r="C8" s="632"/>
      <c r="D8" s="56"/>
      <c r="E8" s="56"/>
      <c r="F8" s="56"/>
      <c r="G8" s="57"/>
    </row>
    <row r="9" spans="1:7" ht="18" customHeight="1" x14ac:dyDescent="0.2">
      <c r="A9" s="630" t="s">
        <v>89</v>
      </c>
      <c r="B9" s="631"/>
      <c r="C9" s="632"/>
      <c r="D9" s="56"/>
      <c r="E9" s="56"/>
      <c r="F9" s="56"/>
      <c r="G9" s="57"/>
    </row>
    <row r="10" spans="1:7" ht="18" customHeight="1" x14ac:dyDescent="0.2">
      <c r="A10" s="630" t="s">
        <v>109</v>
      </c>
      <c r="B10" s="631"/>
      <c r="C10" s="632"/>
      <c r="D10" s="56"/>
      <c r="E10" s="56"/>
      <c r="F10" s="56"/>
      <c r="G10" s="57"/>
    </row>
    <row r="11" spans="1:7" ht="18" customHeight="1" thickBot="1" x14ac:dyDescent="0.25">
      <c r="A11" s="621" t="s">
        <v>90</v>
      </c>
      <c r="B11" s="622"/>
      <c r="C11" s="623"/>
      <c r="D11" s="51">
        <f>SUM(D7:D10)</f>
        <v>0</v>
      </c>
      <c r="E11" s="51">
        <f>SUM(E7:E10)</f>
        <v>0</v>
      </c>
      <c r="F11" s="51">
        <f>SUM(F7:F10)</f>
        <v>0</v>
      </c>
      <c r="G11" s="52">
        <f>SUM(G7:G10)</f>
        <v>0</v>
      </c>
    </row>
    <row r="12" spans="1:7" ht="24" customHeight="1" x14ac:dyDescent="0.2">
      <c r="A12" s="624" t="s">
        <v>91</v>
      </c>
      <c r="B12" s="625"/>
      <c r="C12" s="626"/>
      <c r="D12" s="53"/>
      <c r="E12" s="53"/>
      <c r="F12" s="53"/>
      <c r="G12" s="54"/>
    </row>
    <row r="13" spans="1:7" ht="18" customHeight="1" x14ac:dyDescent="0.2">
      <c r="A13" s="642" t="s">
        <v>462</v>
      </c>
      <c r="B13" s="631"/>
      <c r="C13" s="632"/>
      <c r="D13" s="56"/>
      <c r="E13" s="56"/>
      <c r="F13" s="56"/>
      <c r="G13" s="57"/>
    </row>
    <row r="14" spans="1:7" ht="18" customHeight="1" x14ac:dyDescent="0.2">
      <c r="A14" s="630" t="s">
        <v>92</v>
      </c>
      <c r="B14" s="631"/>
      <c r="C14" s="632"/>
      <c r="D14" s="56"/>
      <c r="E14" s="56"/>
      <c r="F14" s="56"/>
      <c r="G14" s="57"/>
    </row>
    <row r="15" spans="1:7" ht="18" customHeight="1" x14ac:dyDescent="0.2">
      <c r="A15" s="630" t="s">
        <v>93</v>
      </c>
      <c r="B15" s="631"/>
      <c r="C15" s="632"/>
      <c r="D15" s="56"/>
      <c r="E15" s="56"/>
      <c r="F15" s="56"/>
      <c r="G15" s="57"/>
    </row>
    <row r="16" spans="1:7" ht="18" customHeight="1" x14ac:dyDescent="0.2">
      <c r="A16" s="630" t="s">
        <v>94</v>
      </c>
      <c r="B16" s="631"/>
      <c r="C16" s="632"/>
      <c r="D16" s="56"/>
      <c r="E16" s="56"/>
      <c r="F16" s="56"/>
      <c r="G16" s="57"/>
    </row>
    <row r="17" spans="1:8" ht="18" customHeight="1" x14ac:dyDescent="0.2">
      <c r="A17" s="630" t="s">
        <v>95</v>
      </c>
      <c r="B17" s="631"/>
      <c r="C17" s="632"/>
      <c r="D17" s="56"/>
      <c r="E17" s="56"/>
      <c r="F17" s="56"/>
      <c r="G17" s="57"/>
    </row>
    <row r="18" spans="1:8" ht="18" customHeight="1" x14ac:dyDescent="0.2">
      <c r="A18" s="630" t="s">
        <v>110</v>
      </c>
      <c r="B18" s="631"/>
      <c r="C18" s="632"/>
      <c r="D18" s="56"/>
      <c r="E18" s="56"/>
      <c r="F18" s="56"/>
      <c r="G18" s="57"/>
      <c r="H18" s="91" t="str">
        <f>IF(SUM(G10-G18)=0, " ","Transfers in must agree to Transfers out")</f>
        <v xml:space="preserve"> </v>
      </c>
    </row>
    <row r="19" spans="1:8" ht="18" customHeight="1" thickBot="1" x14ac:dyDescent="0.25">
      <c r="A19" s="621" t="s">
        <v>96</v>
      </c>
      <c r="B19" s="622"/>
      <c r="C19" s="623"/>
      <c r="D19" s="100">
        <f>ROUND(SUM(D13:D18),2)</f>
        <v>0</v>
      </c>
      <c r="E19" s="100">
        <f>ROUND(SUM(E13:E18),2)</f>
        <v>0</v>
      </c>
      <c r="F19" s="100">
        <f>ROUND(SUM(F13:F18),2)</f>
        <v>0</v>
      </c>
      <c r="G19" s="101">
        <f>ROUND(SUM(G13:G18),2)</f>
        <v>0</v>
      </c>
    </row>
    <row r="20" spans="1:8" ht="25.5" customHeight="1" x14ac:dyDescent="0.2">
      <c r="A20" s="627" t="s">
        <v>97</v>
      </c>
      <c r="B20" s="628"/>
      <c r="C20" s="629"/>
      <c r="D20" s="98">
        <f t="shared" ref="D20:E20" si="0">(D19-D11)</f>
        <v>0</v>
      </c>
      <c r="E20" s="98">
        <f t="shared" si="0"/>
        <v>0</v>
      </c>
      <c r="F20" s="98">
        <f>(F19-F11)</f>
        <v>0</v>
      </c>
      <c r="G20" s="99">
        <f>(G19-G11)</f>
        <v>0</v>
      </c>
    </row>
    <row r="21" spans="1:8" ht="15" customHeight="1" thickBot="1" x14ac:dyDescent="0.25">
      <c r="A21" s="633" t="s">
        <v>184</v>
      </c>
      <c r="B21" s="634"/>
      <c r="C21" s="635"/>
      <c r="D21" s="262"/>
      <c r="E21" s="262"/>
      <c r="F21" s="262"/>
      <c r="G21" s="263" t="e">
        <f>G20/(G11-G10-G8)</f>
        <v>#DIV/0!</v>
      </c>
      <c r="H21" s="90" t="e">
        <f>IF(G21&lt;50%,0,"Cash reserve cannot exceed 50%")</f>
        <v>#DIV/0!</v>
      </c>
    </row>
    <row r="22" spans="1:8" ht="15" x14ac:dyDescent="0.25">
      <c r="A22" s="55" t="s">
        <v>99</v>
      </c>
    </row>
    <row r="23" spans="1:8" ht="12.75" customHeight="1" x14ac:dyDescent="0.2"/>
    <row r="24" spans="1:8" x14ac:dyDescent="0.2">
      <c r="A24" s="620" t="s">
        <v>463</v>
      </c>
      <c r="B24" s="620"/>
      <c r="C24" s="620"/>
      <c r="D24" s="620"/>
      <c r="E24" s="620"/>
      <c r="F24" s="620"/>
      <c r="G24" s="620"/>
    </row>
    <row r="25" spans="1:8" x14ac:dyDescent="0.2">
      <c r="A25" s="419">
        <v>1</v>
      </c>
      <c r="B25" s="619" t="str">
        <f>IF(D10&lt;&gt;D18, "Column 1 - Transfers In MUST Equal Transfers Out", "OK")</f>
        <v>OK</v>
      </c>
      <c r="C25" s="619"/>
      <c r="D25" s="619"/>
      <c r="E25" s="619"/>
      <c r="F25" s="619"/>
      <c r="G25" s="619"/>
    </row>
    <row r="26" spans="1:8" x14ac:dyDescent="0.2">
      <c r="A26" s="419">
        <v>2</v>
      </c>
      <c r="B26" s="619" t="str">
        <f>IF(E10&lt;&gt;E18, "Column 2 - Transfers In MUST Equal Transfers Out", "OK")</f>
        <v>OK</v>
      </c>
      <c r="C26" s="619"/>
      <c r="D26" s="619"/>
      <c r="E26" s="619"/>
      <c r="F26" s="619"/>
      <c r="G26" s="619"/>
    </row>
    <row r="27" spans="1:8" x14ac:dyDescent="0.2">
      <c r="A27" s="419">
        <v>3</v>
      </c>
      <c r="B27" s="619" t="str">
        <f>IF(F10&lt;&gt;F18, "Column 3 - Transfers In MUST Equal Transfers Out", "OK")</f>
        <v>OK</v>
      </c>
      <c r="C27" s="619"/>
      <c r="D27" s="619"/>
      <c r="E27" s="619"/>
      <c r="F27" s="619"/>
      <c r="G27" s="619"/>
    </row>
    <row r="28" spans="1:8" x14ac:dyDescent="0.2">
      <c r="A28" s="419">
        <v>4</v>
      </c>
      <c r="B28" s="619" t="str">
        <f>IF(G10&lt;&gt;G18, "Column 4 - Transfers In MUST Equal Transfers Out", "OK")</f>
        <v>OK</v>
      </c>
      <c r="C28" s="619"/>
      <c r="D28" s="619"/>
      <c r="E28" s="619"/>
      <c r="F28" s="619"/>
      <c r="G28" s="619"/>
    </row>
    <row r="29" spans="1:8" x14ac:dyDescent="0.2">
      <c r="A29" s="419">
        <v>5</v>
      </c>
      <c r="B29" s="619" t="str">
        <f>IF(D20=E13,"OK","Column 2 Beginning Net Fund Balance MUST Equal Column 1 Balance Forward/Cash Reserve")</f>
        <v>OK</v>
      </c>
      <c r="C29" s="619"/>
      <c r="D29" s="619"/>
      <c r="E29" s="619"/>
      <c r="F29" s="619"/>
      <c r="G29" s="619"/>
    </row>
    <row r="30" spans="1:8" x14ac:dyDescent="0.2">
      <c r="A30" s="419">
        <v>6</v>
      </c>
      <c r="B30" s="619" t="str">
        <f>IF(F13=E20,"OK","Column 3 Beginning Net Fund Balance MUST equal Column 2 Balance Forward/Cash Reserve")</f>
        <v>OK</v>
      </c>
      <c r="C30" s="619"/>
      <c r="D30" s="619"/>
      <c r="E30" s="619"/>
      <c r="F30" s="619"/>
      <c r="G30" s="619"/>
    </row>
    <row r="31" spans="1:8" x14ac:dyDescent="0.2">
      <c r="A31" s="419">
        <v>7</v>
      </c>
      <c r="B31" s="619" t="str">
        <f>IF(G13=E20,"OK", "Column 4 Beginning Net Fund Balance MUST equal Column 2 Balance Forward/Cash Reserve")</f>
        <v>OK</v>
      </c>
      <c r="C31" s="619"/>
      <c r="D31" s="619"/>
      <c r="E31" s="619"/>
      <c r="F31" s="619"/>
      <c r="G31" s="619"/>
    </row>
    <row r="32" spans="1:8" x14ac:dyDescent="0.2">
      <c r="A32" s="419">
        <v>8</v>
      </c>
      <c r="B32" s="619" t="str">
        <f>IF(G11='Budgeted Disb.'!G25,"OK","Column 4 - Total Disbursements and Transfers MUST Equal Total Disbursements and Transfers on the Schedule of Budgeted Disbursements")</f>
        <v>OK</v>
      </c>
      <c r="C32" s="619"/>
      <c r="D32" s="619"/>
      <c r="E32" s="619"/>
      <c r="F32" s="619"/>
      <c r="G32" s="619"/>
    </row>
    <row r="33" spans="1:7" x14ac:dyDescent="0.2">
      <c r="A33" s="419">
        <v>9</v>
      </c>
      <c r="B33" s="619" t="str">
        <f>IF(G17='Cover Page '!L27,"OK","Column 4 - Personal and Real Property Taxes MUST agree to total property taxes requested on cover page")</f>
        <v>OK</v>
      </c>
      <c r="C33" s="619"/>
      <c r="D33" s="619"/>
      <c r="E33" s="619"/>
      <c r="F33" s="619"/>
      <c r="G33" s="619"/>
    </row>
    <row r="34" spans="1:7" x14ac:dyDescent="0.2">
      <c r="A34" s="240"/>
      <c r="B34" s="237"/>
      <c r="C34" s="237"/>
      <c r="D34" s="237"/>
      <c r="E34" s="237"/>
      <c r="F34" s="237"/>
      <c r="G34" s="237"/>
    </row>
    <row r="35" spans="1:7" x14ac:dyDescent="0.2">
      <c r="A35" s="237" t="s">
        <v>98</v>
      </c>
      <c r="B35" s="237"/>
      <c r="C35" s="237"/>
      <c r="D35" s="237"/>
      <c r="E35" s="237"/>
      <c r="F35" s="237"/>
      <c r="G35" s="237"/>
    </row>
    <row r="36" spans="1:7" x14ac:dyDescent="0.2">
      <c r="A36" s="237"/>
      <c r="B36" s="237"/>
      <c r="C36" s="237"/>
      <c r="D36" s="237"/>
      <c r="E36" s="237"/>
      <c r="F36" s="237"/>
      <c r="G36" s="237"/>
    </row>
    <row r="37" spans="1:7" x14ac:dyDescent="0.2">
      <c r="A37" s="237"/>
      <c r="B37" s="237"/>
      <c r="C37" s="237"/>
      <c r="D37" s="237"/>
      <c r="E37" s="237"/>
      <c r="F37" s="237"/>
      <c r="G37" s="237"/>
    </row>
    <row r="38" spans="1:7" x14ac:dyDescent="0.2">
      <c r="A38" s="413" t="s">
        <v>464</v>
      </c>
      <c r="B38" s="237"/>
      <c r="C38" s="237"/>
      <c r="D38" s="237"/>
      <c r="E38" s="237"/>
      <c r="F38" s="237"/>
      <c r="G38" s="237"/>
    </row>
    <row r="39" spans="1:7" x14ac:dyDescent="0.2">
      <c r="A39" s="240">
        <v>1</v>
      </c>
      <c r="B39" s="237" t="s">
        <v>465</v>
      </c>
      <c r="C39" s="237"/>
      <c r="D39" s="237"/>
      <c r="E39" s="237"/>
      <c r="F39" s="237"/>
      <c r="G39" s="237"/>
    </row>
    <row r="40" spans="1:7" x14ac:dyDescent="0.2">
      <c r="A40" s="240">
        <v>2</v>
      </c>
      <c r="B40" s="237" t="s">
        <v>466</v>
      </c>
      <c r="C40" s="237"/>
      <c r="D40" s="237"/>
      <c r="E40" s="237"/>
      <c r="F40" s="237"/>
      <c r="G40" s="237"/>
    </row>
    <row r="41" spans="1:7" x14ac:dyDescent="0.2">
      <c r="A41" s="240">
        <v>3</v>
      </c>
      <c r="B41" s="237" t="s">
        <v>467</v>
      </c>
      <c r="C41" s="237"/>
      <c r="D41" s="237"/>
      <c r="E41" s="237"/>
      <c r="F41" s="237"/>
      <c r="G41" s="237"/>
    </row>
    <row r="42" spans="1:7" x14ac:dyDescent="0.2">
      <c r="A42" s="240">
        <v>4</v>
      </c>
      <c r="B42" s="237" t="s">
        <v>468</v>
      </c>
      <c r="C42" s="237"/>
      <c r="D42" s="237"/>
      <c r="E42" s="237"/>
      <c r="F42" s="237"/>
      <c r="G42" s="237"/>
    </row>
    <row r="43" spans="1:7" x14ac:dyDescent="0.2">
      <c r="A43" s="240">
        <v>5</v>
      </c>
      <c r="B43" s="237" t="s">
        <v>469</v>
      </c>
      <c r="C43" s="237"/>
      <c r="D43" s="237"/>
      <c r="E43" s="237"/>
      <c r="F43" s="237"/>
      <c r="G43" s="237"/>
    </row>
    <row r="44" spans="1:7" x14ac:dyDescent="0.2">
      <c r="A44" s="240">
        <v>6</v>
      </c>
      <c r="B44" s="237" t="s">
        <v>470</v>
      </c>
      <c r="C44" s="237"/>
      <c r="D44" s="237"/>
      <c r="E44" s="237"/>
      <c r="F44" s="237"/>
      <c r="G44" s="237"/>
    </row>
    <row r="45" spans="1:7" x14ac:dyDescent="0.2">
      <c r="A45" s="240">
        <v>7</v>
      </c>
      <c r="B45" s="237" t="s">
        <v>471</v>
      </c>
      <c r="C45" s="237"/>
      <c r="D45" s="237"/>
      <c r="E45" s="237"/>
      <c r="F45" s="237"/>
      <c r="G45" s="237"/>
    </row>
    <row r="46" spans="1:7" x14ac:dyDescent="0.2">
      <c r="A46" s="240">
        <v>8</v>
      </c>
      <c r="B46" s="237" t="s">
        <v>472</v>
      </c>
      <c r="C46" s="237"/>
      <c r="D46" s="237"/>
      <c r="E46" s="237"/>
      <c r="F46" s="237"/>
      <c r="G46" s="237"/>
    </row>
    <row r="47" spans="1:7" x14ac:dyDescent="0.2">
      <c r="A47" s="240">
        <v>9</v>
      </c>
      <c r="B47" s="237" t="s">
        <v>473</v>
      </c>
      <c r="C47" s="237"/>
      <c r="D47" s="237"/>
      <c r="E47" s="237"/>
      <c r="F47" s="237"/>
      <c r="G47" s="237"/>
    </row>
    <row r="48" spans="1:7" ht="10.7" customHeight="1" x14ac:dyDescent="0.2"/>
    <row r="49" ht="10.7" customHeight="1" x14ac:dyDescent="0.2"/>
    <row r="50" ht="10.7" customHeight="1" x14ac:dyDescent="0.2"/>
    <row r="51" ht="10.7" customHeight="1" x14ac:dyDescent="0.2"/>
    <row r="52" ht="10.7" customHeight="1" x14ac:dyDescent="0.2"/>
    <row r="53" ht="10.7" customHeight="1" x14ac:dyDescent="0.2"/>
    <row r="54" ht="10.7" customHeight="1" x14ac:dyDescent="0.2"/>
    <row r="55" ht="10.7" customHeight="1" x14ac:dyDescent="0.2"/>
    <row r="56" ht="10.7" customHeight="1" x14ac:dyDescent="0.2"/>
    <row r="57" ht="10.7" customHeight="1" x14ac:dyDescent="0.2"/>
    <row r="58" ht="10.7" customHeight="1" x14ac:dyDescent="0.2"/>
    <row r="59" ht="10.7" customHeight="1" x14ac:dyDescent="0.2"/>
    <row r="60" ht="10.7" customHeight="1" x14ac:dyDescent="0.2"/>
    <row r="61" ht="10.7" customHeight="1" x14ac:dyDescent="0.2"/>
    <row r="62" ht="10.7" customHeight="1" x14ac:dyDescent="0.2"/>
    <row r="63" ht="10.7" customHeight="1" x14ac:dyDescent="0.2"/>
    <row r="64" ht="10.7" customHeight="1" x14ac:dyDescent="0.2"/>
    <row r="65" ht="10.7" customHeight="1" x14ac:dyDescent="0.2"/>
    <row r="66" ht="10.7" customHeight="1" x14ac:dyDescent="0.2"/>
    <row r="67" ht="10.7" customHeight="1" x14ac:dyDescent="0.2"/>
    <row r="68" ht="10.7" customHeight="1" x14ac:dyDescent="0.2"/>
    <row r="69" ht="10.7" customHeight="1" x14ac:dyDescent="0.2"/>
    <row r="70" ht="10.7" customHeight="1" x14ac:dyDescent="0.2"/>
    <row r="71" ht="10.7" customHeight="1" x14ac:dyDescent="0.2"/>
    <row r="72" ht="10.7" customHeight="1" x14ac:dyDescent="0.2"/>
    <row r="73" ht="10.7" customHeight="1" x14ac:dyDescent="0.2"/>
    <row r="74" ht="10.7" customHeight="1" x14ac:dyDescent="0.2"/>
    <row r="75" ht="10.7" customHeight="1" x14ac:dyDescent="0.2"/>
    <row r="76" ht="10.7" customHeight="1" x14ac:dyDescent="0.2"/>
    <row r="77" ht="10.7" customHeight="1" x14ac:dyDescent="0.2"/>
    <row r="78" ht="10.7" customHeight="1" x14ac:dyDescent="0.2"/>
    <row r="79" ht="10.7" customHeight="1" x14ac:dyDescent="0.2"/>
    <row r="80" ht="10.7" customHeight="1" x14ac:dyDescent="0.2"/>
    <row r="81" ht="10.7" customHeight="1" x14ac:dyDescent="0.2"/>
    <row r="82" ht="10.7" customHeight="1" x14ac:dyDescent="0.2"/>
    <row r="83" ht="10.7" customHeight="1" x14ac:dyDescent="0.2"/>
    <row r="84" ht="10.7" customHeight="1" x14ac:dyDescent="0.2"/>
    <row r="85" ht="10.7" customHeight="1" x14ac:dyDescent="0.2"/>
    <row r="86" ht="10.7" customHeight="1" x14ac:dyDescent="0.2"/>
    <row r="87" ht="10.7" customHeight="1" x14ac:dyDescent="0.2"/>
    <row r="88" ht="10.7" customHeight="1" x14ac:dyDescent="0.2"/>
    <row r="89" ht="10.7" customHeight="1" x14ac:dyDescent="0.2"/>
    <row r="90" ht="10.7" customHeight="1" x14ac:dyDescent="0.2"/>
    <row r="91" ht="10.7" customHeight="1" x14ac:dyDescent="0.2"/>
    <row r="92" ht="10.7" customHeight="1" x14ac:dyDescent="0.2"/>
    <row r="93" ht="10.7" customHeight="1" x14ac:dyDescent="0.2"/>
    <row r="94" ht="10.7" customHeight="1" x14ac:dyDescent="0.2"/>
    <row r="95" ht="10.7" customHeight="1" x14ac:dyDescent="0.2"/>
    <row r="96" ht="10.7" customHeight="1" x14ac:dyDescent="0.2"/>
    <row r="97" ht="10.7" customHeight="1" x14ac:dyDescent="0.2"/>
    <row r="98" ht="10.7" customHeight="1" x14ac:dyDescent="0.2"/>
    <row r="99" ht="10.7" customHeight="1" x14ac:dyDescent="0.2"/>
    <row r="100" ht="10.7" customHeight="1" x14ac:dyDescent="0.2"/>
    <row r="101" ht="10.7" customHeight="1" x14ac:dyDescent="0.2"/>
    <row r="102" ht="10.7" customHeight="1" x14ac:dyDescent="0.2"/>
    <row r="103" ht="10.7" customHeight="1" x14ac:dyDescent="0.2"/>
    <row r="104" ht="10.7" customHeight="1" x14ac:dyDescent="0.2"/>
    <row r="105" ht="10.7" customHeight="1" x14ac:dyDescent="0.2"/>
    <row r="106" ht="10.7" customHeight="1" x14ac:dyDescent="0.2"/>
    <row r="107" ht="10.7" customHeight="1" x14ac:dyDescent="0.2"/>
    <row r="108" ht="10.7" customHeight="1" x14ac:dyDescent="0.2"/>
    <row r="109" ht="10.7" customHeight="1" x14ac:dyDescent="0.2"/>
    <row r="110" ht="10.7" customHeight="1" x14ac:dyDescent="0.2"/>
    <row r="111" ht="10.7" customHeight="1" x14ac:dyDescent="0.2"/>
    <row r="112" ht="10.7" customHeight="1" x14ac:dyDescent="0.2"/>
    <row r="113" ht="10.7" customHeight="1" x14ac:dyDescent="0.2"/>
    <row r="114" ht="10.7" customHeight="1" x14ac:dyDescent="0.2"/>
    <row r="115" ht="10.7" customHeight="1" x14ac:dyDescent="0.2"/>
    <row r="116" ht="10.7" customHeight="1" x14ac:dyDescent="0.2"/>
    <row r="117" ht="10.7" customHeight="1" x14ac:dyDescent="0.2"/>
    <row r="118" ht="10.7" customHeight="1" x14ac:dyDescent="0.2"/>
    <row r="119" ht="10.7" customHeight="1" x14ac:dyDescent="0.2"/>
    <row r="120" ht="10.7" customHeight="1" x14ac:dyDescent="0.2"/>
    <row r="121" ht="10.7" customHeight="1" x14ac:dyDescent="0.2"/>
    <row r="122" ht="10.7" customHeight="1" x14ac:dyDescent="0.2"/>
    <row r="123" ht="10.7" customHeight="1" x14ac:dyDescent="0.2"/>
    <row r="124" ht="10.7" customHeight="1" x14ac:dyDescent="0.2"/>
    <row r="125" ht="10.7" customHeight="1" x14ac:dyDescent="0.2"/>
    <row r="126" ht="10.7" customHeight="1" x14ac:dyDescent="0.2"/>
    <row r="127" ht="10.7" customHeight="1" x14ac:dyDescent="0.2"/>
    <row r="128" ht="10.7" customHeight="1" x14ac:dyDescent="0.2"/>
    <row r="129" ht="10.7" customHeight="1" x14ac:dyDescent="0.2"/>
    <row r="130" ht="10.7" customHeight="1" x14ac:dyDescent="0.2"/>
    <row r="131" ht="10.7" customHeight="1" x14ac:dyDescent="0.2"/>
    <row r="132" ht="10.7" customHeight="1" x14ac:dyDescent="0.2"/>
    <row r="133" ht="10.7" customHeight="1" x14ac:dyDescent="0.2"/>
    <row r="134" ht="10.7" customHeight="1" x14ac:dyDescent="0.2"/>
    <row r="135" ht="10.7" customHeight="1" x14ac:dyDescent="0.2"/>
    <row r="136" ht="10.7" customHeight="1" x14ac:dyDescent="0.2"/>
    <row r="137" ht="10.7" customHeight="1" x14ac:dyDescent="0.2"/>
    <row r="138" ht="10.7" customHeight="1" x14ac:dyDescent="0.2"/>
    <row r="139" ht="10.7" customHeight="1" x14ac:dyDescent="0.2"/>
    <row r="140" ht="10.7" customHeight="1" x14ac:dyDescent="0.2"/>
    <row r="141" ht="10.7" customHeight="1" x14ac:dyDescent="0.2"/>
    <row r="142" ht="10.7" customHeight="1" x14ac:dyDescent="0.2"/>
    <row r="143" ht="10.7" customHeight="1" x14ac:dyDescent="0.2"/>
    <row r="144" ht="10.7" customHeight="1" x14ac:dyDescent="0.2"/>
    <row r="145" ht="10.7" customHeight="1" x14ac:dyDescent="0.2"/>
    <row r="146" ht="10.7" customHeight="1" x14ac:dyDescent="0.2"/>
    <row r="147" ht="10.7" customHeight="1" x14ac:dyDescent="0.2"/>
    <row r="148" ht="10.7" customHeight="1" x14ac:dyDescent="0.2"/>
    <row r="149" ht="10.7" customHeight="1" x14ac:dyDescent="0.2"/>
    <row r="150" ht="10.7" customHeight="1" x14ac:dyDescent="0.2"/>
    <row r="151" ht="10.7" customHeight="1" x14ac:dyDescent="0.2"/>
    <row r="152" ht="10.7" customHeight="1" x14ac:dyDescent="0.2"/>
    <row r="153" ht="10.7" customHeight="1" x14ac:dyDescent="0.2"/>
    <row r="154" ht="10.7" customHeight="1" x14ac:dyDescent="0.2"/>
    <row r="155" ht="10.7" customHeight="1" x14ac:dyDescent="0.2"/>
    <row r="156" ht="10.7" customHeight="1" x14ac:dyDescent="0.2"/>
    <row r="157" ht="10.7" customHeight="1" x14ac:dyDescent="0.2"/>
    <row r="158" ht="10.7" customHeight="1" x14ac:dyDescent="0.2"/>
    <row r="159" ht="10.7" customHeight="1" x14ac:dyDescent="0.2"/>
    <row r="160" ht="10.7" customHeight="1" x14ac:dyDescent="0.2"/>
    <row r="161" ht="10.7" customHeight="1" x14ac:dyDescent="0.2"/>
    <row r="162" ht="10.7" customHeight="1" x14ac:dyDescent="0.2"/>
    <row r="163" ht="10.7" customHeight="1" x14ac:dyDescent="0.2"/>
    <row r="164" ht="10.7" customHeight="1" x14ac:dyDescent="0.2"/>
    <row r="165" ht="10.7" customHeight="1" x14ac:dyDescent="0.2"/>
    <row r="166" ht="10.7" customHeight="1" x14ac:dyDescent="0.2"/>
    <row r="167" ht="10.7" customHeight="1" x14ac:dyDescent="0.2"/>
    <row r="168" ht="10.7" customHeight="1" x14ac:dyDescent="0.2"/>
    <row r="169" ht="10.7" customHeight="1" x14ac:dyDescent="0.2"/>
    <row r="170" ht="10.7" customHeight="1" x14ac:dyDescent="0.2"/>
    <row r="171" ht="10.7" customHeight="1" x14ac:dyDescent="0.2"/>
    <row r="172" ht="10.7" customHeight="1" x14ac:dyDescent="0.2"/>
    <row r="173" ht="10.7" customHeight="1" x14ac:dyDescent="0.2"/>
    <row r="174" ht="10.7" customHeight="1" x14ac:dyDescent="0.2"/>
    <row r="175" ht="10.7" customHeight="1" x14ac:dyDescent="0.2"/>
    <row r="176" ht="10.7" customHeight="1" x14ac:dyDescent="0.2"/>
    <row r="177" ht="10.7" customHeight="1" x14ac:dyDescent="0.2"/>
    <row r="178" ht="10.7" customHeight="1" x14ac:dyDescent="0.2"/>
    <row r="179" ht="10.7" customHeight="1" x14ac:dyDescent="0.2"/>
    <row r="180" ht="10.7" customHeight="1" x14ac:dyDescent="0.2"/>
    <row r="181" ht="10.7" customHeight="1" x14ac:dyDescent="0.2"/>
    <row r="182" ht="10.7" customHeight="1" x14ac:dyDescent="0.2"/>
    <row r="183" ht="10.7" customHeight="1" x14ac:dyDescent="0.2"/>
    <row r="184" ht="10.7" customHeight="1" x14ac:dyDescent="0.2"/>
    <row r="185" ht="10.7" customHeight="1" x14ac:dyDescent="0.2"/>
    <row r="186" ht="10.7" customHeight="1" x14ac:dyDescent="0.2"/>
    <row r="187" ht="10.7" customHeight="1" x14ac:dyDescent="0.2"/>
    <row r="188" ht="10.7" customHeight="1" x14ac:dyDescent="0.2"/>
    <row r="189" ht="10.7" customHeight="1" x14ac:dyDescent="0.2"/>
    <row r="190" ht="10.7" customHeight="1" x14ac:dyDescent="0.2"/>
    <row r="191" ht="10.7" customHeight="1" x14ac:dyDescent="0.2"/>
    <row r="192" ht="10.7" customHeight="1" x14ac:dyDescent="0.2"/>
    <row r="193" ht="10.7" customHeight="1" x14ac:dyDescent="0.2"/>
    <row r="194" ht="10.7" customHeight="1" x14ac:dyDescent="0.2"/>
  </sheetData>
  <sheetProtection algorithmName="SHA-512" hashValue="64wet3tEo8IjQ17loaTaGYrmxywVQJWMysrbAnOv5iLOqLJi7h0zaK1SECEIJDbkv9xwHQM3DFIqdU29ZXhk8A==" saltValue="5vqx7Z4emX7wsukGjyWWlg==" spinCount="100000" sheet="1" objects="1" scenarios="1"/>
  <mergeCells count="28">
    <mergeCell ref="A4:C4"/>
    <mergeCell ref="A5:C5"/>
    <mergeCell ref="A15:C15"/>
    <mergeCell ref="A16:C16"/>
    <mergeCell ref="A17:C17"/>
    <mergeCell ref="A10:C10"/>
    <mergeCell ref="A11:C11"/>
    <mergeCell ref="A13:C13"/>
    <mergeCell ref="A14:C14"/>
    <mergeCell ref="A6:C6"/>
    <mergeCell ref="A7:C7"/>
    <mergeCell ref="A8:C8"/>
    <mergeCell ref="A9:C9"/>
    <mergeCell ref="A19:C19"/>
    <mergeCell ref="A12:C12"/>
    <mergeCell ref="A20:C20"/>
    <mergeCell ref="A18:C18"/>
    <mergeCell ref="A21:C21"/>
    <mergeCell ref="A24:G24"/>
    <mergeCell ref="B25:G25"/>
    <mergeCell ref="B26:G26"/>
    <mergeCell ref="B27:G27"/>
    <mergeCell ref="B28:G28"/>
    <mergeCell ref="B29:G29"/>
    <mergeCell ref="B30:G30"/>
    <mergeCell ref="B31:G31"/>
    <mergeCell ref="B32:G32"/>
    <mergeCell ref="B33:G33"/>
  </mergeCells>
  <phoneticPr fontId="0" type="noConversion"/>
  <conditionalFormatting sqref="B25:B33">
    <cfRule type="cellIs" dxfId="3" priority="1" operator="notEqual">
      <formula>"OK"</formula>
    </cfRule>
  </conditionalFormatting>
  <printOptions horizontalCentered="1"/>
  <pageMargins left="0" right="0" top="0.5" bottom="0.5" header="0.5" footer="0.35"/>
  <pageSetup scale="98" orientation="landscape" useFirstPageNumber="1" horizontalDpi="4294967292" verticalDpi="4294967292" r:id="rId1"/>
  <headerFooter alignWithMargins="0"/>
  <customProperties>
    <customPr name="OrphanNamesChecke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pageSetUpPr fitToPage="1"/>
  </sheetPr>
  <dimension ref="A1:G38"/>
  <sheetViews>
    <sheetView workbookViewId="0">
      <selection activeCell="A3" sqref="A3:G3"/>
    </sheetView>
  </sheetViews>
  <sheetFormatPr defaultColWidth="9.140625" defaultRowHeight="12.75" x14ac:dyDescent="0.2"/>
  <cols>
    <col min="1" max="1" width="2.5703125" style="1" customWidth="1"/>
    <col min="2" max="2" width="35.5703125" style="1" customWidth="1"/>
    <col min="3" max="7" width="16.5703125" style="1" customWidth="1"/>
    <col min="8" max="8" width="9.42578125" style="1" customWidth="1"/>
    <col min="9" max="16384" width="9.140625" style="1"/>
  </cols>
  <sheetData>
    <row r="1" spans="1:7" ht="15" x14ac:dyDescent="0.2">
      <c r="A1" s="646" t="str">
        <f>CONCATENATE('Basic Data Input'!B6," COUNTY")</f>
        <v>__________________________________ COUNTY</v>
      </c>
      <c r="B1" s="646"/>
      <c r="C1" s="646"/>
      <c r="D1" s="646"/>
      <c r="E1" s="646"/>
      <c r="F1" s="646"/>
      <c r="G1" s="646"/>
    </row>
    <row r="2" spans="1:7" ht="15" x14ac:dyDescent="0.2">
      <c r="A2" s="646" t="s">
        <v>24</v>
      </c>
      <c r="B2" s="646"/>
      <c r="C2" s="646"/>
      <c r="D2" s="646"/>
      <c r="E2" s="646"/>
      <c r="F2" s="646"/>
      <c r="G2" s="646"/>
    </row>
    <row r="3" spans="1:7" ht="15" x14ac:dyDescent="0.2">
      <c r="A3" s="646" t="s">
        <v>652</v>
      </c>
      <c r="B3" s="646"/>
      <c r="C3" s="646"/>
      <c r="D3" s="646"/>
      <c r="E3" s="646"/>
      <c r="F3" s="646"/>
      <c r="G3" s="646"/>
    </row>
    <row r="4" spans="1:7" ht="13.5" thickBot="1" x14ac:dyDescent="0.25"/>
    <row r="5" spans="1:7" x14ac:dyDescent="0.2">
      <c r="A5" s="13"/>
      <c r="B5" s="8"/>
      <c r="C5" s="14"/>
      <c r="D5" s="14" t="s">
        <v>25</v>
      </c>
      <c r="E5" s="14" t="s">
        <v>26</v>
      </c>
      <c r="F5" s="14"/>
      <c r="G5" s="14" t="s">
        <v>27</v>
      </c>
    </row>
    <row r="6" spans="1:7" ht="13.5" thickBot="1" x14ac:dyDescent="0.25">
      <c r="A6" s="15" t="s">
        <v>28</v>
      </c>
      <c r="B6" s="15"/>
      <c r="C6" s="16" t="s">
        <v>29</v>
      </c>
      <c r="D6" s="16" t="s">
        <v>30</v>
      </c>
      <c r="E6" s="16" t="s">
        <v>31</v>
      </c>
      <c r="F6" s="16" t="s">
        <v>32</v>
      </c>
      <c r="G6" s="16" t="s">
        <v>33</v>
      </c>
    </row>
    <row r="7" spans="1:7" ht="20.100000000000001" customHeight="1" x14ac:dyDescent="0.2">
      <c r="A7" s="17" t="s">
        <v>34</v>
      </c>
      <c r="B7" s="18"/>
      <c r="C7" s="264"/>
      <c r="D7" s="264"/>
      <c r="E7" s="264"/>
      <c r="F7" s="264"/>
      <c r="G7" s="265"/>
    </row>
    <row r="8" spans="1:7" ht="18.95" customHeight="1" x14ac:dyDescent="0.2">
      <c r="A8" s="19"/>
      <c r="B8" s="20" t="s">
        <v>35</v>
      </c>
      <c r="C8" s="21"/>
      <c r="D8" s="21"/>
      <c r="E8" s="21"/>
      <c r="F8" s="21"/>
      <c r="G8" s="22">
        <f t="shared" ref="G8:G16" si="0">SUM(C8:F8)</f>
        <v>0</v>
      </c>
    </row>
    <row r="9" spans="1:7" ht="18.95" customHeight="1" x14ac:dyDescent="0.2">
      <c r="A9" s="19"/>
      <c r="B9" s="20" t="s">
        <v>36</v>
      </c>
      <c r="C9" s="21"/>
      <c r="D9" s="21"/>
      <c r="E9" s="21"/>
      <c r="F9" s="21"/>
      <c r="G9" s="22">
        <f t="shared" si="0"/>
        <v>0</v>
      </c>
    </row>
    <row r="10" spans="1:7" ht="18.95" customHeight="1" x14ac:dyDescent="0.2">
      <c r="A10" s="19"/>
      <c r="B10" s="20" t="s">
        <v>37</v>
      </c>
      <c r="C10" s="21"/>
      <c r="D10" s="21"/>
      <c r="E10" s="21"/>
      <c r="F10" s="21"/>
      <c r="G10" s="22">
        <f t="shared" si="0"/>
        <v>0</v>
      </c>
    </row>
    <row r="11" spans="1:7" ht="18.95" customHeight="1" x14ac:dyDescent="0.2">
      <c r="A11" s="19"/>
      <c r="B11" s="20" t="s">
        <v>38</v>
      </c>
      <c r="C11" s="21"/>
      <c r="D11" s="21"/>
      <c r="E11" s="21"/>
      <c r="F11" s="21"/>
      <c r="G11" s="22">
        <f t="shared" si="0"/>
        <v>0</v>
      </c>
    </row>
    <row r="12" spans="1:7" ht="18.95" customHeight="1" x14ac:dyDescent="0.2">
      <c r="A12" s="19"/>
      <c r="B12" s="20" t="s">
        <v>39</v>
      </c>
      <c r="C12" s="21"/>
      <c r="D12" s="21"/>
      <c r="E12" s="21"/>
      <c r="F12" s="21"/>
      <c r="G12" s="22">
        <f t="shared" si="0"/>
        <v>0</v>
      </c>
    </row>
    <row r="13" spans="1:7" ht="18.95" customHeight="1" x14ac:dyDescent="0.2">
      <c r="A13" s="19"/>
      <c r="B13" s="20" t="s">
        <v>40</v>
      </c>
      <c r="C13" s="21"/>
      <c r="D13" s="21"/>
      <c r="E13" s="21"/>
      <c r="F13" s="21"/>
      <c r="G13" s="22">
        <f t="shared" si="0"/>
        <v>0</v>
      </c>
    </row>
    <row r="14" spans="1:7" ht="18.95" customHeight="1" x14ac:dyDescent="0.2">
      <c r="A14" s="19"/>
      <c r="B14" s="20" t="s">
        <v>41</v>
      </c>
      <c r="C14" s="21"/>
      <c r="D14" s="21"/>
      <c r="E14" s="21"/>
      <c r="F14" s="21"/>
      <c r="G14" s="22">
        <f t="shared" si="0"/>
        <v>0</v>
      </c>
    </row>
    <row r="15" spans="1:7" ht="18.95" customHeight="1" x14ac:dyDescent="0.2">
      <c r="A15" s="19"/>
      <c r="B15" s="20" t="s">
        <v>42</v>
      </c>
      <c r="C15" s="21"/>
      <c r="D15" s="21"/>
      <c r="E15" s="21"/>
      <c r="F15" s="21"/>
      <c r="G15" s="22">
        <f t="shared" si="0"/>
        <v>0</v>
      </c>
    </row>
    <row r="16" spans="1:7" ht="18.95" customHeight="1" thickBot="1" x14ac:dyDescent="0.25">
      <c r="A16" s="19"/>
      <c r="B16" s="20" t="s">
        <v>43</v>
      </c>
      <c r="C16" s="21"/>
      <c r="D16" s="21"/>
      <c r="E16" s="21"/>
      <c r="F16" s="21"/>
      <c r="G16" s="22">
        <f t="shared" si="0"/>
        <v>0</v>
      </c>
    </row>
    <row r="17" spans="1:7" ht="20.100000000000001" customHeight="1" x14ac:dyDescent="0.2">
      <c r="A17" s="23" t="s">
        <v>44</v>
      </c>
      <c r="B17" s="20"/>
      <c r="C17" s="264"/>
      <c r="D17" s="264"/>
      <c r="E17" s="264"/>
      <c r="F17" s="264"/>
      <c r="G17" s="265"/>
    </row>
    <row r="18" spans="1:7" ht="18.95" customHeight="1" x14ac:dyDescent="0.2">
      <c r="A18" s="19"/>
      <c r="B18" s="20" t="s">
        <v>45</v>
      </c>
      <c r="C18" s="21"/>
      <c r="D18" s="21"/>
      <c r="E18" s="21"/>
      <c r="F18" s="21"/>
      <c r="G18" s="22">
        <f t="shared" ref="G18:G24" si="1">SUM(C18:F18)</f>
        <v>0</v>
      </c>
    </row>
    <row r="19" spans="1:7" ht="18.95" customHeight="1" x14ac:dyDescent="0.2">
      <c r="A19" s="19"/>
      <c r="B19" s="20" t="s">
        <v>46</v>
      </c>
      <c r="C19" s="21"/>
      <c r="D19" s="21"/>
      <c r="E19" s="21"/>
      <c r="F19" s="21"/>
      <c r="G19" s="22">
        <f t="shared" si="1"/>
        <v>0</v>
      </c>
    </row>
    <row r="20" spans="1:7" ht="18.95" customHeight="1" x14ac:dyDescent="0.2">
      <c r="A20" s="19"/>
      <c r="B20" s="20" t="s">
        <v>47</v>
      </c>
      <c r="C20" s="21"/>
      <c r="D20" s="21"/>
      <c r="E20" s="21"/>
      <c r="F20" s="21"/>
      <c r="G20" s="22">
        <f t="shared" si="1"/>
        <v>0</v>
      </c>
    </row>
    <row r="21" spans="1:7" ht="18.95" customHeight="1" x14ac:dyDescent="0.2">
      <c r="A21" s="19"/>
      <c r="B21" s="20" t="s">
        <v>48</v>
      </c>
      <c r="C21" s="21"/>
      <c r="D21" s="21"/>
      <c r="E21" s="21"/>
      <c r="F21" s="21"/>
      <c r="G21" s="22">
        <f t="shared" si="1"/>
        <v>0</v>
      </c>
    </row>
    <row r="22" spans="1:7" ht="18.95" customHeight="1" x14ac:dyDescent="0.2">
      <c r="A22" s="19"/>
      <c r="B22" s="20" t="s">
        <v>49</v>
      </c>
      <c r="C22" s="21"/>
      <c r="D22" s="21"/>
      <c r="E22" s="21"/>
      <c r="F22" s="21"/>
      <c r="G22" s="22">
        <f t="shared" si="1"/>
        <v>0</v>
      </c>
    </row>
    <row r="23" spans="1:7" ht="18.95" customHeight="1" x14ac:dyDescent="0.2">
      <c r="A23" s="19"/>
      <c r="B23" s="20" t="s">
        <v>50</v>
      </c>
      <c r="C23" s="21"/>
      <c r="D23" s="21"/>
      <c r="E23" s="21"/>
      <c r="F23" s="21"/>
      <c r="G23" s="22">
        <f t="shared" si="1"/>
        <v>0</v>
      </c>
    </row>
    <row r="24" spans="1:7" ht="18.95" customHeight="1" thickBot="1" x14ac:dyDescent="0.25">
      <c r="A24" s="19"/>
      <c r="B24" s="20" t="s">
        <v>51</v>
      </c>
      <c r="C24" s="24"/>
      <c r="D24" s="24"/>
      <c r="E24" s="24"/>
      <c r="F24" s="24"/>
      <c r="G24" s="25">
        <f t="shared" si="1"/>
        <v>0</v>
      </c>
    </row>
    <row r="25" spans="1:7" ht="21.95" customHeight="1" thickTop="1" thickBot="1" x14ac:dyDescent="0.25">
      <c r="A25" s="26" t="s">
        <v>52</v>
      </c>
      <c r="B25" s="27"/>
      <c r="C25" s="266">
        <f>ROUND(SUM(C8:C24),2)</f>
        <v>0</v>
      </c>
      <c r="D25" s="266">
        <f>ROUND(SUM(D8:D24),2)</f>
        <v>0</v>
      </c>
      <c r="E25" s="266">
        <f>ROUND(SUM(E8:E24),2)</f>
        <v>0</v>
      </c>
      <c r="F25" s="266">
        <f>ROUND(SUM(F8:F24),2)</f>
        <v>0</v>
      </c>
      <c r="G25" s="267">
        <f>IF(ROUND(SUM(G8:G24),2)&lt;&gt;'Summary All Funds'!G11,"Must=Summary Page",ROUND(SUM(G8:G24),2))</f>
        <v>0</v>
      </c>
    </row>
    <row r="26" spans="1:7" x14ac:dyDescent="0.2">
      <c r="G26" s="5" t="s">
        <v>71</v>
      </c>
    </row>
    <row r="27" spans="1:7" x14ac:dyDescent="0.2">
      <c r="A27" s="9"/>
      <c r="B27" s="9"/>
      <c r="E27" s="7"/>
      <c r="G27" s="10" t="s">
        <v>53</v>
      </c>
    </row>
    <row r="28" spans="1:7" ht="15" customHeight="1" x14ac:dyDescent="0.2">
      <c r="A28" s="28" t="s">
        <v>54</v>
      </c>
      <c r="B28" s="9" t="s">
        <v>72</v>
      </c>
      <c r="G28" s="10" t="s">
        <v>55</v>
      </c>
    </row>
    <row r="29" spans="1:7" ht="15" customHeight="1" x14ac:dyDescent="0.2">
      <c r="A29" s="28" t="s">
        <v>56</v>
      </c>
      <c r="B29" s="9" t="s">
        <v>73</v>
      </c>
      <c r="G29" s="10" t="s">
        <v>107</v>
      </c>
    </row>
    <row r="30" spans="1:7" ht="15" customHeight="1" x14ac:dyDescent="0.2">
      <c r="G30" s="10" t="s">
        <v>106</v>
      </c>
    </row>
    <row r="31" spans="1:7" x14ac:dyDescent="0.2">
      <c r="A31" s="9"/>
    </row>
    <row r="32" spans="1:7" ht="9" customHeight="1" x14ac:dyDescent="0.2"/>
    <row r="38" spans="1:1" x14ac:dyDescent="0.2">
      <c r="A38" s="9"/>
    </row>
  </sheetData>
  <sheetProtection algorithmName="SHA-512" hashValue="wcYfRh6HDmDdOH5bRuGd+WunMo9NBxfG7FN3aXf8EtzwkPujmAlLISzgHX54oVZv+VP7M+dLCQxgS6Ve2orLZA==" saltValue="8Du5xpB18mD8jmpVWhADgw==" spinCount="100000" sheet="1" objects="1" scenarios="1"/>
  <mergeCells count="3">
    <mergeCell ref="A1:G1"/>
    <mergeCell ref="A2:G2"/>
    <mergeCell ref="A3:G3"/>
  </mergeCells>
  <phoneticPr fontId="0" type="noConversion"/>
  <printOptions horizontalCentered="1"/>
  <pageMargins left="0.5" right="0.5" top="0.25" bottom="0.5" header="0.5" footer="0.35"/>
  <pageSetup orientation="landscape" horizontalDpi="300" verticalDpi="300" r:id="rId1"/>
  <headerFooter alignWithMargins="0">
    <oddFooter xml:space="preserve">&amp;RSchedule of Budgeted Disbursements </oddFooter>
  </headerFooter>
  <customProperties>
    <customPr name="OrphanNamesChecke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20</vt:i4>
      </vt:variant>
    </vt:vector>
  </HeadingPairs>
  <TitlesOfParts>
    <vt:vector size="41" baseType="lpstr">
      <vt:lpstr>Checklist</vt:lpstr>
      <vt:lpstr>Step By Step</vt:lpstr>
      <vt:lpstr>Basic Data Input</vt:lpstr>
      <vt:lpstr>Cover Page </vt:lpstr>
      <vt:lpstr>Message</vt:lpstr>
      <vt:lpstr>Resolution</vt:lpstr>
      <vt:lpstr>Correspondence</vt:lpstr>
      <vt:lpstr>Summary All Funds</vt:lpstr>
      <vt:lpstr>Budgeted Disb.</vt:lpstr>
      <vt:lpstr>Uncollected Taxes</vt:lpstr>
      <vt:lpstr>Authority Computation </vt:lpstr>
      <vt:lpstr>Authority Supporting Schedules</vt:lpstr>
      <vt:lpstr>Levy Limit - Page 1</vt:lpstr>
      <vt:lpstr>Levy Limit - Page 2</vt:lpstr>
      <vt:lpstr>Levy Limit - Page 3</vt:lpstr>
      <vt:lpstr>PT Request Act </vt:lpstr>
      <vt:lpstr>Interlocal Form</vt:lpstr>
      <vt:lpstr>Trade Name Form</vt:lpstr>
      <vt:lpstr>Hearing</vt:lpstr>
      <vt:lpstr>PT Resolution</vt:lpstr>
      <vt:lpstr>Interlocal Form Page2</vt:lpstr>
      <vt:lpstr>'Authority Computation '!Print_Area</vt:lpstr>
      <vt:lpstr>'Authority Supporting Schedules'!Print_Area</vt:lpstr>
      <vt:lpstr>'Budgeted Disb.'!Print_Area</vt:lpstr>
      <vt:lpstr>Checklist!Print_Area</vt:lpstr>
      <vt:lpstr>'Cover Page '!Print_Area</vt:lpstr>
      <vt:lpstr>Hearing!Print_Area</vt:lpstr>
      <vt:lpstr>'Interlocal Form'!Print_Area</vt:lpstr>
      <vt:lpstr>'Interlocal Form Page2'!Print_Area</vt:lpstr>
      <vt:lpstr>'Levy Limit - Page 1'!Print_Area</vt:lpstr>
      <vt:lpstr>'Levy Limit - Page 2'!Print_Area</vt:lpstr>
      <vt:lpstr>'Levy Limit - Page 3'!Print_Area</vt:lpstr>
      <vt:lpstr>Message!Print_Area</vt:lpstr>
      <vt:lpstr>'PT Request Act '!Print_Area</vt:lpstr>
      <vt:lpstr>'PT Resolution'!Print_Area</vt:lpstr>
      <vt:lpstr>Resolution!Print_Area</vt:lpstr>
      <vt:lpstr>'Step By Step'!Print_Area</vt:lpstr>
      <vt:lpstr>'Summary All Funds'!Print_Area</vt:lpstr>
      <vt:lpstr>'Trade Name Form'!Print_Area</vt:lpstr>
      <vt:lpstr>'Uncollected Taxes'!Print_Area</vt:lpstr>
      <vt:lpstr>'Levy Limit - Page 2'!Print_Titles</vt:lpstr>
    </vt:vector>
  </TitlesOfParts>
  <Company>State of Nebraska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Auditor of Public Accounts</dc:creator>
  <cp:lastModifiedBy>Schreier, Jeff</cp:lastModifiedBy>
  <cp:lastPrinted>2026-06-23T16:45:25Z</cp:lastPrinted>
  <dcterms:created xsi:type="dcterms:W3CDTF">2001-06-22T14:52:49Z</dcterms:created>
  <dcterms:modified xsi:type="dcterms:W3CDTF">2026-06-29T15:06:49Z</dcterms:modified>
</cp:coreProperties>
</file>