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omments1.xml" ContentType="application/vnd.openxmlformats-officedocument.spreadsheetml.comments+xml"/>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customProperty8.bin" ContentType="application/vnd.openxmlformats-officedocument.spreadsheetml.customProperty"/>
  <Override PartName="/xl/customProperty9.bin" ContentType="application/vnd.openxmlformats-officedocument.spreadsheetml.customProperty"/>
  <Override PartName="/xl/customProperty10.bin" ContentType="application/vnd.openxmlformats-officedocument.spreadsheetml.customProperty"/>
  <Override PartName="/xl/customProperty11.bin" ContentType="application/vnd.openxmlformats-officedocument.spreadsheetml.customProperty"/>
  <Override PartName="/xl/customProperty12.bin" ContentType="application/vnd.openxmlformats-officedocument.spreadsheetml.customProperty"/>
  <Override PartName="/xl/customProperty13.bin" ContentType="application/vnd.openxmlformats-officedocument.spreadsheetml.customProperty"/>
  <Override PartName="/xl/customProperty14.bin" ContentType="application/vnd.openxmlformats-officedocument.spreadsheetml.customProperty"/>
  <Override PartName="/xl/customProperty15.bin" ContentType="application/vnd.openxmlformats-officedocument.spreadsheetml.customProperty"/>
  <Override PartName="/xl/customProperty16.bin" ContentType="application/vnd.openxmlformats-officedocument.spreadsheetml.customProperty"/>
  <Override PartName="/xl/customProperty17.bin" ContentType="application/vnd.openxmlformats-officedocument.spreadsheetml.customProperty"/>
  <Override PartName="/xl/customProperty18.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codeName="ThisWorkbook"/>
  <mc:AlternateContent xmlns:mc="http://schemas.openxmlformats.org/markup-compatibility/2006">
    <mc:Choice Requires="x15">
      <x15ac:absPath xmlns:x15ac="http://schemas.microsoft.com/office/spreadsheetml/2010/11/ac" url="H:\Budgets\2026 Forms\In-Progress Forms\Uploaded\"/>
    </mc:Choice>
  </mc:AlternateContent>
  <xr:revisionPtr revIDLastSave="0" documentId="13_ncr:1_{F5C6825B-A924-457F-9A3B-FDA17EA307A5}" xr6:coauthVersionLast="47" xr6:coauthVersionMax="47" xr10:uidLastSave="{00000000-0000-0000-0000-000000000000}"/>
  <bookViews>
    <workbookView xWindow="28680" yWindow="-90" windowWidth="29040" windowHeight="15720" tabRatio="851" activeTab="2" xr2:uid="{00000000-000D-0000-FFFF-FFFF00000000}"/>
  </bookViews>
  <sheets>
    <sheet name="Checklist" sheetId="17" r:id="rId1"/>
    <sheet name="Step By Step" sheetId="13" r:id="rId2"/>
    <sheet name="Basic Data Input" sheetId="12" r:id="rId3"/>
    <sheet name="Cover- Page 1" sheetId="18" r:id="rId4"/>
    <sheet name="Total All Funds - Page 2" sheetId="2" r:id="rId5"/>
    <sheet name="Page 2-A" sheetId="14" r:id="rId6"/>
    <sheet name="Page 3" sheetId="19" r:id="rId7"/>
    <sheet name="Lid Support Page 4" sheetId="4" r:id="rId8"/>
    <sheet name="Lid Computation Page 5" sheetId="5" r:id="rId9"/>
    <sheet name="Capital Improvements Page 6" sheetId="22" r:id="rId10"/>
    <sheet name="Notice of Budget Hearing" sheetId="6" r:id="rId11"/>
    <sheet name="Interlocal Form" sheetId="20" r:id="rId12"/>
    <sheet name="Trade Name Form" sheetId="21" r:id="rId13"/>
    <sheet name="2026-2027 Worksheet" sheetId="7" r:id="rId14"/>
    <sheet name="2025-2026 Worksheet" sheetId="8" r:id="rId15"/>
    <sheet name="2024-2025 Worksheet" sheetId="9" r:id="rId16"/>
    <sheet name="Interlocal Form page2" sheetId="24" r:id="rId17"/>
    <sheet name="For Upload" sheetId="16" state="hidden" r:id="rId18"/>
  </sheets>
  <definedNames>
    <definedName name="DS_WorkbookId_0a96dea6b51d42c7a9169b176dd09ff6_12430" localSheetId="2" hidden="1">"DsWorksheetID"</definedName>
    <definedName name="DS_WorkbookId_0a96dea6b51d42c7a9169b176dd09ff6_18945" localSheetId="10" hidden="1">"DsWorksheetID"</definedName>
    <definedName name="DS_WorkbookId_0a96dea6b51d42c7a9169b176dd09ff6_22939" localSheetId="12" hidden="1">"DsWorksheetID"</definedName>
    <definedName name="DS_WorkbookId_0a96dea6b51d42c7a9169b176dd09ff6_2473" localSheetId="13" hidden="1">"DsWorksheetID"</definedName>
    <definedName name="DS_WorkbookId_0a96dea6b51d42c7a9169b176dd09ff6_28314" localSheetId="17" hidden="1">"DsWorksheetID"</definedName>
    <definedName name="DS_WorkbookId_0a96dea6b51d42c7a9169b176dd09ff6_29572" localSheetId="1" hidden="1">"DsWorksheetID"</definedName>
    <definedName name="DS_WorkbookId_0a96dea6b51d42c7a9169b176dd09ff6_59246" localSheetId="16" hidden="1">"DsWorksheetID"</definedName>
    <definedName name="DS_WorkbookId_0a96dea6b51d42c7a9169b176dd09ff6_63889" localSheetId="6" hidden="1">"DsWorksheetID"</definedName>
    <definedName name="DS_WorkbookId_0a96dea6b51d42c7a9169b176dd09ff6_72356" localSheetId="4" hidden="1">"DsWorksheetID"</definedName>
    <definedName name="DS_WorkbookId_0a96dea6b51d42c7a9169b176dd09ff6_75673" localSheetId="11" hidden="1">"DsWorksheetID"</definedName>
    <definedName name="DS_WorkbookId_0a96dea6b51d42c7a9169b176dd09ff6_76990" localSheetId="0" hidden="1">"DsWorksheetID"</definedName>
    <definedName name="DS_WorkbookId_0a96dea6b51d42c7a9169b176dd09ff6_772" localSheetId="5" hidden="1">"DsWorksheetID"</definedName>
    <definedName name="DS_WorkbookId_0a96dea6b51d42c7a9169b176dd09ff6_77933" localSheetId="14" hidden="1">"DsWorksheetID"</definedName>
    <definedName name="DS_WorkbookId_0a96dea6b51d42c7a9169b176dd09ff6_85672" localSheetId="8" hidden="1">"DsWorksheetID"</definedName>
    <definedName name="DS_WorkbookId_0a96dea6b51d42c7a9169b176dd09ff6_86107" localSheetId="3" hidden="1">"DsWorksheetID"</definedName>
    <definedName name="DS_WorkbookId_0a96dea6b51d42c7a9169b176dd09ff6_86507" localSheetId="7" hidden="1">"DsWorksheetID"</definedName>
    <definedName name="DS_WorkbookId_0a96dea6b51d42c7a9169b176dd09ff6_86947" localSheetId="9" hidden="1">"DsWorksheetID"</definedName>
    <definedName name="DS_WorkbookId_0a96dea6b51d42c7a9169b176dd09ff6_93651" localSheetId="15" hidden="1">"DsWorksheetID"</definedName>
    <definedName name="OLE_LINK2" localSheetId="0">Checklist!$D$20</definedName>
    <definedName name="_xlnm.Print_Area" localSheetId="15">'2024-2025 Worksheet'!$A$2:$G$34</definedName>
    <definedName name="_xlnm.Print_Area" localSheetId="14">'2025-2026 Worksheet'!$A$2:$G$34</definedName>
    <definedName name="_xlnm.Print_Area" localSheetId="13">'2026-2027 Worksheet'!$A$2:$G$38</definedName>
    <definedName name="_xlnm.Print_Area" localSheetId="2">'Basic Data Input'!$A$1:$B$29</definedName>
    <definedName name="_xlnm.Print_Area" localSheetId="9">'Capital Improvements Page 6'!$A$1:$C$37</definedName>
    <definedName name="_xlnm.Print_Area" localSheetId="0">Checklist!$A$1:$C$43</definedName>
    <definedName name="_xlnm.Print_Area" localSheetId="3">'Cover- Page 1'!$A$1:$K$32</definedName>
    <definedName name="_xlnm.Print_Area" localSheetId="11">'Interlocal Form'!$A$1:$D$23</definedName>
    <definedName name="_xlnm.Print_Area" localSheetId="16">'Interlocal Form page2'!$A$1:$D$23</definedName>
    <definedName name="_xlnm.Print_Area" localSheetId="8">'Lid Computation Page 5'!$A$1:$L$56</definedName>
    <definedName name="_xlnm.Print_Area" localSheetId="7">'Lid Support Page 4'!$A$1:$G$40</definedName>
    <definedName name="_xlnm.Print_Area" localSheetId="10">'Notice of Budget Hearing'!$A$1:$C$26</definedName>
    <definedName name="_xlnm.Print_Area" localSheetId="5">'Page 2-A'!$A$1:$H$36</definedName>
    <definedName name="_xlnm.Print_Area" localSheetId="1">'Step By Step'!$A$9:$B$83</definedName>
    <definedName name="_xlnm.Print_Area" localSheetId="4">'Total All Funds - Page 2'!$A$1:$H$36</definedName>
    <definedName name="_xlnm.Print_Area" localSheetId="12">'Trade Name Form'!$A$1:$C$23</definedName>
    <definedName name="_xlnm.Print_Titles" localSheetId="8">'Lid Computation Page 5'!$1:$4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37" i="7" l="1"/>
  <c r="C35" i="2"/>
  <c r="H27" i="4"/>
  <c r="D22" i="4"/>
  <c r="F22" i="4"/>
  <c r="D12" i="4"/>
  <c r="F12" i="4" s="1"/>
  <c r="B21" i="18"/>
  <c r="B15" i="14"/>
  <c r="B13" i="14"/>
  <c r="G21" i="2" l="1"/>
  <c r="G31" i="2"/>
  <c r="G18" i="2"/>
  <c r="I30" i="2" s="1"/>
  <c r="E4" i="2"/>
  <c r="D22" i="20"/>
  <c r="A8" i="6"/>
  <c r="C8" i="9"/>
  <c r="D14" i="14"/>
  <c r="B14" i="14" s="1"/>
  <c r="E5" i="2"/>
  <c r="E6" i="2"/>
  <c r="H33" i="14" l="1"/>
  <c r="B16" i="18" l="1"/>
  <c r="B4" i="18"/>
  <c r="C4" i="21"/>
  <c r="D23" i="24"/>
  <c r="C3" i="24"/>
  <c r="A3" i="24"/>
  <c r="C3" i="20"/>
  <c r="B37" i="22" l="1"/>
  <c r="A1" i="22"/>
  <c r="D23" i="20" l="1"/>
  <c r="A3" i="20"/>
  <c r="A4" i="21"/>
  <c r="F27" i="4" l="1"/>
  <c r="EH3" i="16"/>
  <c r="EC3" i="16" l="1"/>
  <c r="DU3" i="16"/>
  <c r="DT3" i="16"/>
  <c r="DS3" i="16"/>
  <c r="DR3" i="16"/>
  <c r="DQ3" i="16"/>
  <c r="DP3" i="16"/>
  <c r="DO3" i="16"/>
  <c r="DN3" i="16"/>
  <c r="DK3" i="16"/>
  <c r="CK3" i="16" l="1"/>
  <c r="CJ3" i="16"/>
  <c r="CI3" i="16"/>
  <c r="H3" i="16" l="1"/>
  <c r="G3" i="16"/>
  <c r="F3" i="16"/>
  <c r="E3" i="16"/>
  <c r="C3" i="16"/>
  <c r="B3" i="16"/>
  <c r="A33" i="9"/>
  <c r="F32" i="9"/>
  <c r="E32" i="9"/>
  <c r="D32" i="9"/>
  <c r="C32" i="9"/>
  <c r="A32" i="9"/>
  <c r="G31" i="9"/>
  <c r="A31" i="9"/>
  <c r="G30" i="9"/>
  <c r="A30" i="9"/>
  <c r="G29" i="9"/>
  <c r="A29" i="9"/>
  <c r="G28" i="9"/>
  <c r="A28" i="9"/>
  <c r="G27" i="9"/>
  <c r="A27" i="9"/>
  <c r="G26" i="9"/>
  <c r="A26" i="9"/>
  <c r="G25" i="9"/>
  <c r="A25" i="9"/>
  <c r="G24" i="9"/>
  <c r="A24" i="9"/>
  <c r="G23" i="9"/>
  <c r="A23" i="9"/>
  <c r="G22" i="9"/>
  <c r="A22" i="9"/>
  <c r="A21" i="9"/>
  <c r="A20" i="9"/>
  <c r="G19" i="9"/>
  <c r="A19" i="9"/>
  <c r="G18" i="9"/>
  <c r="A18" i="9"/>
  <c r="G17" i="9"/>
  <c r="A17" i="9"/>
  <c r="G16" i="9"/>
  <c r="A16" i="9"/>
  <c r="G15" i="9"/>
  <c r="A15" i="9"/>
  <c r="G14" i="9"/>
  <c r="A14" i="9"/>
  <c r="G13" i="9"/>
  <c r="A13" i="9"/>
  <c r="G12" i="9"/>
  <c r="A12" i="9"/>
  <c r="G11" i="9"/>
  <c r="A11" i="9"/>
  <c r="G10" i="9"/>
  <c r="A10" i="9"/>
  <c r="G9" i="9"/>
  <c r="A9" i="9"/>
  <c r="F8" i="9"/>
  <c r="E8" i="9"/>
  <c r="D8" i="9"/>
  <c r="C20" i="9"/>
  <c r="A8" i="9"/>
  <c r="G7" i="9"/>
  <c r="C6" i="2" s="1"/>
  <c r="A7" i="9"/>
  <c r="G6" i="9"/>
  <c r="C5" i="2" s="1"/>
  <c r="A6" i="9"/>
  <c r="G5" i="9"/>
  <c r="C4" i="2" s="1"/>
  <c r="A5" i="9"/>
  <c r="A4" i="9"/>
  <c r="A33" i="8"/>
  <c r="F32" i="8"/>
  <c r="E32" i="8"/>
  <c r="D32" i="8"/>
  <c r="C32" i="8"/>
  <c r="A32" i="8"/>
  <c r="G31" i="8"/>
  <c r="A31" i="8"/>
  <c r="G30" i="8"/>
  <c r="A30" i="8"/>
  <c r="G29" i="8"/>
  <c r="A29" i="8"/>
  <c r="G28" i="8"/>
  <c r="A28" i="8"/>
  <c r="G27" i="8"/>
  <c r="A27" i="8"/>
  <c r="G26" i="8"/>
  <c r="A26" i="8"/>
  <c r="G25" i="8"/>
  <c r="A25" i="8"/>
  <c r="G24" i="8"/>
  <c r="A24" i="8"/>
  <c r="G23" i="8"/>
  <c r="A23" i="8"/>
  <c r="G22" i="8"/>
  <c r="A22" i="8"/>
  <c r="A21" i="8"/>
  <c r="A20" i="8"/>
  <c r="G19" i="8"/>
  <c r="A19" i="8"/>
  <c r="G18" i="8"/>
  <c r="A18" i="8"/>
  <c r="G17" i="8"/>
  <c r="A17" i="8"/>
  <c r="G16" i="8"/>
  <c r="A16" i="8"/>
  <c r="G15" i="8"/>
  <c r="A15" i="8"/>
  <c r="G14" i="8"/>
  <c r="A14" i="8"/>
  <c r="G13" i="8"/>
  <c r="A13" i="8"/>
  <c r="G12" i="8"/>
  <c r="A12" i="8"/>
  <c r="G11" i="8"/>
  <c r="A11" i="8"/>
  <c r="G10" i="8"/>
  <c r="A10" i="8"/>
  <c r="G9" i="8"/>
  <c r="A9" i="8"/>
  <c r="F8" i="8"/>
  <c r="E8" i="8"/>
  <c r="D8" i="8"/>
  <c r="C8" i="8"/>
  <c r="A8" i="8"/>
  <c r="G7" i="8"/>
  <c r="A7" i="8"/>
  <c r="G6" i="8"/>
  <c r="A6" i="8"/>
  <c r="G5" i="8"/>
  <c r="A5" i="8"/>
  <c r="A4" i="8"/>
  <c r="F36" i="7"/>
  <c r="F37" i="7" s="1"/>
  <c r="E36" i="7"/>
  <c r="E37" i="7" s="1"/>
  <c r="D36" i="7"/>
  <c r="D37" i="7" s="1"/>
  <c r="C36" i="7"/>
  <c r="C37" i="7" s="1"/>
  <c r="A33" i="7"/>
  <c r="F32" i="7"/>
  <c r="E32" i="7"/>
  <c r="D32" i="7"/>
  <c r="C32" i="7"/>
  <c r="A32" i="7"/>
  <c r="G31" i="7"/>
  <c r="A31" i="7"/>
  <c r="G30" i="7"/>
  <c r="A30" i="7"/>
  <c r="G29" i="7"/>
  <c r="A29" i="7"/>
  <c r="G28" i="7"/>
  <c r="A28" i="7"/>
  <c r="G27" i="7"/>
  <c r="A27" i="7"/>
  <c r="G26" i="7"/>
  <c r="A26" i="7"/>
  <c r="G25" i="7"/>
  <c r="A25" i="7"/>
  <c r="G24" i="7"/>
  <c r="A24" i="7"/>
  <c r="G23" i="7"/>
  <c r="A23" i="7"/>
  <c r="G22" i="7"/>
  <c r="A22" i="7"/>
  <c r="A21" i="7"/>
  <c r="A20" i="7"/>
  <c r="G19" i="7"/>
  <c r="A19" i="7"/>
  <c r="G18" i="7"/>
  <c r="A18" i="7"/>
  <c r="G17" i="7"/>
  <c r="A17" i="7"/>
  <c r="G16" i="7"/>
  <c r="A16" i="7"/>
  <c r="G15" i="7"/>
  <c r="A15" i="7"/>
  <c r="A14" i="7"/>
  <c r="G13" i="7"/>
  <c r="A13" i="7"/>
  <c r="G12" i="7"/>
  <c r="A12" i="7"/>
  <c r="G11" i="7"/>
  <c r="A11" i="7"/>
  <c r="G10" i="7"/>
  <c r="A10" i="7"/>
  <c r="G9" i="7"/>
  <c r="G8" i="2" s="1"/>
  <c r="A9" i="7"/>
  <c r="F8" i="7"/>
  <c r="E8" i="7"/>
  <c r="D8" i="7"/>
  <c r="D20" i="7" s="1"/>
  <c r="C8" i="7"/>
  <c r="A8" i="7"/>
  <c r="G7" i="7"/>
  <c r="A7" i="7"/>
  <c r="G6" i="7"/>
  <c r="A6" i="7"/>
  <c r="G5" i="7"/>
  <c r="A5" i="7"/>
  <c r="A4" i="7"/>
  <c r="B23" i="6"/>
  <c r="G36" i="7" l="1"/>
  <c r="G37" i="7"/>
  <c r="C20" i="7"/>
  <c r="C33" i="7" s="1"/>
  <c r="G32" i="7"/>
  <c r="G32" i="8"/>
  <c r="G8" i="9"/>
  <c r="G32" i="9"/>
  <c r="A6" i="6"/>
  <c r="A4" i="6"/>
  <c r="G38" i="7" l="1"/>
  <c r="F38" i="7" s="1"/>
  <c r="E38" i="7" s="1"/>
  <c r="D38" i="7" s="1"/>
  <c r="C38" i="7" s="1"/>
  <c r="F32" i="5"/>
  <c r="F29" i="5"/>
  <c r="I28" i="5" s="1"/>
  <c r="EF3" i="16" s="1"/>
  <c r="K25" i="5"/>
  <c r="K18" i="5"/>
  <c r="K21" i="5" s="1"/>
  <c r="EB3" i="16" s="1"/>
  <c r="A3" i="5"/>
  <c r="A1" i="5"/>
  <c r="D13" i="4" l="1"/>
  <c r="F13" i="4" s="1"/>
  <c r="CQ3" i="16"/>
  <c r="D11" i="4"/>
  <c r="B1" i="4"/>
  <c r="CR3" i="16" l="1"/>
  <c r="D23" i="4"/>
  <c r="CP3" i="16"/>
  <c r="F15" i="4"/>
  <c r="A1" i="14"/>
  <c r="DL3" i="16" l="1"/>
  <c r="F24" i="4"/>
  <c r="F35" i="4" s="1"/>
  <c r="A32" i="2"/>
  <c r="A31" i="2"/>
  <c r="E30" i="2"/>
  <c r="C30" i="2" s="1"/>
  <c r="A30" i="2"/>
  <c r="G29" i="2"/>
  <c r="E29" i="2" s="1"/>
  <c r="C29" i="2"/>
  <c r="A29" i="2"/>
  <c r="G28" i="2"/>
  <c r="E28" i="2"/>
  <c r="C28" i="2"/>
  <c r="A28" i="2"/>
  <c r="G27" i="2"/>
  <c r="E27" i="2"/>
  <c r="C27" i="2"/>
  <c r="A27" i="2"/>
  <c r="G26" i="2"/>
  <c r="E26" i="2"/>
  <c r="C26" i="2"/>
  <c r="A26" i="2"/>
  <c r="G25" i="2" s="1"/>
  <c r="E25" i="2" s="1"/>
  <c r="C25" i="2" s="1"/>
  <c r="A25" i="2"/>
  <c r="G24" i="2" s="1"/>
  <c r="BZ3" i="16" s="1"/>
  <c r="E24" i="2"/>
  <c r="C24" i="2"/>
  <c r="A24" i="2"/>
  <c r="G23" i="2"/>
  <c r="E23" i="2"/>
  <c r="C23" i="2"/>
  <c r="A23" i="2"/>
  <c r="G22" i="2" s="1"/>
  <c r="C22" i="2"/>
  <c r="A22" i="2"/>
  <c r="A21" i="2"/>
  <c r="A20" i="2"/>
  <c r="DM3" i="16" l="1"/>
  <c r="DW3" i="16"/>
  <c r="BY3" i="16"/>
  <c r="E22" i="2"/>
  <c r="AX3" i="16" s="1"/>
  <c r="BX3" i="16"/>
  <c r="E21" i="2"/>
  <c r="BW3" i="16"/>
  <c r="A19" i="2"/>
  <c r="BU3" i="16" s="1"/>
  <c r="E18" i="2"/>
  <c r="AU3" i="16" s="1"/>
  <c r="C18" i="2"/>
  <c r="A18" i="2"/>
  <c r="G17" i="2"/>
  <c r="F9" i="4" s="1"/>
  <c r="E17" i="2"/>
  <c r="C17" i="2"/>
  <c r="A17" i="2"/>
  <c r="G16" i="2"/>
  <c r="E16" i="2"/>
  <c r="C16" i="2"/>
  <c r="A16" i="2"/>
  <c r="G15" i="2" s="1"/>
  <c r="A15" i="2"/>
  <c r="G14" i="2" s="1"/>
  <c r="E14" i="2" s="1"/>
  <c r="C14" i="2" s="1"/>
  <c r="A14" i="2"/>
  <c r="E13" i="2" s="1"/>
  <c r="C13" i="2" s="1"/>
  <c r="A13" i="2"/>
  <c r="G12" i="2" s="1"/>
  <c r="E12" i="2"/>
  <c r="C12" i="2"/>
  <c r="A12" i="2"/>
  <c r="G11" i="2" s="1"/>
  <c r="E11" i="2"/>
  <c r="C11" i="2"/>
  <c r="A11" i="2"/>
  <c r="G10" i="2" s="1"/>
  <c r="C10" i="2"/>
  <c r="A10" i="2"/>
  <c r="G9" i="2"/>
  <c r="E9" i="2"/>
  <c r="BT3" i="16" l="1"/>
  <c r="BS3" i="16" s="1"/>
  <c r="BR3" i="16" s="1"/>
  <c r="BQ3" i="16" s="1"/>
  <c r="BO3" i="16" s="1"/>
  <c r="BN3" i="16" s="1"/>
  <c r="AT3" i="16"/>
  <c r="AS3" i="16" s="1"/>
  <c r="E10" i="2"/>
  <c r="F7" i="4"/>
  <c r="CO3" i="16" s="1"/>
  <c r="C21" i="2"/>
  <c r="C31" i="2" s="1"/>
  <c r="AW3" i="16"/>
  <c r="E31" i="2"/>
  <c r="B14" i="6" s="1"/>
  <c r="E15" i="2"/>
  <c r="C15" i="2" s="1"/>
  <c r="F8" i="4"/>
  <c r="C9" i="2"/>
  <c r="N3" i="16" s="1"/>
  <c r="A9" i="2"/>
  <c r="E8" i="2"/>
  <c r="C8" i="2" s="1"/>
  <c r="A8" i="2"/>
  <c r="A7" i="2"/>
  <c r="G6" i="2" s="1"/>
  <c r="A6" i="2"/>
  <c r="G5" i="2"/>
  <c r="A5" i="2"/>
  <c r="C7" i="2"/>
  <c r="A4" i="2"/>
  <c r="A3" i="2"/>
  <c r="A1" i="2"/>
  <c r="CN3" i="16" l="1"/>
  <c r="M3" i="16"/>
  <c r="L3" i="16"/>
  <c r="K3" i="16" s="1"/>
  <c r="J3" i="16" s="1"/>
  <c r="I3" i="16" s="1"/>
  <c r="C19" i="2"/>
  <c r="BM3" i="16"/>
  <c r="G34" i="2"/>
  <c r="G35" i="2" s="1"/>
  <c r="AR3" i="16"/>
  <c r="AQ3" i="16" s="1"/>
  <c r="AO3" i="16" s="1"/>
  <c r="AN3" i="16" s="1"/>
  <c r="AM3" i="16" s="1"/>
  <c r="AG3" i="16"/>
  <c r="AF3" i="16" s="1"/>
  <c r="AE3" i="16" s="1"/>
  <c r="AD3" i="16" s="1"/>
  <c r="AC3" i="16" s="1"/>
  <c r="AB3" i="16" s="1"/>
  <c r="AA3" i="16" s="1"/>
  <c r="Z3" i="16" s="1"/>
  <c r="Y3" i="16" s="1"/>
  <c r="X3" i="16" s="1"/>
  <c r="W3" i="16" s="1"/>
  <c r="B13" i="6"/>
  <c r="B18" i="18"/>
  <c r="B17" i="18"/>
  <c r="F3" i="18"/>
  <c r="F1" i="18"/>
  <c r="G36" i="2" l="1"/>
  <c r="B12" i="18" s="1"/>
  <c r="B19" i="18"/>
  <c r="V3" i="16"/>
  <c r="U3" i="16" s="1"/>
  <c r="T3" i="16" s="1"/>
  <c r="S3" i="16" s="1"/>
  <c r="R3" i="16" s="1"/>
  <c r="Q3" i="16" s="1"/>
  <c r="O3" i="16" s="1"/>
  <c r="C32" i="2"/>
  <c r="B18" i="6" l="1"/>
  <c r="F6" i="4"/>
  <c r="AH3" i="16"/>
  <c r="CM3" i="16" l="1"/>
  <c r="F18" i="4"/>
  <c r="DJ3" i="16" l="1"/>
  <c r="CV3" i="16" s="1"/>
  <c r="CS3" i="16" s="1"/>
  <c r="F37" i="4"/>
  <c r="K49" i="5" s="1"/>
  <c r="E7" i="2"/>
  <c r="G30" i="2"/>
  <c r="AK3" i="16"/>
  <c r="AJ3" i="16"/>
  <c r="BG3" i="16"/>
  <c r="BF3" i="16"/>
  <c r="BE3" i="16"/>
  <c r="BD3" i="16"/>
  <c r="BC3" i="16"/>
  <c r="BB3" i="16"/>
  <c r="BA3" i="16"/>
  <c r="AZ3" i="16"/>
  <c r="AY3" i="16"/>
  <c r="CE3" i="16"/>
  <c r="CD3" i="16"/>
  <c r="CC3" i="16"/>
  <c r="CB3" i="16"/>
  <c r="CA3" i="16"/>
  <c r="BK3" i="16"/>
  <c r="BJ3" i="16"/>
  <c r="D12" i="14" l="1"/>
  <c r="B12" i="14" s="1"/>
  <c r="B16" i="14" s="1"/>
  <c r="B15" i="6"/>
  <c r="CG3" i="16"/>
  <c r="CF3" i="16"/>
  <c r="EL3" i="16"/>
  <c r="B22" i="6"/>
  <c r="B14" i="18"/>
  <c r="AI3" i="16"/>
  <c r="E19" i="2"/>
  <c r="AV3" i="16" s="1"/>
  <c r="AL3" i="16"/>
  <c r="D16" i="14" l="1"/>
  <c r="E32" i="2"/>
  <c r="BH3" i="16" s="1"/>
  <c r="G4" i="2" l="1"/>
  <c r="BI3" i="16" s="1"/>
  <c r="G7" i="2" l="1"/>
  <c r="G19" i="2" s="1"/>
  <c r="BL3" i="16" l="1"/>
  <c r="B17" i="6"/>
  <c r="G32" i="2"/>
  <c r="G33" i="2" s="1"/>
  <c r="I33" i="2" s="1"/>
  <c r="BV3" i="16"/>
  <c r="CH3" i="16" l="1"/>
  <c r="H34" i="14"/>
  <c r="B16" i="6"/>
  <c r="I31" i="5"/>
  <c r="K31" i="5" s="1"/>
  <c r="C33" i="9"/>
  <c r="D20" i="9"/>
  <c r="D33" i="9"/>
  <c r="E20" i="9"/>
  <c r="E33" i="9"/>
  <c r="F20" i="9"/>
  <c r="F33" i="9"/>
  <c r="C20" i="8"/>
  <c r="G20" i="8" s="1"/>
  <c r="C33" i="8"/>
  <c r="D20" i="8"/>
  <c r="D33" i="8" s="1"/>
  <c r="E20" i="8"/>
  <c r="E33" i="8" s="1"/>
  <c r="F20" i="8"/>
  <c r="F33" i="8"/>
  <c r="F20" i="7"/>
  <c r="F33" i="7" s="1"/>
  <c r="E20" i="7"/>
  <c r="E33" i="7" s="1"/>
  <c r="D33" i="7"/>
  <c r="G20" i="9"/>
  <c r="H35" i="14" l="1"/>
  <c r="G33" i="9"/>
  <c r="G8" i="8" s="1"/>
  <c r="G33" i="8"/>
  <c r="G8" i="7" s="1"/>
  <c r="G20" i="7" s="1"/>
  <c r="G33" i="7" s="1"/>
  <c r="K40" i="5"/>
  <c r="K43" i="5" s="1"/>
  <c r="EJ3" i="16" s="1"/>
  <c r="EG3" i="16"/>
  <c r="H36" i="14" l="1"/>
  <c r="K46" i="5"/>
  <c r="K52" i="5" s="1"/>
  <c r="EI3" i="16"/>
  <c r="EK3" i="16" l="1"/>
  <c r="EM3" i="16"/>
  <c r="B19"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xml:space="preserve">Auditor of Public Accounts </author>
  </authors>
  <commentList>
    <comment ref="F1" authorId="0" shapeId="0" xr:uid="{00000000-0006-0000-0300-000001000000}">
      <text>
        <r>
          <rPr>
            <i/>
            <sz val="9"/>
            <color indexed="81"/>
            <rFont val="Lucida Calligraphy"/>
            <family val="4"/>
          </rPr>
          <t>How come I can't type the name in?
Go to the Basic Data Input to Fill In the Name.</t>
        </r>
      </text>
    </comment>
  </commentList>
</comments>
</file>

<file path=xl/sharedStrings.xml><?xml version="1.0" encoding="utf-8"?>
<sst xmlns="http://schemas.openxmlformats.org/spreadsheetml/2006/main" count="916" uniqueCount="761">
  <si>
    <t>TO THE COUNTY BOARD AND COUNTY CLERK OF</t>
  </si>
  <si>
    <t xml:space="preserve">
</t>
  </si>
  <si>
    <t>Budget Document To Be Used As Audit Waiver?</t>
  </si>
  <si>
    <t xml:space="preserve">  Principal and Interest on Bonds</t>
  </si>
  <si>
    <t xml:space="preserve">  Total Personal and Real Property Tax Required</t>
  </si>
  <si>
    <t>YES</t>
  </si>
  <si>
    <t>NO</t>
  </si>
  <si>
    <t xml:space="preserve">  Principal</t>
  </si>
  <si>
    <t xml:space="preserve">  Interest</t>
  </si>
  <si>
    <t xml:space="preserve">  Total Bonded Indebtedness</t>
  </si>
  <si>
    <t>County Clerk's Use ONLY</t>
  </si>
  <si>
    <t>Line
No.</t>
  </si>
  <si>
    <t>TOTAL ALL FUNDS</t>
  </si>
  <si>
    <t>Net Cash Balance</t>
  </si>
  <si>
    <t>Investments</t>
  </si>
  <si>
    <t>County Treasurer's Balance</t>
  </si>
  <si>
    <t>Personal and Real Property Taxes</t>
  </si>
  <si>
    <t>Federal Receipts</t>
  </si>
  <si>
    <t>State Receipts:  State Aid</t>
  </si>
  <si>
    <t>State Receipts:  Other</t>
  </si>
  <si>
    <t>Local Receipts:  Other</t>
  </si>
  <si>
    <t>Transfers In Of Surplus Fees</t>
  </si>
  <si>
    <t>Disbursements &amp; Transfers:</t>
  </si>
  <si>
    <t>Operating Expenses</t>
  </si>
  <si>
    <t>Capital Improvements (Real Property/Improvements)</t>
  </si>
  <si>
    <t>Debt Service:  Bond Principal &amp; Interest Payments</t>
  </si>
  <si>
    <t>Debt Service:  Other</t>
  </si>
  <si>
    <t>Judgments</t>
  </si>
  <si>
    <t>Transfers of Surplus Fees</t>
  </si>
  <si>
    <t>PROPERTY TAX RECAP</t>
  </si>
  <si>
    <t xml:space="preserve">     Tax from Line 6</t>
  </si>
  <si>
    <t xml:space="preserve">     Total Property Tax Requirement</t>
  </si>
  <si>
    <t xml:space="preserve"> </t>
  </si>
  <si>
    <t>CORRESPONDENCE INFORMATION</t>
  </si>
  <si>
    <t>BOARD CHAIRPERSON</t>
  </si>
  <si>
    <t>PREPARER</t>
  </si>
  <si>
    <r>
      <t>GENERAL</t>
    </r>
    <r>
      <rPr>
        <b/>
        <sz val="14"/>
        <rFont val="Arial"/>
        <family val="2"/>
      </rPr>
      <t xml:space="preserve"> BUDGET FORM</t>
    </r>
  </si>
  <si>
    <r>
      <t xml:space="preserve">The following </t>
    </r>
    <r>
      <rPr>
        <b/>
        <sz val="9"/>
        <rFont val="Arial"/>
        <family val="2"/>
      </rPr>
      <t>PERSONAL AND REAL PROPERTY TAX</t>
    </r>
    <r>
      <rPr>
        <sz val="9"/>
        <rFont val="Arial"/>
        <family val="2"/>
      </rPr>
      <t xml:space="preserve"> is requested for the ensuing year:</t>
    </r>
  </si>
  <si>
    <t>Calculation of Restricted Funds</t>
  </si>
  <si>
    <t>Total Personal and Real Property Tax Requirements</t>
  </si>
  <si>
    <t>In-Lieu of Tax Payments</t>
  </si>
  <si>
    <t>Motor Vehicle Pro-Rate</t>
  </si>
  <si>
    <t>TOTAL RESTRICTED FUNDS (A)</t>
  </si>
  <si>
    <t>Bonded Indebtedness</t>
  </si>
  <si>
    <t>Interlocal Agreements/Joint Public Agency Agreements</t>
  </si>
  <si>
    <t>Refund of Property Taxes to Taxpayers</t>
  </si>
  <si>
    <t>Repairs to Infrastructure Damaged by a Natural Disaster</t>
  </si>
  <si>
    <t>TOTAL LID EXCEPTIONS (B)</t>
  </si>
  <si>
    <t>OPTION 1</t>
  </si>
  <si>
    <t>Option 1 - (1)</t>
  </si>
  <si>
    <t>%</t>
  </si>
  <si>
    <t>Option 2 - (1)</t>
  </si>
  <si>
    <t>(4)</t>
  </si>
  <si>
    <t>(5)</t>
  </si>
  <si>
    <t>(6)</t>
  </si>
  <si>
    <t>ATTACH A COPY OF THE BOARD MINUTES APPROVING THE INCREASE.</t>
  </si>
  <si>
    <t>(7)</t>
  </si>
  <si>
    <t>Please Attach Ballot Sample and Election Results OR Record of Action From Townhall Meeting</t>
  </si>
  <si>
    <t>(8)</t>
  </si>
  <si>
    <t>(9)</t>
  </si>
  <si>
    <t>(10)</t>
  </si>
  <si>
    <t>(11)</t>
  </si>
  <si>
    <t>(12)</t>
  </si>
  <si>
    <t>NOTICE OF BUDGET HEARING
AND BUDGET SUMMARY</t>
  </si>
  <si>
    <t>IN</t>
  </si>
  <si>
    <t>Personal and Real Property Tax Required for Bonds</t>
  </si>
  <si>
    <t xml:space="preserve">Unused Budget Authority Created For Next Year   </t>
  </si>
  <si>
    <t>General Fund</t>
  </si>
  <si>
    <t>__________ Fund</t>
  </si>
  <si>
    <t>TOTAL FOR
ALL FUNDS</t>
  </si>
  <si>
    <t>State Receipts: Motor Vehicle Pro-Rate</t>
  </si>
  <si>
    <t>State Receipts: State Aid</t>
  </si>
  <si>
    <t>State Receipts: Other</t>
  </si>
  <si>
    <t>Local Receipts: In Lieu of Tax</t>
  </si>
  <si>
    <t>Local Receipts: Other</t>
  </si>
  <si>
    <t>Debt Service: Bond Principal &amp; Interest Payments</t>
  </si>
  <si>
    <t>Debt Service: Other</t>
  </si>
  <si>
    <r>
      <t xml:space="preserve">Debt Service: Pymts to Retire Interest-Free Loans </t>
    </r>
    <r>
      <rPr>
        <b/>
        <sz val="7"/>
        <rFont val="Arial"/>
        <family val="2"/>
      </rPr>
      <t>(Public Airports)</t>
    </r>
  </si>
  <si>
    <r>
      <t xml:space="preserve">Debt Service: Pymts to Retire Bank Loans &amp; Other Instruments </t>
    </r>
    <r>
      <rPr>
        <b/>
        <sz val="7"/>
        <rFont val="Arial"/>
        <family val="2"/>
      </rPr>
      <t>(Fire Dist.)</t>
    </r>
  </si>
  <si>
    <t>Day of month</t>
  </si>
  <si>
    <t>Year</t>
  </si>
  <si>
    <t>Time</t>
  </si>
  <si>
    <t>A.M. or P.M.</t>
  </si>
  <si>
    <t>Location</t>
  </si>
  <si>
    <t>The Cell Is Locked:</t>
  </si>
  <si>
    <t>You Note Any Errors Or Have Any Problems:</t>
  </si>
  <si>
    <t>Name of County:</t>
  </si>
  <si>
    <t>Total All Funds - Page 2</t>
  </si>
  <si>
    <t>To Assist the County For Levy Setting Purposes</t>
  </si>
  <si>
    <t>Documentation of Transfers:</t>
  </si>
  <si>
    <t>The Cover Page identifies the Property Tax Request between Principal &amp; Interest on Bonds and All Other Purposes.  If your political subdivision needs more of a breakdown for levy setting purposes, complete the section below.</t>
  </si>
  <si>
    <t>Please explain what fund the monies were transferred from, what fund they were transferred to, and the reason for the transfer.</t>
  </si>
  <si>
    <t>Transfer From:</t>
  </si>
  <si>
    <t>Transfer To:</t>
  </si>
  <si>
    <t>Property Tax Request by Fund:</t>
  </si>
  <si>
    <t>Property Tax
Request</t>
  </si>
  <si>
    <t>Amount:</t>
  </si>
  <si>
    <t>Reason:</t>
  </si>
  <si>
    <t>Sinking Fund</t>
  </si>
  <si>
    <t>Bond Fund</t>
  </si>
  <si>
    <t>__________________ Fund</t>
  </si>
  <si>
    <t>Total Tax Request</t>
  </si>
  <si>
    <t>Breakdown of Property Tax:</t>
  </si>
  <si>
    <t>in</t>
  </si>
  <si>
    <t xml:space="preserve">Reason: </t>
  </si>
  <si>
    <r>
      <t xml:space="preserve">If </t>
    </r>
    <r>
      <rPr>
        <b/>
        <sz val="10"/>
        <rFont val="Arial"/>
        <family val="2"/>
      </rPr>
      <t>YES</t>
    </r>
    <r>
      <rPr>
        <sz val="10"/>
        <rFont val="Arial"/>
        <family val="2"/>
      </rPr>
      <t xml:space="preserve">, Column 2 </t>
    </r>
    <r>
      <rPr>
        <b/>
        <u/>
        <sz val="10"/>
        <rFont val="Arial"/>
        <family val="2"/>
      </rPr>
      <t>MUST</t>
    </r>
    <r>
      <rPr>
        <sz val="10"/>
        <rFont val="Arial"/>
        <family val="2"/>
      </rPr>
      <t xml:space="preserve"> contain </t>
    </r>
    <r>
      <rPr>
        <b/>
        <u/>
        <sz val="10"/>
        <rFont val="Arial"/>
        <family val="2"/>
      </rPr>
      <t>ACTUAL</t>
    </r>
    <r>
      <rPr>
        <sz val="10"/>
        <rFont val="Arial"/>
        <family val="2"/>
      </rPr>
      <t xml:space="preserve"> Numbers.</t>
    </r>
  </si>
  <si>
    <r>
      <t>Debt Service: Payments to Retire Interest-Free Loans</t>
    </r>
    <r>
      <rPr>
        <sz val="9"/>
        <rFont val="Arial"/>
        <family val="2"/>
      </rPr>
      <t xml:space="preserve"> </t>
    </r>
    <r>
      <rPr>
        <b/>
        <sz val="9"/>
        <rFont val="Arial"/>
        <family val="2"/>
      </rPr>
      <t>(Public Airports)</t>
    </r>
  </si>
  <si>
    <r>
      <t xml:space="preserve">Debt Service: Payments to Bank Loans &amp; Other Instruments </t>
    </r>
    <r>
      <rPr>
        <b/>
        <sz val="9"/>
        <rFont val="Arial"/>
        <family val="2"/>
      </rPr>
      <t>(Fire Districts)</t>
    </r>
  </si>
  <si>
    <r>
      <t>LESS:</t>
    </r>
    <r>
      <rPr>
        <sz val="10"/>
        <rFont val="Arial"/>
        <family val="2"/>
      </rPr>
      <t xml:space="preserve">  Amount Expected to be Spent in Future Budget Years</t>
    </r>
  </si>
  <si>
    <t>Allowable Capital Improvements</t>
  </si>
  <si>
    <t>Beginning Balances, Receipts, &amp; Transfers:</t>
  </si>
  <si>
    <t>Transfers In Other Than Surplus Fees</t>
  </si>
  <si>
    <t>- - - - - - - - - - - - - - - - - - - - - - - - - - - Cut Off Here Before Sending To Printer - - - - - - - - - - - - - - - - - - - - - - - - - - -</t>
  </si>
  <si>
    <r>
      <t xml:space="preserve">     Total Property Tax Requirement </t>
    </r>
    <r>
      <rPr>
        <b/>
        <sz val="9"/>
        <rFont val="Arial"/>
        <family val="2"/>
      </rPr>
      <t xml:space="preserve"> (To LC-3 Supporting Schedule)</t>
    </r>
  </si>
  <si>
    <r>
      <t xml:space="preserve">Public Safety Communication Project - Statute 86-416 </t>
    </r>
    <r>
      <rPr>
        <b/>
        <sz val="10"/>
        <rFont val="Arial"/>
        <family val="2"/>
      </rPr>
      <t>(Fire Districts Only)</t>
    </r>
  </si>
  <si>
    <t>Other Capital Outlay (Equipment, Vehicles, Etc.)</t>
  </si>
  <si>
    <r>
      <t xml:space="preserve">Public Facilities Construction Projects (Statute 72-2301 to 72-2308)
    </t>
    </r>
    <r>
      <rPr>
        <b/>
        <sz val="9"/>
        <rFont val="Arial"/>
        <family val="2"/>
      </rPr>
      <t>(Fire Districts &amp; Hospital Districts Only)</t>
    </r>
  </si>
  <si>
    <t>Prior Year Budgeted Capital Improvements that were excluded from Restricted Funds.</t>
  </si>
  <si>
    <t>(1)</t>
  </si>
  <si>
    <t>(2)</t>
  </si>
  <si>
    <t>(3)</t>
  </si>
  <si>
    <t>(13)</t>
  </si>
  <si>
    <t>(14)</t>
  </si>
  <si>
    <t>(15)</t>
  </si>
  <si>
    <t>(16)</t>
  </si>
  <si>
    <t>(17)</t>
  </si>
  <si>
    <t>(18)</t>
  </si>
  <si>
    <t>(19)</t>
  </si>
  <si>
    <t>(20)</t>
  </si>
  <si>
    <t>(21)</t>
  </si>
  <si>
    <t>(Only complete if there are transfers noted on Page 2, Column 2)</t>
  </si>
  <si>
    <t>Transfers Out of Surplus Fees</t>
  </si>
  <si>
    <t>Option 2 - (A)</t>
  </si>
  <si>
    <t>Option 2 - (B)</t>
  </si>
  <si>
    <t>Option 2 - (C)</t>
  </si>
  <si>
    <t>Total Unused Restricted Funds Authority = Line (8) - Line (9)</t>
  </si>
  <si>
    <t>Total Restricted Funds Authority = Line (1) + Line (7)</t>
  </si>
  <si>
    <t>Allowable Dollar Amount of Increase to Restricted Funds = Line (1) x Line (6)</t>
  </si>
  <si>
    <t>TOTAL ALLOWABLE PERCENT INCREASE = Line (2) + Line (3) + Line (4) + Line (5)</t>
  </si>
  <si>
    <t>/</t>
  </si>
  <si>
    <t>=</t>
  </si>
  <si>
    <t>Multiply times
100 To get %</t>
  </si>
  <si>
    <t># of Board Members
voting "Yes" for Increase</t>
  </si>
  <si>
    <t>Must be at least
.75 (75%) of the
Governing Body</t>
  </si>
  <si>
    <t>Transfers Out Other Than Surplus Fees</t>
  </si>
  <si>
    <t>Personal and Real Property Taxes (See Preparation Guidelines)</t>
  </si>
  <si>
    <r>
      <t xml:space="preserve">Personal and Real Property Taxes  </t>
    </r>
    <r>
      <rPr>
        <b/>
        <sz val="9"/>
        <rFont val="Arial"/>
        <family val="2"/>
      </rPr>
      <t>(Columns 1 and 2 - See Preparation Guidelines)</t>
    </r>
  </si>
  <si>
    <r>
      <t>LESS:</t>
    </r>
    <r>
      <rPr>
        <sz val="10"/>
        <rFont val="Arial"/>
        <family val="2"/>
      </rPr>
      <t xml:space="preserve">  Amount of prior year capital improvements that were
excluded from previous lid calculations but were not spent and
now budgeted this fiscal year  </t>
    </r>
    <r>
      <rPr>
        <i/>
        <sz val="10"/>
        <rFont val="Arial"/>
        <family val="2"/>
      </rPr>
      <t xml:space="preserve">(cannot exclude same capital
improvements from more than one lid calculation.)
</t>
    </r>
    <r>
      <rPr>
        <sz val="10"/>
        <rFont val="Arial"/>
        <family val="2"/>
      </rPr>
      <t>Agrees to Line (7).</t>
    </r>
  </si>
  <si>
    <t>Entity</t>
  </si>
  <si>
    <t>County</t>
  </si>
  <si>
    <t>Subdivision ID</t>
  </si>
  <si>
    <t>Received</t>
  </si>
  <si>
    <t>Used for Waiver</t>
  </si>
  <si>
    <t>OutstandingDebt:Principal</t>
  </si>
  <si>
    <t>OutstandingDebt:Interest</t>
  </si>
  <si>
    <t>OutstandingDebt:Total</t>
  </si>
  <si>
    <t>Dates-Bonds</t>
  </si>
  <si>
    <t>NetCashBalance:2007-2008</t>
  </si>
  <si>
    <t>Investments:2007-2008</t>
  </si>
  <si>
    <t>CountyTreasurersBalance:2007-2008</t>
  </si>
  <si>
    <t>SubtotalBeginningBalance:2007-2008</t>
  </si>
  <si>
    <t>PersonalRealPropertyTax:2007-2008</t>
  </si>
  <si>
    <t>FederalReceipts:2007-2008</t>
  </si>
  <si>
    <t>StateReceipts:MotorVehicleProRate:2007-2008</t>
  </si>
  <si>
    <t>StateReceipts:StateAid:2007-2008</t>
  </si>
  <si>
    <t>StateReceipts:Other:2007-2008</t>
  </si>
  <si>
    <t>LocalReceipts:InLieuOfTax:2007-2008</t>
  </si>
  <si>
    <t>LocalReceipts:Other:2007-2008</t>
  </si>
  <si>
    <t>TransfersInOfSurplusFees:2007-2008</t>
  </si>
  <si>
    <t>TransfersInOtherThanSurplus:2007-2008</t>
  </si>
  <si>
    <t>TotalResourcesAvailable:2007-2008</t>
  </si>
  <si>
    <t>OperatingExpenses:2007-2008</t>
  </si>
  <si>
    <t>CapitalImprovements:2007-2008</t>
  </si>
  <si>
    <t>OtherCapitalOutlay:2007-2008</t>
  </si>
  <si>
    <t>DebtService:BondPrincipalInterestPayments:2007-2008</t>
  </si>
  <si>
    <t>DebtService:PaymentsToRetireInterestFreeLoans:AA:2007-2008</t>
  </si>
  <si>
    <t>DebtService:PaymentsToRetireInterestFreeLoans:FD:2007-2008</t>
  </si>
  <si>
    <t>DebtService:Other:2007-2008</t>
  </si>
  <si>
    <t>Judgments:2007-2008</t>
  </si>
  <si>
    <t>TransfersOfSurplusFees:2007-2008</t>
  </si>
  <si>
    <t>TransfersOtherThanSurplusFees:2007-2008</t>
  </si>
  <si>
    <t>TotalDisbursementsTransfers:2007-2008</t>
  </si>
  <si>
    <t>BalanceForwardCashReserve:2007-2008</t>
  </si>
  <si>
    <t>NetCashBalance:2008-2009</t>
  </si>
  <si>
    <t>Investments:2008-2009</t>
  </si>
  <si>
    <t>CountyTreasurersBalance:2008-2009</t>
  </si>
  <si>
    <t>SubtotalBeginningBalance:2008-2009</t>
  </si>
  <si>
    <t>PersonalRealPropertyTax:2008-2009</t>
  </si>
  <si>
    <t>FederalReceipts:2008-2009</t>
  </si>
  <si>
    <t>StateReceipts:MotorVehicleProRate:2008-2009</t>
  </si>
  <si>
    <t>StateReceipts:StateAid:2008-2009</t>
  </si>
  <si>
    <t>StateReceipts:Other:2008-2009</t>
  </si>
  <si>
    <t>LocalReceipts:InLieuOfTax:2008-2009</t>
  </si>
  <si>
    <t>LocalReceipts:Other:2008-2009</t>
  </si>
  <si>
    <t>TransfersInOfSurplusFees:2008-2009</t>
  </si>
  <si>
    <t>TransfersInOtherThanSurplus:2008-2009</t>
  </si>
  <si>
    <t>TotalResourcesAvailable:2008-2009</t>
  </si>
  <si>
    <t>OperatingExpenses:2008-2009</t>
  </si>
  <si>
    <t>CapitalImprovements:2008-2009</t>
  </si>
  <si>
    <t>OtherCapitalOutlay:2008-2009</t>
  </si>
  <si>
    <t>DebtService:BondPrincipalInterestPayments:2008-2009</t>
  </si>
  <si>
    <t>DebtService:PaymentsToRetireInterestFreeLoans:AA:2008-2009</t>
  </si>
  <si>
    <t>DebtService:PaymentsToRetireInterestFreeLoans:FD:2008-2009</t>
  </si>
  <si>
    <t>DebtService:Other:2008-2009</t>
  </si>
  <si>
    <t>Judgments:2008-2009</t>
  </si>
  <si>
    <t>TransfersOfSurplusFees:2008-2009</t>
  </si>
  <si>
    <t>TransfersOtherThanSurplusFees:2008-2009</t>
  </si>
  <si>
    <t>TotalDisbursementsTransfers:2008-2009</t>
  </si>
  <si>
    <t>BalanceForwardCashReserve:2008-2009</t>
  </si>
  <si>
    <t>NetCashBalance:2009-2010</t>
  </si>
  <si>
    <t>Investments:2009-2010</t>
  </si>
  <si>
    <t>CountyTreasurersBalance:2009-2010</t>
  </si>
  <si>
    <t>SubtotalBeginningBalance:2009-2010</t>
  </si>
  <si>
    <t>PersonalRealPropertyTax:2009-2010</t>
  </si>
  <si>
    <t>FederalReceipts:2009-2010</t>
  </si>
  <si>
    <t>StateReceipts:MotorVehicleProRate:2009-2010</t>
  </si>
  <si>
    <t>StateReceipts:StateAid:2009-2010</t>
  </si>
  <si>
    <t>StateReceipts:Other:2009-2010</t>
  </si>
  <si>
    <t>LocalReceipts:InLieuOfTax:2009-2010</t>
  </si>
  <si>
    <t>LocalReceipts:Other:2009-2010</t>
  </si>
  <si>
    <t>TransfersInOfSurplusFees:2009-2010</t>
  </si>
  <si>
    <t>TransfersInOtherThanSurplus:2009-2010</t>
  </si>
  <si>
    <t>TotalResourcesAvailable:2009-2010</t>
  </si>
  <si>
    <t>OperatingExpenses:2009-2010</t>
  </si>
  <si>
    <t>CapitalImprovements:2009-2010</t>
  </si>
  <si>
    <t>OtherCapitalOutlay:2009-2010</t>
  </si>
  <si>
    <t>DebtService:BondPrincipalInterestPayments:2009-2010</t>
  </si>
  <si>
    <t>DebtService:PaymentsToRetireInterestFreeLoans:AA:2009-2010</t>
  </si>
  <si>
    <t>DebtService:PaymentsToRetireInterestFreeLoans:FD:2009-2010</t>
  </si>
  <si>
    <t>DebtService:Other:2009-2010</t>
  </si>
  <si>
    <t>Judgments:2009-2010</t>
  </si>
  <si>
    <t>TransfersOfSurplusFees:2009-2010</t>
  </si>
  <si>
    <t>TransfersOtherThanSurplusFees:2009-2010</t>
  </si>
  <si>
    <t>TotalDisbursementsTransfers:2009-2010</t>
  </si>
  <si>
    <t>BalanceForwardCashReserve:2009-2010</t>
  </si>
  <si>
    <t>GeneralBudget                                                                                GeneralBudget                                                                                GeneralBudget                                                                                GeneralBudget                                                                                GeneralBudget                                                                                GeneralBudget                                                                                GeneralBudget                                                                                GeneralBudget                                                                                GeneralBudget                                                                                GeneralBudget                                                                                GeneralBudget                                                                                GeneralBudget</t>
  </si>
  <si>
    <t>PT:PrincipalInterestBonds</t>
  </si>
  <si>
    <t>PT:AllOtherPurposes</t>
  </si>
  <si>
    <t>PT:TotalRequest</t>
  </si>
  <si>
    <t>2008Valuation</t>
  </si>
  <si>
    <t>Support:TaxRequirement</t>
  </si>
  <si>
    <t>Support:InLieuOfTaxPayments</t>
  </si>
  <si>
    <t>Support:MotorVehicleProRate</t>
  </si>
  <si>
    <t>Support:PYCapitalImprovements</t>
  </si>
  <si>
    <t>Support:PYAmountSpent</t>
  </si>
  <si>
    <t>Support:PYAmountExpectedtoSpend</t>
  </si>
  <si>
    <t>Support:TotalPYCapImprovement</t>
  </si>
  <si>
    <t>Support:MotorVehicleTax</t>
  </si>
  <si>
    <t>Support:LocalOptionSalesTax</t>
  </si>
  <si>
    <t>Support:TransfersSurplusFees</t>
  </si>
  <si>
    <t>Support:ExcessTaxCollections</t>
  </si>
  <si>
    <t>Support:InsurancePremiumTax</t>
  </si>
  <si>
    <t>Support:HighwayAllocation</t>
  </si>
  <si>
    <t>Support:MIRF</t>
  </si>
  <si>
    <t>Support:MotorVehicleFee</t>
  </si>
  <si>
    <t>Support:MunicipalEqualizationFund</t>
  </si>
  <si>
    <t>Support:StatePrisionerReimbursement</t>
  </si>
  <si>
    <t>Support:CountyPropertyTaxRelief</t>
  </si>
  <si>
    <t>Support:StateAid</t>
  </si>
  <si>
    <t>Support:ReimbIndigentDefense</t>
  </si>
  <si>
    <t>Support:LicenseOccupationTax</t>
  </si>
  <si>
    <t>Subtotal:RestrictedFunds:1</t>
  </si>
  <si>
    <t>Subtotal:RestrictedFunds:2</t>
  </si>
  <si>
    <t>Support:TotalRestrictedFunds</t>
  </si>
  <si>
    <t>Support:CapitalImprovements</t>
  </si>
  <si>
    <t>Support:PYCapImprovements</t>
  </si>
  <si>
    <t>Support:AllowableCapital</t>
  </si>
  <si>
    <t>Support:BondedIndebtedness</t>
  </si>
  <si>
    <t>Support:PublicFacilities</t>
  </si>
  <si>
    <t>Support:InterlocalAgreements</t>
  </si>
  <si>
    <t>Support:PublicSafety</t>
  </si>
  <si>
    <t>Support:PymtsRetireLoans</t>
  </si>
  <si>
    <t>Support:Judgments</t>
  </si>
  <si>
    <t>Support:RefundPropertyTax</t>
  </si>
  <si>
    <t>Support:RepairsInfrastructure</t>
  </si>
  <si>
    <t>Support:GroundwaterMgmt</t>
  </si>
  <si>
    <t>Support:TotalLidExceptions</t>
  </si>
  <si>
    <t>Lid:Line1</t>
  </si>
  <si>
    <t>Lid:Line2</t>
  </si>
  <si>
    <t>Lid:Line2-1</t>
  </si>
  <si>
    <t>Lid:Line2-2</t>
  </si>
  <si>
    <t>Lid:Line3</t>
  </si>
  <si>
    <t>Lid:Line4</t>
  </si>
  <si>
    <t>Lid:BaseRevenueNeed_Comm_College</t>
  </si>
  <si>
    <t>Lid:AllowableGrowth_Comm_College</t>
  </si>
  <si>
    <t>Lid:Line5</t>
  </si>
  <si>
    <t>Lid:Line6</t>
  </si>
  <si>
    <t>Lid:Line7</t>
  </si>
  <si>
    <t>Lid:Line8</t>
  </si>
  <si>
    <t>Lid:Line9</t>
  </si>
  <si>
    <t>Lid:Line10</t>
  </si>
  <si>
    <t>Lid:Line11</t>
  </si>
  <si>
    <t>Lid:Line12</t>
  </si>
  <si>
    <t>2009-2010 PT-Schedule-LC-3                                                                 2009-2010 PT-Schedule-LC-3                                                                 2009-2010 PT-Schedule-LC-3                                                                 2009-2010 PT-Schedule-LC-3                                                                 2009-2010 PT-Schedule-LC-3                                                                 2009-2010 PT-Schedule-LC-3                                                                 2009-2010 PT-Schedule-LC-3                                                                 2009-2010 PT-</t>
  </si>
  <si>
    <t>Board Chairperson</t>
  </si>
  <si>
    <t>Preparer</t>
  </si>
  <si>
    <t>Transfer In Other Than Surplus Fees  (Should agree to Transfers Out on Line 28)</t>
  </si>
  <si>
    <r>
      <t xml:space="preserve">Total Resources Available </t>
    </r>
    <r>
      <rPr>
        <b/>
        <sz val="8"/>
        <rFont val="Arial"/>
        <family val="2"/>
      </rPr>
      <t>(Lines 5 thru 16)</t>
    </r>
  </si>
  <si>
    <t>Transfers Out Other Than Surplus Fees  (Should agree to Transfers In on Line 16)</t>
  </si>
  <si>
    <r>
      <t xml:space="preserve">Balance Forward/Cash Reserve </t>
    </r>
    <r>
      <rPr>
        <b/>
        <sz val="8"/>
        <rFont val="Arial"/>
        <family val="2"/>
      </rPr>
      <t>(Line 17 - Line 29)</t>
    </r>
  </si>
  <si>
    <t>State Receipts:  Property Tax Credit</t>
  </si>
  <si>
    <t>Local Receipts:  Nameplate Capacity Tax</t>
  </si>
  <si>
    <r>
      <t xml:space="preserve">Subtotal of Beginning Balances </t>
    </r>
    <r>
      <rPr>
        <b/>
        <sz val="8"/>
        <rFont val="Arial"/>
        <family val="2"/>
      </rPr>
      <t>(Lines 2 thru 4)</t>
    </r>
  </si>
  <si>
    <r>
      <t xml:space="preserve">Total Disbursements &amp; Transfers </t>
    </r>
    <r>
      <rPr>
        <b/>
        <sz val="8"/>
        <rFont val="Arial"/>
        <family val="2"/>
      </rPr>
      <t>(Lines 19 thru 28)</t>
    </r>
  </si>
  <si>
    <t>My Subdivision has elected to use this Budget Document as the Audit Waiver.
(If YES, Board Minutes MUST be Attached)</t>
  </si>
  <si>
    <t>If YES, DO NOT COMPLETE/SUBMIT SEPARATE AUDIT WAIVER REQUEST.</t>
  </si>
  <si>
    <t>State Receipts: Property Tax Credit</t>
  </si>
  <si>
    <t>Local Receipts: Nameplate Capacity Tax</t>
  </si>
  <si>
    <r>
      <t xml:space="preserve">Total Disbursements &amp; Transfers </t>
    </r>
    <r>
      <rPr>
        <b/>
        <sz val="8"/>
        <rFont val="Arial"/>
        <family val="2"/>
      </rPr>
      <t>(Lines 19 to 28)</t>
    </r>
  </si>
  <si>
    <r>
      <t xml:space="preserve">Cash Reserve </t>
    </r>
    <r>
      <rPr>
        <b/>
        <sz val="8"/>
        <rFont val="Arial"/>
        <family val="2"/>
      </rPr>
      <t>(Line 17 - Line 29)</t>
    </r>
  </si>
  <si>
    <r>
      <t xml:space="preserve">Balance Forward </t>
    </r>
    <r>
      <rPr>
        <b/>
        <sz val="8"/>
        <rFont val="Arial"/>
        <family val="2"/>
      </rPr>
      <t>(Line 17 - Line 29)</t>
    </r>
  </si>
  <si>
    <t>________</t>
  </si>
  <si>
    <t>________________</t>
  </si>
  <si>
    <t>_______________ _______________</t>
  </si>
  <si>
    <t>_________________________________</t>
  </si>
  <si>
    <r>
      <t xml:space="preserve">Outstanding Bonded Indebtedness Section was completed.  </t>
    </r>
    <r>
      <rPr>
        <b/>
        <i/>
        <sz val="11"/>
        <rFont val="Times New Roman"/>
        <family val="1"/>
      </rPr>
      <t>(If Applicable)</t>
    </r>
  </si>
  <si>
    <t xml:space="preserve">Audit Waiver request is indicated by checking the box.  </t>
  </si>
  <si>
    <t>Column 1, Line 30 agrees to Column 2, Line 5.</t>
  </si>
  <si>
    <t>Column 2, Line 30 agrees to Column 3, Line 5.</t>
  </si>
  <si>
    <t>Column 3, Line 30 is equal or greater than zero.  Cannot budget to have a negative fund balance.</t>
  </si>
  <si>
    <t>Transfers IN (Line 16) agree to Transfers OUT (Line 28).</t>
  </si>
  <si>
    <t>Transfers noted on Page 2, Column 2 are explained.</t>
  </si>
  <si>
    <t>Other Restricted Funds agree to amounts in Column 3, Page 2.</t>
  </si>
  <si>
    <r>
      <t xml:space="preserve">Capital Improvement Lid Exceptions Line (5) agrees to </t>
    </r>
    <r>
      <rPr>
        <u/>
        <sz val="11"/>
        <rFont val="Times New Roman"/>
        <family val="1"/>
      </rPr>
      <t>last year’s</t>
    </r>
    <r>
      <rPr>
        <sz val="11"/>
        <rFont val="Times New Roman"/>
        <family val="1"/>
      </rPr>
      <t xml:space="preserve"> budget Page 4, Line (10).</t>
    </r>
  </si>
  <si>
    <t>Line (7) agrees to Line (11).</t>
  </si>
  <si>
    <t>Line (10) is greater than or equal to zero.</t>
  </si>
  <si>
    <t>Attachments:</t>
  </si>
  <si>
    <t>Certification of Valuation(s).  (From County Assessor)</t>
  </si>
  <si>
    <t>Board minutes approving Budget.</t>
  </si>
  <si>
    <t>Publisher’s Affidavit of Publication for the Notice of Budget Hearing.</t>
  </si>
  <si>
    <r>
      <t xml:space="preserve">Board minutes documenting request for Audit Waiver.  </t>
    </r>
    <r>
      <rPr>
        <b/>
        <i/>
        <sz val="11"/>
        <rFont val="Times New Roman"/>
        <family val="1"/>
      </rPr>
      <t>(If Applicable)</t>
    </r>
  </si>
  <si>
    <r>
      <t xml:space="preserve">Board minutes showing at least 75% Board approval for additional 1% increase in the Restricted Funds Subject to Limitation.  </t>
    </r>
    <r>
      <rPr>
        <b/>
        <i/>
        <sz val="11"/>
        <rFont val="Times New Roman"/>
        <family val="1"/>
      </rPr>
      <t>(If Applicable)</t>
    </r>
  </si>
  <si>
    <r>
      <t xml:space="preserve">Special election Sample Ballot and Election Results or townhall meeting Record of Action.  </t>
    </r>
    <r>
      <rPr>
        <b/>
        <i/>
        <sz val="11"/>
        <rFont val="Times New Roman"/>
        <family val="1"/>
      </rPr>
      <t>(If Applicable)</t>
    </r>
  </si>
  <si>
    <r>
      <t>(Fire Districts Only)</t>
    </r>
    <r>
      <rPr>
        <sz val="11"/>
        <rFont val="Times New Roman"/>
        <family val="1"/>
      </rPr>
      <t xml:space="preserve"> Board minutes approving a special tax for a Public Safety Communication Project.  </t>
    </r>
    <r>
      <rPr>
        <b/>
        <i/>
        <sz val="11"/>
        <rFont val="Times New Roman"/>
        <family val="1"/>
      </rPr>
      <t>(If Applicable)</t>
    </r>
  </si>
  <si>
    <r>
      <t xml:space="preserve">Resolution authorizing bonds for Public Facilities Construction Projects.  </t>
    </r>
    <r>
      <rPr>
        <b/>
        <i/>
        <sz val="11"/>
        <rFont val="Times New Roman"/>
        <family val="1"/>
      </rPr>
      <t>(If Applicable)</t>
    </r>
  </si>
  <si>
    <t>Checklist of Items to Be Completed and Submitted</t>
  </si>
  <si>
    <t>Page 1 (Cover Page):</t>
  </si>
  <si>
    <t>Total Personal and Real Property Tax Required agrees to the amount on the bottom of Page 2, Total Property Tax Requirement.</t>
  </si>
  <si>
    <t>Page 2 (Budget Form):</t>
  </si>
  <si>
    <r>
      <t xml:space="preserve">Page 2-A (Transfer Page, </t>
    </r>
    <r>
      <rPr>
        <b/>
        <i/>
        <sz val="11"/>
        <rFont val="Arial"/>
        <family val="2"/>
      </rPr>
      <t>If Applicable</t>
    </r>
    <r>
      <rPr>
        <b/>
        <sz val="11"/>
        <rFont val="Arial"/>
        <family val="2"/>
      </rPr>
      <t>):</t>
    </r>
  </si>
  <si>
    <r>
      <t>Page 3 (Correspondence Page</t>
    </r>
    <r>
      <rPr>
        <b/>
        <sz val="11"/>
        <rFont val="Arial"/>
        <family val="2"/>
      </rPr>
      <t>):</t>
    </r>
  </si>
  <si>
    <t>Report of Joint Public Agency &amp; Interlocal Agreements</t>
  </si>
  <si>
    <r>
      <t>Telephone:</t>
    </r>
    <r>
      <rPr>
        <sz val="11"/>
        <rFont val="Arial"/>
        <family val="2"/>
      </rPr>
      <t xml:space="preserve">  (402) 471-2111            </t>
    </r>
    <r>
      <rPr>
        <b/>
        <sz val="11"/>
        <rFont val="Arial"/>
        <family val="2"/>
      </rPr>
      <t xml:space="preserve"> FAX:  </t>
    </r>
    <r>
      <rPr>
        <sz val="11"/>
        <rFont val="Arial"/>
        <family val="2"/>
      </rPr>
      <t>(402) 471-3301</t>
    </r>
  </si>
  <si>
    <r>
      <rPr>
        <b/>
        <sz val="11"/>
        <rFont val="Arial"/>
        <family val="2"/>
      </rPr>
      <t>2.</t>
    </r>
    <r>
      <rPr>
        <sz val="11"/>
        <rFont val="Arial"/>
        <family val="2"/>
      </rPr>
      <t xml:space="preserve">  County Board (SEC. 13-508), C/O County Clerk</t>
    </r>
  </si>
  <si>
    <r>
      <t xml:space="preserve">(Certification of Valuation(s) from County Assessor </t>
    </r>
    <r>
      <rPr>
        <b/>
        <i/>
        <sz val="9"/>
        <rFont val="Arial"/>
        <family val="2"/>
      </rPr>
      <t>MUST</t>
    </r>
    <r>
      <rPr>
        <i/>
        <sz val="9"/>
        <rFont val="Arial"/>
        <family val="2"/>
      </rPr>
      <t xml:space="preserve"> be attached)</t>
    </r>
  </si>
  <si>
    <r>
      <t xml:space="preserve">Column 1, Line 5 agrees to </t>
    </r>
    <r>
      <rPr>
        <u/>
        <sz val="11"/>
        <rFont val="Times New Roman"/>
        <family val="1"/>
      </rPr>
      <t>last year’s</t>
    </r>
    <r>
      <rPr>
        <sz val="11"/>
        <rFont val="Times New Roman"/>
        <family val="1"/>
      </rPr>
      <t xml:space="preserve"> budget form Column 1, Line 30.  If not, provide explanation.</t>
    </r>
  </si>
  <si>
    <t>Total Certified Valuation was completed.</t>
  </si>
  <si>
    <t xml:space="preserve">  Property Taxes for Non-Bond Purposes</t>
  </si>
  <si>
    <t>Report of Trade Names, Corporate Names &amp; Business Names</t>
  </si>
  <si>
    <t>Did the Subdivision operate under a separate Trade Name, Corporate Name, or</t>
  </si>
  <si>
    <t>Personal and Real Property Tax Required for Non-Bond Purposes</t>
  </si>
  <si>
    <t>Report of Trade Names, Corporate Names, and Business Names is indicated by checking the box.</t>
  </si>
  <si>
    <t>Line (10) must be greater than or equal to Line (11)</t>
  </si>
  <si>
    <t>Include Type of Subdivision, Examples -ABC Fire District, 123 Township, CDE Cemetery District</t>
  </si>
  <si>
    <t>Name of Subdivision:</t>
  </si>
  <si>
    <t>First Date of Fiscal Year:</t>
  </si>
  <si>
    <t>Last Date of Fiscal Year:</t>
  </si>
  <si>
    <t>Subdivision's Valuation</t>
  </si>
  <si>
    <t>Basic Data Input</t>
  </si>
  <si>
    <t>Step by Step Information</t>
  </si>
  <si>
    <t>Fill in each box, this will allow information to flow throughout the documents</t>
  </si>
  <si>
    <t>Total Certified Valuation will come from the County Assessor's on or before August 20th</t>
  </si>
  <si>
    <t>If the Subdivision was a member of an interlocal agreement, place an "X" in the appropriate box.</t>
  </si>
  <si>
    <t>If the Subdivision operated under a separate trade name or business name, place an "X" in the appropriate box.</t>
  </si>
  <si>
    <t>Complete column 3 with budget numbers for upcoming fiscal year.</t>
  </si>
  <si>
    <r>
      <rPr>
        <b/>
        <sz val="10"/>
        <rFont val="Arial"/>
        <family val="2"/>
      </rPr>
      <t>NOTE</t>
    </r>
    <r>
      <rPr>
        <sz val="10"/>
        <rFont val="Arial"/>
        <family val="2"/>
      </rPr>
      <t xml:space="preserve">:  This page is currently completed with formulas linked to the worksheet pages.  You are </t>
    </r>
    <r>
      <rPr>
        <b/>
        <sz val="10"/>
        <rFont val="Arial"/>
        <family val="2"/>
      </rPr>
      <t>not required</t>
    </r>
    <r>
      <rPr>
        <sz val="10"/>
        <rFont val="Arial"/>
        <family val="2"/>
      </rPr>
      <t xml:space="preserve"> to use the worksheet pages, they are provided only to assist you if you have multiple funds.  If you </t>
    </r>
    <r>
      <rPr>
        <b/>
        <sz val="10"/>
        <rFont val="Arial"/>
        <family val="2"/>
      </rPr>
      <t>do not</t>
    </r>
    <r>
      <rPr>
        <sz val="10"/>
        <rFont val="Arial"/>
        <family val="2"/>
      </rPr>
      <t xml:space="preserve"> wish to utilize the worksheet pages you can simply type in your numbers on Page 2.</t>
    </r>
  </si>
  <si>
    <t>Page 2-A</t>
  </si>
  <si>
    <t>If you want the general levy separated into a levy for a special purpose, include a breakdown of the separate levy requested.  Be sure to contact the County Clerk, some counties have limited space requirements and only allow subdivisions to have a maximum of two levies (General and Bond).</t>
  </si>
  <si>
    <t>Complete first and second columns based on actual numbers for prior fiscal years.  If prior fiscal year has not ended, estimate figures in column 2 to the best of your ability and past experience.  The ending balance should represent all the Subdivisions assets, including money held at the County Treasurer.  If form is to be used as audit waiver request, you MUST use actual numbers in column 2.</t>
  </si>
  <si>
    <t>If you showed transfers between funds in Column 2 on Page 2, you need to include information about the transfers.</t>
  </si>
  <si>
    <t>Complete all correspondence information</t>
  </si>
  <si>
    <t>Page 3</t>
  </si>
  <si>
    <t>This worksheet does not need to be submitted to the State, it is for your use only</t>
  </si>
  <si>
    <t>Fill in allowable increases.  All subdivisions are allowed a 2.5% increase.</t>
  </si>
  <si>
    <t>Prior Year Capital Improvement Exemption</t>
  </si>
  <si>
    <t>This number comes from the prior budget Page 4, Line 10</t>
  </si>
  <si>
    <t>Lid Support Page 4</t>
  </si>
  <si>
    <t>Cover - Page 1</t>
  </si>
  <si>
    <t>Amount spent on Capital Improvements during last year</t>
  </si>
  <si>
    <t>Amount still expected to be spent on Capital Improvements.</t>
  </si>
  <si>
    <t>This represents the amount of commission the County Treasurer will receive for collecting the taxes levied.  For most entities this is 2%.</t>
  </si>
  <si>
    <t>Checklist</t>
  </si>
  <si>
    <t>Review items listed on the Checklist sheet to eliminate errors</t>
  </si>
  <si>
    <t>Publish and Hold Hearings</t>
  </si>
  <si>
    <t>Filing and Attachments</t>
  </si>
  <si>
    <t>File budget and attachments with State Auditor either electronically or by mail</t>
  </si>
  <si>
    <t>File budget and attachments with County Clerk.</t>
  </si>
  <si>
    <t xml:space="preserve">   Certification of Valuation(s).  (From County Assessor)</t>
  </si>
  <si>
    <t xml:space="preserve">   Board minutes approving Budget.</t>
  </si>
  <si>
    <r>
      <t xml:space="preserve">   Board minutes documenting request for Audit Waiver.  </t>
    </r>
    <r>
      <rPr>
        <b/>
        <i/>
        <sz val="10"/>
        <rFont val="Arial"/>
        <family val="2"/>
      </rPr>
      <t>(If Applicable)</t>
    </r>
  </si>
  <si>
    <r>
      <t xml:space="preserve">   Board minutes showing at least 75% Board approval for additional 1% increase in the Restricted Funds Subject to Limitation.  </t>
    </r>
    <r>
      <rPr>
        <b/>
        <i/>
        <sz val="10"/>
        <rFont val="Arial"/>
        <family val="2"/>
      </rPr>
      <t>(If Applicable)</t>
    </r>
  </si>
  <si>
    <r>
      <t xml:space="preserve">   Special election Sample Ballot and Election Results or townhall meeting Record of Action.  </t>
    </r>
    <r>
      <rPr>
        <b/>
        <i/>
        <sz val="10"/>
        <rFont val="Arial"/>
        <family val="2"/>
      </rPr>
      <t>(If Applicable)</t>
    </r>
  </si>
  <si>
    <t>Overall Information</t>
  </si>
  <si>
    <t xml:space="preserve">  </t>
  </si>
  <si>
    <t>UNDER NO CIRCUMSTANCES WILL PASSWORDS BE GIVEN OUT.  Either the cell is locked because it contains a formula or verbiage that needs to remain consistent on every budget.</t>
  </si>
  <si>
    <t>All of your comments or ideas to better the budget form are taken into consideration.  Please feel free  to contact us at (402) 471-2111 with these items.  We make this available to you to HELP in the budget process and wish to make any improvements that would make the spreadsheet more user friendly.</t>
  </si>
  <si>
    <t>Budget Hearing Held On:                                         Month</t>
  </si>
  <si>
    <t>If Board adopts budget different than what was published, they must republish the changes and the reason for the change within 20 days after adopting the budget.</t>
  </si>
  <si>
    <t>This number represents the amount the subdivision actually spent on capital improvements during the prior fiscal year.</t>
  </si>
  <si>
    <t>Outstanding Bond Principal on First Day of Budget Year</t>
  </si>
  <si>
    <t>Outstanding Bond Interest on First Day of Budget Year</t>
  </si>
  <si>
    <t>How many days must the notice be published prior to the meeting?</t>
  </si>
  <si>
    <t>Common Questions</t>
  </si>
  <si>
    <t>My notice did not get printed, now what do I do?</t>
  </si>
  <si>
    <t>The Board approved a budget different than what was published?</t>
  </si>
  <si>
    <t>If the Board approves a budget at the meeting that is different than the published information, you must publish a summary of the changes within 20 days after the date the budget is adopted.   File your budget timely, and submit publication of summary of changes once that has been published.</t>
  </si>
  <si>
    <r>
      <rPr>
        <b/>
        <u/>
        <sz val="10"/>
        <rFont val="Arial"/>
        <family val="2"/>
      </rPr>
      <t>Cash Reserve</t>
    </r>
    <r>
      <rPr>
        <sz val="10"/>
        <rFont val="Arial"/>
        <family val="2"/>
      </rPr>
      <t>:  Statute 13-504 states "The cash reserve shall not exceed fifty percent of the total budget adopted exclusive of capital outlay items."  If cash reserve is higher than 50%, need to consider reducing property taxes or provide information that money is being held in special reserve account.  See Page 2-A</t>
    </r>
  </si>
  <si>
    <t>Cash Reserve Fund</t>
  </si>
  <si>
    <t>Special Reserve Fund Name</t>
  </si>
  <si>
    <t>Amount</t>
  </si>
  <si>
    <t>Total Special Reserve Funds</t>
  </si>
  <si>
    <t>Total Cash Reserve</t>
  </si>
  <si>
    <t>Remaining Cash Reserve</t>
  </si>
  <si>
    <t>Remaining Cash Reserve %</t>
  </si>
  <si>
    <t>ENTITY OFFICIAL ADDRESS</t>
  </si>
  <si>
    <t>If no official address, please provide address where correspondence should be sent</t>
  </si>
  <si>
    <t>NAME</t>
  </si>
  <si>
    <t>ADDRESS</t>
  </si>
  <si>
    <t>CITY &amp; ZIP CODE</t>
  </si>
  <si>
    <t>TELEPHONE</t>
  </si>
  <si>
    <t>WEBSITE</t>
  </si>
  <si>
    <t>CLERK/TREASURER/SUPERINTENDENT/OTHER</t>
  </si>
  <si>
    <t>TITLE /FIRM NAME</t>
  </si>
  <si>
    <t>Chairperson</t>
  </si>
  <si>
    <t>EMAIL ADDRESS</t>
  </si>
  <si>
    <t>Clerk / Treasurer / Superintendent / Other</t>
  </si>
  <si>
    <t>NOTE:</t>
  </si>
  <si>
    <t>If Budget Document is used as an Audit Waiver, approval of the Audit Waiver will be sent to the Board Chairperson via email.  If no email address is supplied for the Board Chairperson, notification will be mailed via post office to address listed above.</t>
  </si>
  <si>
    <t>Upon Filing, The Entity Certifies the Information Submitted on this Form to be Correct:</t>
  </si>
  <si>
    <r>
      <t xml:space="preserve">Amount to be included as Restricted Funds </t>
    </r>
    <r>
      <rPr>
        <b/>
        <sz val="8"/>
        <rFont val="Arial"/>
        <family val="2"/>
      </rPr>
      <t>(</t>
    </r>
    <r>
      <rPr>
        <b/>
        <u/>
        <sz val="8"/>
        <rFont val="Arial"/>
        <family val="2"/>
      </rPr>
      <t>Cannot</t>
    </r>
    <r>
      <rPr>
        <b/>
        <sz val="8"/>
        <rFont val="Arial"/>
        <family val="2"/>
      </rPr>
      <t xml:space="preserve"> be a Negative Number)</t>
    </r>
  </si>
  <si>
    <t>Note:  Fill in number of board members voting and percentage will automatically compute on Line 4</t>
  </si>
  <si>
    <t>GENERAL BUDGET FORM WORKSHEET</t>
  </si>
  <si>
    <t>APA Contact Information</t>
  </si>
  <si>
    <t>If you want a separate bond levy, you need to put the amount of taxes you are requesting for the bonds in cell B13 "Principal and Interest on Bonds"</t>
  </si>
  <si>
    <t>Cash Reserve = Line 30 divided by (Line 29 minus Lines 20, 21, 27 &amp; 28)</t>
  </si>
  <si>
    <t>Nameplate Capacity Tax</t>
  </si>
  <si>
    <t>(8a)</t>
  </si>
  <si>
    <t xml:space="preserve">  Total General Fund Certified Valuation (All Counties)</t>
  </si>
  <si>
    <t>Cash reserve is less than 50% or is explained on page 2-A</t>
  </si>
  <si>
    <t>Information entered here will transfer to the Budget Hearing tab</t>
  </si>
  <si>
    <t>Submit budget to:</t>
  </si>
  <si>
    <t>Submission Information</t>
  </si>
  <si>
    <r>
      <rPr>
        <b/>
        <sz val="11"/>
        <rFont val="Arial"/>
        <family val="2"/>
      </rPr>
      <t xml:space="preserve">1.  </t>
    </r>
    <r>
      <rPr>
        <sz val="11"/>
        <rFont val="Arial"/>
        <family val="2"/>
      </rPr>
      <t>Auditor of Public Accounts -Electronically on Website or Mail</t>
    </r>
  </si>
  <si>
    <t>Statute 13-503 says cash reserve means funds required for the period before revenue would become available for expenditure but shall not include funds held in any special reserve fund.  If the cash reserve on Page 2 exceeds 50%, you can list below amounts being held in a special reserve fund.</t>
  </si>
  <si>
    <t>If the cash reserve calculation on page 2 is over 50%, you can document amounts held in special reserve.  If you have no special reserves, you need to make adjustments on page 2 so the calculation is below 50%.</t>
  </si>
  <si>
    <t>Hold Public Hearing and then Board needs to adopt budget or make changes to budget and then adopt budget.</t>
  </si>
  <si>
    <t>We have tested this spreadsheet through various methods to help identify any problem areas and to ensure formulas are correct.  However, we cannot account for all the variables that occur with each individual budget.   If you feel there is an error in a formula please contact us immediately so we can go over the problem(s) and if necessary correct the situation.</t>
  </si>
  <si>
    <t xml:space="preserve">Capital Improvements Budgeted 
(Purchase of Real Property and Improvements on Real Property) </t>
  </si>
  <si>
    <t>Reminder August 1st Deadline</t>
  </si>
  <si>
    <t>You are required to submit a tax request in the form of a resolution adopted by the Board to the County Board or Municipal Board that determines your levy authority on or before August 1st.  The County Board or Municipal Board must respond to you by September 1st regarding the amount of tax request you have been granted.  Your budget forms must agree to the amount of tax request granted or you need documentation to support a vote of the people to override the amount granted.</t>
  </si>
  <si>
    <t>2.  The County had a levy authority in the prior year of at least 40 cents, including levies of subdivisions under the county levy authority.</t>
  </si>
  <si>
    <t>Page 4 (Lid Supporting Schedule):</t>
  </si>
  <si>
    <t>Lid Exceptions</t>
  </si>
  <si>
    <r>
      <t xml:space="preserve">TOTAL RESTRICTED FUNDS
For Lid Computation  (To Line 9 of the Lid Computation Form)
</t>
    </r>
    <r>
      <rPr>
        <i/>
        <sz val="8"/>
        <rFont val="Arial"/>
        <family val="2"/>
      </rPr>
      <t>To Calculate:  Total Restricted Funds (A)-Line 9 MINUS Total Lid Exceptions (B)-Line 21</t>
    </r>
  </si>
  <si>
    <t xml:space="preserve">   Publisher’s Affidavit of Publication for the Notice of Budget Hearing.  If you were allowed to post your notice, include details of where it was posted.</t>
  </si>
  <si>
    <t>You are allowed to post the hearing notice if you are budgeting to expend less than $10,000.  If you posted hearing notice, provide details regarding where it was posted</t>
  </si>
  <si>
    <t>Found a calculation error in the budget after it was adopted, now what?</t>
  </si>
  <si>
    <t>It has been less than 30 days since adoption of the budget:</t>
  </si>
  <si>
    <t>It has been more than 30 days since adoption of the budget:</t>
  </si>
  <si>
    <t>The County Assessor changes the certified valuation after the budget and tax request has been adopted.</t>
  </si>
  <si>
    <t>The change causes the levy to exceed the levy limit.</t>
  </si>
  <si>
    <t>The budget will need to be amended to reduce the property taxes so that the levy limit is not exceeded.  Hearing and publication will depend on if it has been less than 30 days after adoption and if total amount budgeted changes by less than 1%.</t>
  </si>
  <si>
    <t>The change causes the levy to be reduced</t>
  </si>
  <si>
    <t>The County Board is responsible to set the levy based on the property tax request amount and the valuation, so a change to the valuation will change the levy set, but will not change the amount collected in taxes.  Therefore, the budget will not need to be amended.</t>
  </si>
  <si>
    <t>You must follow the procedures of amending the budget that are found in Statute 13-511.  This includes holding a hearing, publication and then filing the new forms with Auditor, and County Clerk.</t>
  </si>
  <si>
    <t>Need to publish information about hearing at least 4 days prior to date of hearing in a newspaper of general circulation in the subdivision.  You count day of publication, but not day of hearing.</t>
  </si>
  <si>
    <r>
      <rPr>
        <b/>
        <u/>
        <sz val="10"/>
        <rFont val="Arial"/>
        <family val="2"/>
      </rPr>
      <t>Delinquent Tax Allowance</t>
    </r>
    <r>
      <rPr>
        <sz val="10"/>
        <rFont val="Arial"/>
        <family val="2"/>
      </rPr>
      <t>:  the Legislature passed LB 432 eliminating the authority to add an amount for delinquent tax to the Tax Requirement unless the Federal Prime Rate exceeds 10%.</t>
    </r>
  </si>
  <si>
    <t>Notice must be published 4 days prior to hearing date.  State Statute 13-506 states "For purposes of such notice, the four calendar days shall include the day of publication but not the day of hearing.</t>
  </si>
  <si>
    <r>
      <t xml:space="preserve">Description
</t>
    </r>
    <r>
      <rPr>
        <sz val="8"/>
        <rFont val="Arial"/>
        <family val="2"/>
      </rPr>
      <t>(Column 3)</t>
    </r>
  </si>
  <si>
    <r>
      <t xml:space="preserve">Agreement Period
</t>
    </r>
    <r>
      <rPr>
        <sz val="8"/>
        <rFont val="Arial"/>
        <family val="2"/>
      </rPr>
      <t>(Column 2)</t>
    </r>
  </si>
  <si>
    <r>
      <t xml:space="preserve">Parties to Agreement
</t>
    </r>
    <r>
      <rPr>
        <sz val="8"/>
        <rFont val="Arial"/>
        <family val="2"/>
      </rPr>
      <t>(Column 1)</t>
    </r>
  </si>
  <si>
    <t>COUNTY</t>
  </si>
  <si>
    <t>SUBDIVISION NAME</t>
  </si>
  <si>
    <t>REPORT OF JOINT PUBLIC AGENCY AND INTERLOCAL AGREEMENTS</t>
  </si>
  <si>
    <t>REPORT OF TRADE NAMES, CORPORATE NAMES, BUSINESS NAMES</t>
  </si>
  <si>
    <t>List all Trade Names, Corporate Names and Business Names under which the political subdivision conducted business.</t>
  </si>
  <si>
    <t>Amount Used as Lid Exemption
(Column 4)</t>
  </si>
  <si>
    <t>Total Amount used as Lid Exemption</t>
  </si>
  <si>
    <t>Example</t>
  </si>
  <si>
    <t>ABC County, 123 City</t>
  </si>
  <si>
    <t>7/1/16 to indefinite</t>
  </si>
  <si>
    <t>911 Dispatching Services</t>
  </si>
  <si>
    <t>Amount must agree to Lid Support Page 4, Line 15</t>
  </si>
  <si>
    <t>Must have budget number for State Receipts Motor Vehicle Pro Rate if you have a number in Row 6</t>
  </si>
  <si>
    <t>If you have property taxes on Line 1, you must have an amount on Line 2, see page 2.</t>
  </si>
  <si>
    <t>Exemptions for bonds cannot exceed the amount of property taxes levied for bonds, unless explanation is attached explaining where restricted funds are coming from</t>
  </si>
  <si>
    <t>Note:  Line 15 -Interlocal Agreement Amount must agree or be less than amount on Interlocal Form</t>
  </si>
  <si>
    <t>Instructions / Notes</t>
  </si>
  <si>
    <t>Beginning Net Cash Balance</t>
  </si>
  <si>
    <t xml:space="preserve">   Interlocal Agreement and Trade Name Reports</t>
  </si>
  <si>
    <t>Interlocal Agreement and Trade Name Reports</t>
  </si>
  <si>
    <r>
      <t xml:space="preserve">Total Personal and Real Property Tax Requirements Line (1) agrees to amount on bottom of Page 2, </t>
    </r>
    <r>
      <rPr>
        <u/>
        <sz val="11"/>
        <rFont val="Times New Roman"/>
        <family val="1"/>
      </rPr>
      <t>Total Property Tax Requirement</t>
    </r>
    <r>
      <rPr>
        <sz val="11"/>
        <rFont val="Times New Roman"/>
        <family val="1"/>
      </rPr>
      <t>.</t>
    </r>
  </si>
  <si>
    <r>
      <t xml:space="preserve">   (Fire Districts Only)</t>
    </r>
    <r>
      <rPr>
        <sz val="10"/>
        <rFont val="Arial"/>
        <family val="2"/>
      </rPr>
      <t xml:space="preserve"> Board minutes approving a special tax for a Public Safety Communication Project.  </t>
    </r>
    <r>
      <rPr>
        <b/>
        <i/>
        <sz val="10"/>
        <rFont val="Arial"/>
        <family val="2"/>
      </rPr>
      <t>(If Applicable)</t>
    </r>
  </si>
  <si>
    <r>
      <t xml:space="preserve">   Resolution authorizing bonds for Public Facilities Construction Projects.  </t>
    </r>
    <r>
      <rPr>
        <b/>
        <i/>
        <sz val="10"/>
        <rFont val="Arial"/>
        <family val="2"/>
      </rPr>
      <t>(If Applicable)</t>
    </r>
  </si>
  <si>
    <t xml:space="preserve">The Attorney General issued Opinion Number 17-006 on December 28, 2017 stating "that the additional one percent budget authority allowed under 13-519(2) requires the affirmative vote of 75 percent of the members of the governing body constituting a quorum authorized to conduct business, and not seventy-five percent of the entire membership of the governing body." </t>
  </si>
  <si>
    <t>Instructions</t>
  </si>
  <si>
    <t>If you did not have an agreement during the reporting period, but have a new agreement and wish to use such agreement as a lid exemption, list the agreement and disclose the correct dates in Column 2.</t>
  </si>
  <si>
    <t xml:space="preserve"> If you wish to use such agreement as a lid exemption, you must complete Column 4 for that row.  </t>
  </si>
  <si>
    <t>Column 4 should only be used for the current budget, it should not reflect actual amounts spent during reporting period.</t>
  </si>
  <si>
    <t>It is the purpose of the Interlocal Cooperation Act to permit local governmental units to make the most efficient use of their taxing authority and other powers by enabling them to cooperate with other localities on a basis of mutual advantage and thereby to provide services and facilities in manner and pursuant to forms of governmental organization that will accord best with geographic, economic, population, and other factors infuencing the needs and development of local communities.  Statute 13-802</t>
  </si>
  <si>
    <t>Interlocal Agreements are contracts or agreements between two or more government subdivisions in accordance with the Interlocal Cooperation Act.  Statute 13-801</t>
  </si>
  <si>
    <t>This form must include ALL agreements the Subdivision is a party to during the reporting period, regardless if the agreement is to be used for Lid purposes.</t>
  </si>
  <si>
    <t>Description of Capital Improvement</t>
  </si>
  <si>
    <t>Amount Budgeted</t>
  </si>
  <si>
    <t>Total - Must agree to Line 10 on Lid Support Page 4</t>
  </si>
  <si>
    <t>INSTRUCTIONS</t>
  </si>
  <si>
    <t>If you are taking a lid exemption for capital improvements, you need to complete this page listing the different improvement projects with the exemption amount being claimed</t>
  </si>
  <si>
    <t>Note:  Fill in project exemptions on Capital Improvement Tab 
Line 10 -Capital Improvement Amount cannot exceed the amount budgeted to be spent on Line 20 , Page 2</t>
  </si>
  <si>
    <t>Nameplate Capacity Tax:  The first 5 years after a wind energy generation has been commissioned are exempt, 
after 5th year you must include amount expected to be received based on prior year.</t>
  </si>
  <si>
    <t>Total agrees to Line (10) on Page 4</t>
  </si>
  <si>
    <t>Please do not include "County" in the name</t>
  </si>
  <si>
    <r>
      <t xml:space="preserve">Transfers In Of Surplus Fees  </t>
    </r>
    <r>
      <rPr>
        <b/>
        <sz val="9"/>
        <rFont val="Arial"/>
        <family val="2"/>
      </rPr>
      <t>(To Lid Supporting Schedule)</t>
    </r>
  </si>
  <si>
    <r>
      <t xml:space="preserve">State Receipts:  Motor Vehicle Pro-Rate  </t>
    </r>
    <r>
      <rPr>
        <b/>
        <sz val="9"/>
        <rFont val="Arial"/>
        <family val="2"/>
      </rPr>
      <t>(To Lid Supporting Schedule, page 4)</t>
    </r>
  </si>
  <si>
    <r>
      <t xml:space="preserve">Local Receipts:  In Lieu of Tax  </t>
    </r>
    <r>
      <rPr>
        <b/>
        <sz val="9"/>
        <rFont val="Arial"/>
        <family val="2"/>
      </rPr>
      <t>(To Lid Supporting Schedule, page 4)</t>
    </r>
  </si>
  <si>
    <r>
      <t xml:space="preserve">Transfers In Of Surplus Fees  </t>
    </r>
    <r>
      <rPr>
        <b/>
        <sz val="9"/>
        <rFont val="Arial"/>
        <family val="2"/>
      </rPr>
      <t>(To Lid Supporting Schedule, page 4)</t>
    </r>
  </si>
  <si>
    <t>The description can be brief, for example:   Asphalt Road 123 or purchase Lot 456 in NE Village</t>
  </si>
  <si>
    <t>Reminder:  Capital Improvements are the purchase of land or improvements to land.  You are not allowed to take an exemption for the purchase of equipment.</t>
  </si>
  <si>
    <t>If you need additional rows</t>
  </si>
  <si>
    <t>If you need additional rows, a second page has been added to the end of the tabs</t>
  </si>
  <si>
    <r>
      <t>State Receipts: Motor Vehicle Pro-Rate</t>
    </r>
    <r>
      <rPr>
        <b/>
        <sz val="9"/>
        <rFont val="Arial"/>
        <family val="2"/>
      </rPr>
      <t xml:space="preserve">  (To Lid Supporting Schedule)</t>
    </r>
  </si>
  <si>
    <r>
      <t xml:space="preserve">State Receipts: State Aid  </t>
    </r>
    <r>
      <rPr>
        <b/>
        <sz val="9"/>
        <rFont val="Arial"/>
        <family val="2"/>
      </rPr>
      <t>(To Lid Supporting Schedule)</t>
    </r>
  </si>
  <si>
    <r>
      <t xml:space="preserve">Local Receipts: In Lieu of Tax  </t>
    </r>
    <r>
      <rPr>
        <b/>
        <sz val="9"/>
        <rFont val="Arial"/>
        <family val="2"/>
      </rPr>
      <t>(To Lid Supporting Schedule)</t>
    </r>
  </si>
  <si>
    <r>
      <t xml:space="preserve">If </t>
    </r>
    <r>
      <rPr>
        <b/>
        <i/>
        <sz val="9"/>
        <rFont val="Arial"/>
        <family val="2"/>
      </rPr>
      <t>YES</t>
    </r>
    <r>
      <rPr>
        <i/>
        <sz val="9"/>
        <rFont val="Arial"/>
        <family val="2"/>
      </rPr>
      <t>, Please attach Interlocal Agreement Report.</t>
    </r>
  </si>
  <si>
    <r>
      <t xml:space="preserve">If </t>
    </r>
    <r>
      <rPr>
        <b/>
        <i/>
        <sz val="9"/>
        <rFont val="Arial"/>
        <family val="2"/>
      </rPr>
      <t>YES</t>
    </r>
    <r>
      <rPr>
        <i/>
        <sz val="9"/>
        <rFont val="Arial"/>
        <family val="2"/>
      </rPr>
      <t>, Please attach Trade Name Report.</t>
    </r>
  </si>
  <si>
    <t>Line (1) of Prior Year Lid Computation Form</t>
  </si>
  <si>
    <t>1.  The County did not give the Fire District any levy authority in any of the 3 previous years, or</t>
  </si>
  <si>
    <r>
      <t xml:space="preserve">Payments to Retire Interest-Free Loans from the Department of
Aeronautics </t>
    </r>
    <r>
      <rPr>
        <b/>
        <sz val="10"/>
        <rFont val="Arial"/>
        <family val="2"/>
      </rPr>
      <t>(Public Airports Only)</t>
    </r>
  </si>
  <si>
    <t>CURRENT YEAR ALLOWABLE INCREASES</t>
  </si>
  <si>
    <t>Dollar Amount of Allowable Increase Excluding the vote taken (Line (A) times Line (B))</t>
  </si>
  <si>
    <t>Total # of Members in Governing Body at Meeting</t>
  </si>
  <si>
    <t>LINE (10) MUST BE GREATER THAN OR EQUAL TO ZERO OR YOU ARE IN VIOLATION OF THE LID LAW.</t>
  </si>
  <si>
    <t>The amount of Unused Restricted Funds Authority on Line (10) must be published in the Notice of Budget Hearing.</t>
  </si>
  <si>
    <t>Page 5 (Lid Computation Form):</t>
  </si>
  <si>
    <t>Page 6 (Capital Improvements):</t>
  </si>
  <si>
    <r>
      <t xml:space="preserve">Line (1) agrees to </t>
    </r>
    <r>
      <rPr>
        <u/>
        <sz val="11"/>
        <rFont val="Times New Roman"/>
        <family val="1"/>
      </rPr>
      <t>last year’s</t>
    </r>
    <r>
      <rPr>
        <sz val="11"/>
        <rFont val="Times New Roman"/>
        <family val="1"/>
      </rPr>
      <t xml:space="preserve"> budget Lid Computation Form, Line (8).</t>
    </r>
  </si>
  <si>
    <t>Lid Computation Page 5</t>
  </si>
  <si>
    <t>INPUT ↓</t>
  </si>
  <si>
    <r>
      <rPr>
        <b/>
        <u/>
        <sz val="10"/>
        <color rgb="FFFF0000"/>
        <rFont val="Calibri"/>
        <family val="2"/>
        <scheme val="minor"/>
      </rPr>
      <t>Fire Districts</t>
    </r>
    <r>
      <rPr>
        <u/>
        <sz val="10"/>
        <rFont val="Calibri"/>
        <family val="2"/>
        <scheme val="minor"/>
      </rPr>
      <t xml:space="preserve"> - You must still obtain levy authority from County Board unless you have met specific criteria, see Step By Step tab for more information.</t>
    </r>
  </si>
  <si>
    <r>
      <rPr>
        <sz val="14"/>
        <rFont val="Calibri"/>
        <family val="2"/>
        <scheme val="minor"/>
      </rPr>
      <t xml:space="preserve">Please Complete this </t>
    </r>
    <r>
      <rPr>
        <b/>
        <u/>
        <sz val="14"/>
        <rFont val="Calibri"/>
        <family val="2"/>
        <scheme val="minor"/>
      </rPr>
      <t>Basic Data Input -</t>
    </r>
    <r>
      <rPr>
        <sz val="14"/>
        <rFont val="Calibri"/>
        <family val="2"/>
        <scheme val="minor"/>
      </rPr>
      <t>It will put information consistently throughout Budget Form.</t>
    </r>
  </si>
  <si>
    <t>Township Property Taxes</t>
  </si>
  <si>
    <t>If this is a Township Subdivision budget form, the amount of property taxes shown above and on the front cover may not represent the amount the Township will receive.  Statute 39-1522 outlines that one-half of all money collected from the township levy on property within the corporate limits of a city or village shall be paid to the treasurer of the city or village to be used for the maintenance and repairs of the streets.
Township should take this into consideration when determining property tax amount to be budgeted.</t>
  </si>
  <si>
    <r>
      <t xml:space="preserve">OPTION 2 
</t>
    </r>
    <r>
      <rPr>
        <i/>
        <u/>
        <sz val="10"/>
        <rFont val="Arial"/>
        <family val="2"/>
      </rPr>
      <t>Only use if a vote was taken at a townhall meeting last year to exceed Lid for one year</t>
    </r>
  </si>
  <si>
    <r>
      <t xml:space="preserve">Allowable Percent Increase </t>
    </r>
    <r>
      <rPr>
        <b/>
        <sz val="10"/>
        <rFont val="Arial"/>
        <family val="2"/>
      </rPr>
      <t>Less</t>
    </r>
    <r>
      <rPr>
        <sz val="10"/>
        <rFont val="Arial"/>
        <family val="2"/>
      </rPr>
      <t xml:space="preserve"> Vote Taken (Prior Year Lid Computation Form Line (6) - Line (5))</t>
    </r>
  </si>
  <si>
    <r>
      <t xml:space="preserve">  </t>
    </r>
    <r>
      <rPr>
        <b/>
        <u/>
        <sz val="10"/>
        <rFont val="Arial"/>
        <family val="2"/>
      </rPr>
      <t>BASE LIMITATION PERCENT INCREASE</t>
    </r>
    <r>
      <rPr>
        <b/>
        <sz val="10"/>
        <rFont val="Arial"/>
        <family val="2"/>
      </rPr>
      <t xml:space="preserve"> (2.5%)</t>
    </r>
  </si>
  <si>
    <r>
      <t xml:space="preserve">   </t>
    </r>
    <r>
      <rPr>
        <b/>
        <u/>
        <sz val="10"/>
        <rFont val="Arial"/>
        <family val="2"/>
      </rPr>
      <t>ALLOWABLE GROWTH PER THE ASSESSOR MINUS 2.5%</t>
    </r>
  </si>
  <si>
    <r>
      <t xml:space="preserve">  </t>
    </r>
    <r>
      <rPr>
        <b/>
        <u/>
        <sz val="10"/>
        <rFont val="Arial"/>
        <family val="2"/>
      </rPr>
      <t>ADDITIONAL ONE PERCENT BOARD APPROVED INCREASE</t>
    </r>
    <r>
      <rPr>
        <sz val="10"/>
        <rFont val="Arial"/>
        <family val="2"/>
      </rPr>
      <t xml:space="preserve"> </t>
    </r>
  </si>
  <si>
    <r>
      <t xml:space="preserve">  </t>
    </r>
    <r>
      <rPr>
        <b/>
        <u/>
        <sz val="10"/>
        <rFont val="Arial"/>
        <family val="2"/>
      </rPr>
      <t>SPECIAL ELECTION/TOWNHALL MEETING - VOTER APPROVED % INCREASE</t>
    </r>
  </si>
  <si>
    <r>
      <t>Less:</t>
    </r>
    <r>
      <rPr>
        <sz val="10"/>
        <rFont val="Arial"/>
        <family val="2"/>
      </rPr>
      <t xml:space="preserve">  Restricted Funds from Lid Supporting Schedule</t>
    </r>
  </si>
  <si>
    <t>If the total amount budgeted changes by less than 1% and the property taxes do not increase, you can correct the forms and submit a new version to the Auditor, and County Clerk.  You are not required to hold a hearing or publish the change.  If total amount budgeted changes by more than 1% or property taxes increase, you need to follow procedures to amend the budget.</t>
  </si>
  <si>
    <r>
      <rPr>
        <b/>
        <sz val="14"/>
        <color rgb="FFFF0000"/>
        <rFont val="Arial"/>
        <family val="2"/>
      </rPr>
      <t xml:space="preserve">Fire Districts and Townships </t>
    </r>
    <r>
      <rPr>
        <b/>
        <sz val="14"/>
        <rFont val="Arial"/>
        <family val="2"/>
      </rPr>
      <t>-If you are requesting an audit waiver, you must include the following attachments</t>
    </r>
  </si>
  <si>
    <t>Report of Joint Public Agency &amp; Interlocal Agreements is indicated by checking the box.</t>
  </si>
  <si>
    <r>
      <rPr>
        <b/>
        <u/>
        <sz val="10"/>
        <color rgb="FFFF0000"/>
        <rFont val="Calibri"/>
        <family val="2"/>
        <scheme val="minor"/>
      </rPr>
      <t>Tax Request Reminder</t>
    </r>
    <r>
      <rPr>
        <b/>
        <u/>
        <sz val="10"/>
        <rFont val="Calibri"/>
        <family val="2"/>
        <scheme val="minor"/>
      </rPr>
      <t xml:space="preserve"> -</t>
    </r>
    <r>
      <rPr>
        <u/>
        <sz val="10"/>
        <rFont val="Calibri"/>
        <family val="2"/>
        <scheme val="minor"/>
      </rPr>
      <t>You are required to submit a tax request in the form of a resolution adopted by your Board to the County Board or Municipal Board that determines your levy authority on or before August 1st.  The County Board or Municipal Board must respond to you by September 1st regarding the amount of tax request you have been granted.  Your budget forms must agree to the amount of tax request granted or you need documentation to support a vote of the people to override the amount granted.  If a vote was taken, please send documentation of outcome with budget to Auditor's office.</t>
    </r>
  </si>
  <si>
    <t xml:space="preserve">This represents the principal portion of the anticipated bonded indebtedness the subdivision has at the beginning of the budget year. </t>
  </si>
  <si>
    <t xml:space="preserve">This represents the interest portion of the anticipated bonded indebtedness the subdivision has at the beginning of the budget year. </t>
  </si>
  <si>
    <t xml:space="preserve">This number represents the capital improvement amount the subdivision has taken as a lid exemption in the past, has not yet expended, but still plans to expend on capital improvements. </t>
  </si>
  <si>
    <r>
      <rPr>
        <b/>
        <u/>
        <sz val="14"/>
        <rFont val="Arial"/>
        <family val="2"/>
      </rPr>
      <t>Questions - E-Mail:</t>
    </r>
    <r>
      <rPr>
        <u/>
        <sz val="14"/>
        <color indexed="12"/>
        <rFont val="Arial"/>
        <family val="2"/>
      </rPr>
      <t xml:space="preserve">  Jeff.Schreier@nebraska.gov</t>
    </r>
  </si>
  <si>
    <t>(16a)</t>
  </si>
  <si>
    <t xml:space="preserve">Fire Districts - Levy Authority </t>
  </si>
  <si>
    <t xml:space="preserve"> Fire Districts that meet criteria 1 or 2 below are granted special levy authority.  The criteria is:</t>
  </si>
  <si>
    <r>
      <t xml:space="preserve">If either of these criteria are met, the Fire District may request a levy up to 10.5 cents.  The Fire District must adopt the budget and certify the amount of tax to be levied to the County Clerk on or before </t>
    </r>
    <r>
      <rPr>
        <u/>
        <sz val="10"/>
        <rFont val="Arial"/>
        <family val="2"/>
      </rPr>
      <t>September 30th</t>
    </r>
    <r>
      <rPr>
        <sz val="10"/>
        <rFont val="Arial"/>
        <family val="2"/>
      </rPr>
      <t>.</t>
    </r>
  </si>
  <si>
    <r>
      <rPr>
        <b/>
        <u/>
        <sz val="10"/>
        <color rgb="FFFF0000"/>
        <rFont val="Calibri"/>
        <family val="2"/>
        <scheme val="minor"/>
      </rPr>
      <t xml:space="preserve">Interlocal Agreement Report and Trade Name Reports. </t>
    </r>
    <r>
      <rPr>
        <u/>
        <sz val="10"/>
        <rFont val="Calibri"/>
        <family val="2"/>
        <scheme val="minor"/>
      </rPr>
      <t xml:space="preserve"> Due September 30th.  If the Reports are not filed on time, the Subdivision can be charged a  </t>
    </r>
    <r>
      <rPr>
        <b/>
        <u/>
        <sz val="10"/>
        <color rgb="FFFF0000"/>
        <rFont val="Calibri"/>
        <family val="2"/>
        <scheme val="minor"/>
      </rPr>
      <t xml:space="preserve">$20 per day fine until the Reports are filed.  </t>
    </r>
    <r>
      <rPr>
        <b/>
        <u/>
        <sz val="10"/>
        <rFont val="Calibri"/>
        <family val="2"/>
        <scheme val="minor"/>
      </rPr>
      <t>The Reports have been added to this file as a separate tab.  If the Subdivision does not have any Interlocal Agreements or Trade Names, please mark the appropriate box on Page 1 to reduce the chance of a fine.</t>
    </r>
  </si>
  <si>
    <t>For Questions on this form, who should we contact (please  √  one):  Contact will be via email if supplied.</t>
  </si>
  <si>
    <r>
      <t xml:space="preserve">Benefits Paid Under the Firefighter Cancer Benefits Act </t>
    </r>
    <r>
      <rPr>
        <b/>
        <sz val="9.5"/>
        <rFont val="Arial"/>
        <family val="2"/>
      </rPr>
      <t>(Fire Districts &amp; Airport Authorities Only)</t>
    </r>
  </si>
  <si>
    <r>
      <t xml:space="preserve">PRIOR YEAR RESTRICTED FUNDS AUTHORITY </t>
    </r>
    <r>
      <rPr>
        <sz val="11"/>
        <rFont val="Arial"/>
        <family val="2"/>
      </rPr>
      <t xml:space="preserve">OPTION 1 </t>
    </r>
    <r>
      <rPr>
        <b/>
        <u/>
        <sz val="11"/>
        <rFont val="Arial"/>
        <family val="2"/>
      </rPr>
      <t>OR</t>
    </r>
    <r>
      <rPr>
        <sz val="11"/>
        <rFont val="Arial"/>
        <family val="2"/>
      </rPr>
      <t xml:space="preserve"> OPTION 2</t>
    </r>
  </si>
  <si>
    <t xml:space="preserve">Notes: </t>
  </si>
  <si>
    <t xml:space="preserve">(1) The example publication included here is solely to hear taxpayer input at the budget hearing. No action should be taken at these hearings. Action items should be completed at a regular meeting, ensuring that all requirements of the Open Meetings Act are followed. </t>
  </si>
  <si>
    <r>
      <t>Prior Year Restricted Funds Authority</t>
    </r>
    <r>
      <rPr>
        <sz val="10"/>
        <rFont val="Arial"/>
        <family val="2"/>
      </rPr>
      <t xml:space="preserve"> = Line (8) from last year's Lid Computation Form</t>
    </r>
  </si>
  <si>
    <r>
      <t>Calculated Prior Year  Restricted Funds Authority</t>
    </r>
    <r>
      <rPr>
        <sz val="10"/>
        <rFont val="Arial"/>
        <family val="2"/>
      </rPr>
      <t xml:space="preserve">  (Line (A) Plus Line (C)) =</t>
    </r>
  </si>
  <si>
    <t>If for some reason your notice does not get printed, you are still required to publish and hold another hearing.  The 4 day rule still applies.  If there is not time to publish and hold meeting prior to the September 30 deadline, your budget will be late and you need to submit as soon as possible.</t>
  </si>
  <si>
    <t xml:space="preserve">(2) The sample publication is intended to assist subdivisions in meeting the publication requirements related to the Budget Hearing. They are sample forms only - they are not required forms. Each subdivision is responsible for ensuring their publication includes all information required by the statutes. Each subdivision may need to modify the sample forms for the circumstances specific to your subdivision. </t>
  </si>
  <si>
    <r>
      <rPr>
        <b/>
        <sz val="14"/>
        <color indexed="8"/>
        <rFont val="Arial"/>
        <family val="2"/>
      </rPr>
      <t xml:space="preserve">Website:  </t>
    </r>
    <r>
      <rPr>
        <u/>
        <sz val="14"/>
        <color indexed="12"/>
        <rFont val="Arial"/>
        <family val="2"/>
      </rPr>
      <t>auditors.nebraska.gov</t>
    </r>
  </si>
  <si>
    <t>Auditor of Public Accounts 
PO BOX 98917 
Lincoln, NE 68509</t>
  </si>
  <si>
    <r>
      <t xml:space="preserve">Total Restricted Funds for Lid Computation </t>
    </r>
    <r>
      <rPr>
        <b/>
        <i/>
        <u/>
        <sz val="10"/>
        <rFont val="Arial"/>
        <family val="2"/>
      </rPr>
      <t>cannot</t>
    </r>
    <r>
      <rPr>
        <i/>
        <sz val="10"/>
        <rFont val="Arial"/>
        <family val="2"/>
      </rPr>
      <t xml:space="preserve"> be less than zero.  See Instruction Manual on completing the Lid Supporting Schedule.</t>
    </r>
  </si>
  <si>
    <t>Amount Used as Lid Exemption 
(Column 4)</t>
  </si>
  <si>
    <t xml:space="preserve">From Page 2 </t>
  </si>
  <si>
    <t xml:space="preserve">This guidance document is advisory in nature but is binding on an agency until amended by such agency. A guidance document does not include internal procedural documents that only affect the internal operations of the agency and does not impose additional requirements or penalties on regulated parties or include confidential information or rules and regulations made in accordance with the Administrative Procedure Act. If you believe that this guidance document imposes additional requirements or penalties on regulated parties, you may request a review of the document. (Neb. Rev. Stat. §  84-901.03) </t>
  </si>
  <si>
    <r>
      <rPr>
        <sz val="10"/>
        <color rgb="FFFF0000"/>
        <rFont val="Calibri"/>
        <family val="2"/>
        <scheme val="minor"/>
      </rPr>
      <t>Note</t>
    </r>
    <r>
      <rPr>
        <sz val="10"/>
        <rFont val="Calibri"/>
        <family val="2"/>
        <scheme val="minor"/>
      </rPr>
      <t xml:space="preserve">: Helpful information and answers to common questions have been included throughout this Budget Form.  This information may be considered a Guidance Document under the Administrative Procedures Act. </t>
    </r>
  </si>
  <si>
    <r>
      <t xml:space="preserve">Report of Interlocal Agreements and Trade Names is attached.  Required to be filed by September 30th. </t>
    </r>
    <r>
      <rPr>
        <b/>
        <i/>
        <sz val="11"/>
        <rFont val="Times New Roman"/>
        <family val="1"/>
      </rPr>
      <t>(If Applicable)</t>
    </r>
  </si>
  <si>
    <t>Complete the Interlocal Agreement and Trade Name reports.  There is a $20 per day fine for not filing these reports by September 30th.</t>
  </si>
  <si>
    <t>Correspondence Information is completed, indicating Contact For Correspondence. Please provide an email address that is actively monitored whenever possible</t>
  </si>
  <si>
    <t>A1</t>
  </si>
  <si>
    <t>A2</t>
  </si>
  <si>
    <t>A3</t>
  </si>
  <si>
    <t>A4</t>
  </si>
  <si>
    <t>A5</t>
  </si>
  <si>
    <t>A6</t>
  </si>
  <si>
    <t>A7</t>
  </si>
  <si>
    <t>B1</t>
  </si>
  <si>
    <t>B2</t>
  </si>
  <si>
    <t>B3</t>
  </si>
  <si>
    <t>B4</t>
  </si>
  <si>
    <t>B5</t>
  </si>
  <si>
    <t>B6</t>
  </si>
  <si>
    <t>B7</t>
  </si>
  <si>
    <t>B8</t>
  </si>
  <si>
    <t>B9</t>
  </si>
  <si>
    <t>B10</t>
  </si>
  <si>
    <t>B11</t>
  </si>
  <si>
    <t>B12</t>
  </si>
  <si>
    <t>B13</t>
  </si>
  <si>
    <t>B14</t>
  </si>
  <si>
    <t>B15</t>
  </si>
  <si>
    <t>B16</t>
  </si>
  <si>
    <t>B17</t>
  </si>
  <si>
    <t>B18</t>
  </si>
  <si>
    <t>B19</t>
  </si>
  <si>
    <t>B20</t>
  </si>
  <si>
    <t>B21</t>
  </si>
  <si>
    <t>B22</t>
  </si>
  <si>
    <t>B23</t>
  </si>
  <si>
    <t>B24</t>
  </si>
  <si>
    <t>B25</t>
  </si>
  <si>
    <t>B26</t>
  </si>
  <si>
    <t>B27</t>
  </si>
  <si>
    <t>B28</t>
  </si>
  <si>
    <t>B29</t>
  </si>
  <si>
    <t>B39</t>
  </si>
  <si>
    <t>B49</t>
  </si>
  <si>
    <t>B59</t>
  </si>
  <si>
    <t>B69</t>
  </si>
  <si>
    <t>B79</t>
  </si>
  <si>
    <t>B30</t>
  </si>
  <si>
    <t>B31</t>
  </si>
  <si>
    <t>B32</t>
  </si>
  <si>
    <t>B33</t>
  </si>
  <si>
    <t>B34</t>
  </si>
  <si>
    <t>B35</t>
  </si>
  <si>
    <t>B36</t>
  </si>
  <si>
    <t>B37</t>
  </si>
  <si>
    <t>B38</t>
  </si>
  <si>
    <t>B40</t>
  </si>
  <si>
    <t>B41</t>
  </si>
  <si>
    <t>B42</t>
  </si>
  <si>
    <t>B43</t>
  </si>
  <si>
    <t>B44</t>
  </si>
  <si>
    <t>B45</t>
  </si>
  <si>
    <t>B46</t>
  </si>
  <si>
    <t>B47</t>
  </si>
  <si>
    <t>B48</t>
  </si>
  <si>
    <t>B50</t>
  </si>
  <si>
    <t>B51</t>
  </si>
  <si>
    <t>B52</t>
  </si>
  <si>
    <t>B53</t>
  </si>
  <si>
    <t>B54</t>
  </si>
  <si>
    <t>B55</t>
  </si>
  <si>
    <t>B56</t>
  </si>
  <si>
    <t>B57</t>
  </si>
  <si>
    <t>B58</t>
  </si>
  <si>
    <t>B60</t>
  </si>
  <si>
    <t>B61</t>
  </si>
  <si>
    <t>B62</t>
  </si>
  <si>
    <t>B63</t>
  </si>
  <si>
    <t>B64</t>
  </si>
  <si>
    <t>B65</t>
  </si>
  <si>
    <t>B66</t>
  </si>
  <si>
    <t>B67</t>
  </si>
  <si>
    <t>B68</t>
  </si>
  <si>
    <t>B70</t>
  </si>
  <si>
    <t>B71</t>
  </si>
  <si>
    <t>B72</t>
  </si>
  <si>
    <t>B73</t>
  </si>
  <si>
    <t>B74</t>
  </si>
  <si>
    <t>B75</t>
  </si>
  <si>
    <t>B76</t>
  </si>
  <si>
    <t>B77</t>
  </si>
  <si>
    <t>B78</t>
  </si>
  <si>
    <t>B80</t>
  </si>
  <si>
    <t>B81</t>
  </si>
  <si>
    <t>B82</t>
  </si>
  <si>
    <t>B83</t>
  </si>
  <si>
    <t>B84</t>
  </si>
  <si>
    <t>B85</t>
  </si>
  <si>
    <t>B86</t>
  </si>
  <si>
    <t>B87</t>
  </si>
  <si>
    <t xml:space="preserve">Line No. </t>
  </si>
  <si>
    <t>C1</t>
  </si>
  <si>
    <t>C2</t>
  </si>
  <si>
    <t>C3</t>
  </si>
  <si>
    <t>C4</t>
  </si>
  <si>
    <t>C5</t>
  </si>
  <si>
    <t>C6</t>
  </si>
  <si>
    <t>C7</t>
  </si>
  <si>
    <t>C8</t>
  </si>
  <si>
    <t>C9</t>
  </si>
  <si>
    <t>C10</t>
  </si>
  <si>
    <t>C11</t>
  </si>
  <si>
    <t>C12</t>
  </si>
  <si>
    <t>C13</t>
  </si>
  <si>
    <t>C14</t>
  </si>
  <si>
    <t>C15</t>
  </si>
  <si>
    <t>C16</t>
  </si>
  <si>
    <t>C17</t>
  </si>
  <si>
    <t>C18</t>
  </si>
  <si>
    <t>C19</t>
  </si>
  <si>
    <t>C20</t>
  </si>
  <si>
    <t>C21</t>
  </si>
  <si>
    <t>C22</t>
  </si>
  <si>
    <t>C23</t>
  </si>
  <si>
    <t>C24</t>
  </si>
  <si>
    <t>D1</t>
  </si>
  <si>
    <t>D2</t>
  </si>
  <si>
    <t>D3</t>
  </si>
  <si>
    <t>D4</t>
  </si>
  <si>
    <t>D5</t>
  </si>
  <si>
    <t>D6</t>
  </si>
  <si>
    <t>D7</t>
  </si>
  <si>
    <t>D8</t>
  </si>
  <si>
    <t>D9</t>
  </si>
  <si>
    <t>D10</t>
  </si>
  <si>
    <t>D11</t>
  </si>
  <si>
    <t>D12</t>
  </si>
  <si>
    <t>D13</t>
  </si>
  <si>
    <t>D14</t>
  </si>
  <si>
    <t xml:space="preserve">Cash balances reported must reconcile to the entity's bank account balances. Such reconciliation must be </t>
  </si>
  <si>
    <t xml:space="preserve">provided to the State Auditor upon request. </t>
  </si>
  <si>
    <r>
      <t>(</t>
    </r>
    <r>
      <rPr>
        <b/>
        <sz val="11"/>
        <color rgb="FFFF0000"/>
        <rFont val="Times New Roman"/>
        <family val="1"/>
      </rPr>
      <t>Fire Districts and Townships -If Requesting Waiver</t>
    </r>
    <r>
      <rPr>
        <b/>
        <sz val="11"/>
        <rFont val="Times New Roman"/>
        <family val="1"/>
      </rPr>
      <t>)</t>
    </r>
    <r>
      <rPr>
        <sz val="11"/>
        <rFont val="Times New Roman"/>
        <family val="1"/>
      </rPr>
      <t xml:space="preserve"> Monthly Bank Statements for ALL accounts (including CD's) for July 2025 thru June 2026, including copies of cancelled checks</t>
    </r>
  </si>
  <si>
    <r>
      <t>(</t>
    </r>
    <r>
      <rPr>
        <b/>
        <sz val="11"/>
        <color rgb="FFFF0000"/>
        <rFont val="Times New Roman"/>
        <family val="1"/>
      </rPr>
      <t>Fire Districts and Townships - If Requesting a Waiver</t>
    </r>
    <r>
      <rPr>
        <b/>
        <sz val="11"/>
        <rFont val="Times New Roman"/>
        <family val="1"/>
      </rPr>
      <t>)</t>
    </r>
    <r>
      <rPr>
        <sz val="11"/>
        <rFont val="Times New Roman"/>
        <family val="1"/>
      </rPr>
      <t xml:space="preserve"> Bank Reconciliation for June 30, 2026</t>
    </r>
  </si>
  <si>
    <r>
      <t>(</t>
    </r>
    <r>
      <rPr>
        <b/>
        <sz val="11"/>
        <color rgb="FFFF0000"/>
        <rFont val="Times New Roman"/>
        <family val="1"/>
      </rPr>
      <t>Fire Districts and Townships -If Requesting Waiver</t>
    </r>
    <r>
      <rPr>
        <b/>
        <sz val="11"/>
        <rFont val="Times New Roman"/>
        <family val="1"/>
      </rPr>
      <t xml:space="preserve">) </t>
    </r>
    <r>
      <rPr>
        <sz val="11"/>
        <rFont val="Times New Roman"/>
        <family val="1"/>
      </rPr>
      <t>A copy of meeting minutes for one regular board meeting, including claims (bills) approved for payment, for a meeting that occurred during the months of March 2026 through June 2026.  If a meeting was not held during that period, please provide minutes for the last meeting prior to June 30, 2026.</t>
    </r>
  </si>
  <si>
    <r>
      <t xml:space="preserve">Review Line 10, if negative, consider if all allowable increases were added or consider lid exemptions on Lid Supporting Schedule -Page 4. </t>
    </r>
    <r>
      <rPr>
        <b/>
        <sz val="10"/>
        <rFont val="Arial"/>
        <family val="2"/>
      </rPr>
      <t xml:space="preserve">If no further allowable increases, or allowable exemptions are available, you MUST REDUCE PROPERTY TAX REQUEST </t>
    </r>
    <r>
      <rPr>
        <sz val="10"/>
        <rFont val="Arial"/>
        <family val="2"/>
      </rPr>
      <t>to stay within your restricted funds authority</t>
    </r>
    <r>
      <rPr>
        <b/>
        <sz val="10"/>
        <rFont val="Arial"/>
        <family val="2"/>
      </rPr>
      <t xml:space="preserve">. </t>
    </r>
  </si>
  <si>
    <t>Complete Lid Exemptions if needed.  Subdivision must show a zero or positive number on Lid Computation Page 5, Line 10 in order to be in compliance with Lid.</t>
  </si>
  <si>
    <t xml:space="preserve">If the Subdivision wants to use this form as an audit waiver request, place an "X" in the appropriate box. </t>
  </si>
  <si>
    <t xml:space="preserve">Please save the forms directly to PDF rather than printing and scanning them back in whenever possible. To do this, select “File”, then “Save As”, and change the “Save as type” to PDF and select where you would like to save the PDF on your computer. 
To ensure all tabs of the Excel workbook are saved, select “Options” on the save as screen. Then select “Entire workbook” under the “Publish what” section of the options screen. 
If you do not have the ability to combine multiple pages into a single PDF document, “attachments” to the budget can be submitted separately. You are able to upload up to thee PDF documents per submission on the State Auditor’s website. </t>
  </si>
  <si>
    <t>Example -July 1, 2026</t>
  </si>
  <si>
    <t>Example -June 30, 2027</t>
  </si>
  <si>
    <t>2026</t>
  </si>
  <si>
    <t xml:space="preserve"> 2026-2027
STATE OF NEBRASKA</t>
  </si>
  <si>
    <t>Was this Subdivision involved in any Interlocal Agreements or Joint Public Agencies for the reporting period of July 1, 2025 through June 30, 2026?</t>
  </si>
  <si>
    <t>other Business Name during the period of July 1, 2025 through June 30, 2026?</t>
  </si>
  <si>
    <t>Budget Due by 9-30-2026</t>
  </si>
  <si>
    <r>
      <t xml:space="preserve">Actual
2024 - 2025
</t>
    </r>
    <r>
      <rPr>
        <sz val="9"/>
        <rFont val="Arial"/>
        <family val="2"/>
      </rPr>
      <t>(Column 1)</t>
    </r>
  </si>
  <si>
    <r>
      <t xml:space="preserve">Actual/Estimated
2025 - 2026
</t>
    </r>
    <r>
      <rPr>
        <sz val="9"/>
        <rFont val="Arial"/>
        <family val="2"/>
      </rPr>
      <t>(Column 2)</t>
    </r>
  </si>
  <si>
    <r>
      <t>Adopted Budget
2026 - 2027</t>
    </r>
    <r>
      <rPr>
        <sz val="10"/>
        <rFont val="Arial"/>
        <family val="2"/>
      </rPr>
      <t xml:space="preserve">
</t>
    </r>
    <r>
      <rPr>
        <sz val="9"/>
        <rFont val="Arial"/>
        <family val="2"/>
      </rPr>
      <t>(Column 3)</t>
    </r>
  </si>
  <si>
    <t>County Treasurer's Commission Percentage (enter as whole number):</t>
  </si>
  <si>
    <t>*</t>
  </si>
  <si>
    <r>
      <t>*</t>
    </r>
    <r>
      <rPr>
        <sz val="10"/>
        <rFont val="Arial"/>
        <family val="2"/>
      </rPr>
      <t xml:space="preserve">  This Amount should agree to the Total Personal and Real Property Tax Required on the Cover Page (Page 1).</t>
    </r>
  </si>
  <si>
    <t>Expected Levy **</t>
  </si>
  <si>
    <t>2026-2027 LID SUPPORTING SCHEDULE</t>
  </si>
  <si>
    <t>Prior Year Capital Improvements Excluded from Restricted Funds (From 2025-2026 Lid Exceptions, Line (10))</t>
  </si>
  <si>
    <r>
      <t>LESS:</t>
    </r>
    <r>
      <rPr>
        <sz val="10"/>
        <rFont val="Arial"/>
        <family val="2"/>
      </rPr>
      <t xml:space="preserve">  Amount Spent During 2025-2026</t>
    </r>
  </si>
  <si>
    <t>LID COMPUTATION FORM FOR FISCAL YEAR 2026-2027</t>
  </si>
  <si>
    <t>2026 Growth
per Assessor</t>
  </si>
  <si>
    <t>2025 Valuation</t>
  </si>
  <si>
    <t>2026-2027 CAPITAL IMPROVEMENT LID EXEMPTIONS</t>
  </si>
  <si>
    <t>2024-2025 Actual Disbursements &amp; Transfers</t>
  </si>
  <si>
    <t>2025-2026 Actual/Estimated Disbursements &amp; Transfers</t>
  </si>
  <si>
    <t>2026-2027 Proposed Budget of Disbursements &amp; Transfers</t>
  </si>
  <si>
    <t>2026-2027 Necessary Cash Reserve</t>
  </si>
  <si>
    <t>2026-2027 Total Resources Available</t>
  </si>
  <si>
    <t>Total 2026-2027 Personal &amp; Real Property Tax Requirement</t>
  </si>
  <si>
    <t>REPORTING PERIOD JULY 1, 2025 THROUGH JUNE 30, 2026</t>
  </si>
  <si>
    <t>2026-2027 ADOPTED BUDGET</t>
  </si>
  <si>
    <t>2025-2026 ACTUAL/ESTIMATED</t>
  </si>
  <si>
    <t>2024-2025 ACTUAL</t>
  </si>
  <si>
    <r>
      <t xml:space="preserve">TOWNSHIPS &amp; FIRE DISTRICTS:  </t>
    </r>
    <r>
      <rPr>
        <b/>
        <u/>
        <sz val="12"/>
        <rFont val="Calibri"/>
        <family val="2"/>
        <scheme val="minor"/>
      </rPr>
      <t>If you are requesting an audit waiver, you must send in copies of your bank statements with your budget form.  See Step by Step tab for more information.</t>
    </r>
  </si>
  <si>
    <r>
      <t xml:space="preserve">** County must independently verify levy calculations before County Board approves final levies pursuant to Neb. Rev. Stat. §77-1601. Calculations shown here are intended to assist only - it is not to be used for official levy setting purposes. 
</t>
    </r>
    <r>
      <rPr>
        <i/>
        <sz val="10"/>
        <rFont val="Arial"/>
        <family val="2"/>
      </rPr>
      <t>Levy Formula</t>
    </r>
    <r>
      <rPr>
        <sz val="10"/>
        <rFont val="Arial"/>
        <family val="2"/>
      </rPr>
      <t>: Property Tax Request / Taxable Valuation * 100
(levies are expressed per $100 of taxable valuation)</t>
    </r>
  </si>
  <si>
    <t>Monthly Bank Statements for all accounts (including CD's) for July 2025 to June 2026, including copies of cancelled checks</t>
  </si>
  <si>
    <t>Bank Reconciliation for June 30, 2026</t>
  </si>
  <si>
    <t>A copy of meeting minutes for one regular board meeting, including claims (bills) approved for payment, for a meeting that occurred during the months of March 2026 through June 2026.  If a meeting was not held during that period, please provide minutes for the last meeting prior to June 30, 2026.</t>
  </si>
  <si>
    <t xml:space="preserve">Complete Option 1 or 2 based on the prior year budget form. Option 2 is only to be used if the subdivision held a townhall meeting in the prior year to obtain additional restricted funds authority. </t>
  </si>
  <si>
    <t>If Capital improvement exemptions are noted, complete Page 6</t>
  </si>
  <si>
    <r>
      <t>Cash Reserve Percentage (</t>
    </r>
    <r>
      <rPr>
        <b/>
        <u/>
        <sz val="10"/>
        <rFont val="Arial"/>
        <family val="2"/>
      </rPr>
      <t xml:space="preserve">CANNOT </t>
    </r>
    <r>
      <rPr>
        <sz val="10"/>
        <rFont val="Arial"/>
        <family val="2"/>
      </rPr>
      <t>exceed 50%)</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</si>
</sst>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0_);_(* \(#,##0\);_(* &quot;-&quot;_);_(@_)"/>
    <numFmt numFmtId="44" formatCode="_(&quot;$&quot;* #,##0.00_);_(&quot;$&quot;* \(#,##0.00\);_(&quot;$&quot;* &quot;-&quot;??_);_(@_)"/>
    <numFmt numFmtId="43" formatCode="_(* #,##0.00_);_(* \(#,##0.00\);_(* &quot;-&quot;??_);_(@_)"/>
    <numFmt numFmtId="164" formatCode="_(* #,##0_);_(* \(#,##0\);_(* &quot;-&quot;??_);_(@_)"/>
    <numFmt numFmtId="165" formatCode="0.000000"/>
  </numFmts>
  <fonts count="91" x14ac:knownFonts="1">
    <font>
      <sz val="10"/>
      <name val="Arial"/>
    </font>
    <font>
      <sz val="11"/>
      <color theme="1"/>
      <name val="Calibri"/>
      <family val="2"/>
      <scheme val="minor"/>
    </font>
    <font>
      <b/>
      <sz val="10"/>
      <name val="Arial"/>
      <family val="2"/>
    </font>
    <font>
      <sz val="10"/>
      <name val="Arial"/>
      <family val="2"/>
    </font>
    <font>
      <sz val="10"/>
      <name val="Helv"/>
    </font>
    <font>
      <sz val="10"/>
      <name val="Arial"/>
      <family val="2"/>
    </font>
    <font>
      <b/>
      <sz val="14"/>
      <name val="Arial"/>
      <family val="2"/>
    </font>
    <font>
      <b/>
      <sz val="12"/>
      <name val="Arial"/>
      <family val="2"/>
    </font>
    <font>
      <b/>
      <sz val="10"/>
      <name val="Arial"/>
      <family val="2"/>
    </font>
    <font>
      <sz val="14"/>
      <name val="Arial"/>
      <family val="2"/>
    </font>
    <font>
      <sz val="12"/>
      <name val="Arial"/>
      <family val="2"/>
    </font>
    <font>
      <b/>
      <u/>
      <sz val="14"/>
      <name val="Arial"/>
      <family val="2"/>
    </font>
    <font>
      <b/>
      <sz val="8"/>
      <name val="Arial"/>
      <family val="2"/>
    </font>
    <font>
      <b/>
      <sz val="11"/>
      <name val="Arial"/>
      <family val="2"/>
    </font>
    <font>
      <sz val="9"/>
      <name val="Arial"/>
      <family val="2"/>
    </font>
    <font>
      <sz val="8"/>
      <name val="Arial"/>
      <family val="2"/>
    </font>
    <font>
      <b/>
      <i/>
      <sz val="10"/>
      <name val="Arial"/>
      <family val="2"/>
    </font>
    <font>
      <sz val="11"/>
      <name val="Arial"/>
      <family val="2"/>
    </font>
    <font>
      <b/>
      <sz val="9"/>
      <name val="Arial"/>
      <family val="2"/>
    </font>
    <font>
      <b/>
      <sz val="10"/>
      <color indexed="9"/>
      <name val="Arial"/>
      <family val="2"/>
    </font>
    <font>
      <b/>
      <sz val="8"/>
      <color indexed="8"/>
      <name val="Arial"/>
      <family val="2"/>
    </font>
    <font>
      <b/>
      <u/>
      <sz val="10"/>
      <name val="Arial"/>
      <family val="2"/>
    </font>
    <font>
      <b/>
      <sz val="7"/>
      <name val="Arial"/>
      <family val="2"/>
    </font>
    <font>
      <b/>
      <sz val="22"/>
      <name val="Arial"/>
      <family val="2"/>
    </font>
    <font>
      <i/>
      <sz val="10"/>
      <name val="Arial"/>
      <family val="2"/>
    </font>
    <font>
      <i/>
      <sz val="8"/>
      <name val="Arial"/>
      <family val="2"/>
    </font>
    <font>
      <sz val="16"/>
      <name val="Arial"/>
      <family val="2"/>
    </font>
    <font>
      <sz val="10"/>
      <color indexed="9"/>
      <name val="Arial"/>
      <family val="2"/>
    </font>
    <font>
      <i/>
      <u/>
      <sz val="10"/>
      <name val="Arial"/>
      <family val="2"/>
    </font>
    <font>
      <u/>
      <sz val="8"/>
      <name val="Arial"/>
      <family val="2"/>
    </font>
    <font>
      <u/>
      <sz val="11"/>
      <name val="Arial"/>
      <family val="2"/>
    </font>
    <font>
      <b/>
      <i/>
      <sz val="14"/>
      <name val="Comic Sans MS"/>
      <family val="4"/>
    </font>
    <font>
      <i/>
      <sz val="9"/>
      <name val="Arial"/>
      <family val="2"/>
    </font>
    <font>
      <b/>
      <sz val="10"/>
      <color indexed="10"/>
      <name val="Arial"/>
      <family val="2"/>
    </font>
    <font>
      <b/>
      <sz val="12"/>
      <color indexed="9"/>
      <name val="Garamond"/>
      <family val="1"/>
    </font>
    <font>
      <b/>
      <u/>
      <sz val="8"/>
      <name val="Arial"/>
      <family val="2"/>
    </font>
    <font>
      <u/>
      <sz val="10"/>
      <color indexed="12"/>
      <name val="Arial"/>
      <family val="2"/>
    </font>
    <font>
      <sz val="11"/>
      <color indexed="8"/>
      <name val="Arial"/>
      <family val="2"/>
    </font>
    <font>
      <sz val="10"/>
      <color indexed="8"/>
      <name val="Arial"/>
      <family val="2"/>
    </font>
    <font>
      <sz val="11"/>
      <color indexed="8"/>
      <name val="Arial"/>
      <family val="2"/>
    </font>
    <font>
      <sz val="10"/>
      <color indexed="8"/>
      <name val="Arial"/>
      <family val="2"/>
    </font>
    <font>
      <b/>
      <sz val="18"/>
      <name val="Arial"/>
      <family val="2"/>
    </font>
    <font>
      <i/>
      <sz val="9"/>
      <color indexed="81"/>
      <name val="Lucida Calligraphy"/>
      <family val="4"/>
    </font>
    <font>
      <u/>
      <sz val="11"/>
      <color indexed="12"/>
      <name val="Arial"/>
      <family val="2"/>
    </font>
    <font>
      <sz val="11"/>
      <name val="Times New Roman"/>
      <family val="1"/>
    </font>
    <font>
      <b/>
      <sz val="11"/>
      <name val="Times New Roman"/>
      <family val="1"/>
    </font>
    <font>
      <u/>
      <sz val="11"/>
      <name val="Times New Roman"/>
      <family val="1"/>
    </font>
    <font>
      <b/>
      <i/>
      <sz val="11"/>
      <name val="Times New Roman"/>
      <family val="1"/>
    </font>
    <font>
      <b/>
      <i/>
      <sz val="11"/>
      <name val="Arial"/>
      <family val="2"/>
    </font>
    <font>
      <b/>
      <sz val="16"/>
      <name val="Arial"/>
      <family val="2"/>
    </font>
    <font>
      <b/>
      <i/>
      <sz val="9"/>
      <name val="Arial"/>
      <family val="2"/>
    </font>
    <font>
      <sz val="8"/>
      <color rgb="FFFF0000"/>
      <name val="Comic Sans MS"/>
      <family val="4"/>
    </font>
    <font>
      <sz val="10"/>
      <name val="Arial"/>
      <family val="2"/>
    </font>
    <font>
      <b/>
      <sz val="10"/>
      <color rgb="FFFF0000"/>
      <name val="Arial"/>
      <family val="2"/>
    </font>
    <font>
      <b/>
      <sz val="24"/>
      <name val="Arial"/>
      <family val="2"/>
    </font>
    <font>
      <u/>
      <sz val="10"/>
      <name val="Arial"/>
      <family val="2"/>
    </font>
    <font>
      <b/>
      <sz val="11"/>
      <color rgb="FFFF0000"/>
      <name val="Arial"/>
      <family val="2"/>
    </font>
    <font>
      <sz val="14"/>
      <color indexed="10"/>
      <name val="Arial"/>
      <family val="2"/>
    </font>
    <font>
      <sz val="13"/>
      <color indexed="8"/>
      <name val="Arial"/>
      <family val="2"/>
    </font>
    <font>
      <b/>
      <sz val="13"/>
      <name val="Arial"/>
      <family val="2"/>
    </font>
    <font>
      <sz val="10"/>
      <name val="Calibri"/>
      <family val="2"/>
      <scheme val="minor"/>
    </font>
    <font>
      <b/>
      <sz val="10"/>
      <name val="Calibri"/>
      <family val="2"/>
      <scheme val="minor"/>
    </font>
    <font>
      <i/>
      <sz val="10"/>
      <name val="Calibri"/>
      <family val="2"/>
      <scheme val="minor"/>
    </font>
    <font>
      <b/>
      <u/>
      <sz val="10"/>
      <name val="Calibri"/>
      <family val="2"/>
      <scheme val="minor"/>
    </font>
    <font>
      <sz val="12"/>
      <name val="Calibri"/>
      <family val="2"/>
      <scheme val="minor"/>
    </font>
    <font>
      <u/>
      <sz val="10"/>
      <name val="Calibri"/>
      <family val="2"/>
      <scheme val="minor"/>
    </font>
    <font>
      <b/>
      <u/>
      <sz val="10"/>
      <color rgb="FFFF0000"/>
      <name val="Calibri"/>
      <family val="2"/>
      <scheme val="minor"/>
    </font>
    <font>
      <b/>
      <u/>
      <sz val="14"/>
      <name val="Calibri"/>
      <family val="2"/>
      <scheme val="minor"/>
    </font>
    <font>
      <sz val="14"/>
      <name val="Calibri"/>
      <family val="2"/>
      <scheme val="minor"/>
    </font>
    <font>
      <b/>
      <sz val="12"/>
      <color rgb="FFFF0000"/>
      <name val="Calibri"/>
      <family val="2"/>
      <scheme val="minor"/>
    </font>
    <font>
      <b/>
      <u/>
      <sz val="14"/>
      <color rgb="FFFF0000"/>
      <name val="Calibri"/>
      <family val="2"/>
      <scheme val="minor"/>
    </font>
    <font>
      <b/>
      <sz val="14"/>
      <color rgb="FFFF0000"/>
      <name val="Arial"/>
      <family val="2"/>
    </font>
    <font>
      <b/>
      <sz val="11"/>
      <color rgb="FFFF0000"/>
      <name val="Times New Roman"/>
      <family val="1"/>
    </font>
    <font>
      <u/>
      <sz val="14"/>
      <color indexed="12"/>
      <name val="Arial"/>
      <family val="2"/>
    </font>
    <font>
      <b/>
      <sz val="14"/>
      <color indexed="8"/>
      <name val="Arial"/>
      <family val="2"/>
    </font>
    <font>
      <sz val="10"/>
      <color theme="1"/>
      <name val="Arial"/>
      <family val="2"/>
    </font>
    <font>
      <sz val="11"/>
      <color theme="1"/>
      <name val="Arial"/>
      <family val="2"/>
    </font>
    <font>
      <i/>
      <sz val="11"/>
      <color theme="1"/>
      <name val="Arial"/>
      <family val="2"/>
    </font>
    <font>
      <b/>
      <sz val="11"/>
      <color theme="1"/>
      <name val="Arial"/>
      <family val="2"/>
    </font>
    <font>
      <b/>
      <sz val="16"/>
      <color theme="1"/>
      <name val="Arial"/>
      <family val="2"/>
    </font>
    <font>
      <sz val="9.5"/>
      <name val="Arial"/>
      <family val="2"/>
    </font>
    <font>
      <b/>
      <sz val="9.5"/>
      <name val="Arial"/>
      <family val="2"/>
    </font>
    <font>
      <b/>
      <u/>
      <sz val="11"/>
      <name val="Arial"/>
      <family val="2"/>
    </font>
    <font>
      <b/>
      <i/>
      <u/>
      <sz val="10"/>
      <name val="Arial"/>
      <family val="2"/>
    </font>
    <font>
      <sz val="10"/>
      <color rgb="FFFF0000"/>
      <name val="Calibri"/>
      <family val="2"/>
      <scheme val="minor"/>
    </font>
    <font>
      <b/>
      <sz val="11"/>
      <name val="Calibri"/>
      <family val="2"/>
      <scheme val="minor"/>
    </font>
    <font>
      <sz val="14"/>
      <color rgb="FFFF0000"/>
      <name val="Calibri"/>
      <family val="2"/>
      <scheme val="minor"/>
    </font>
    <font>
      <b/>
      <i/>
      <sz val="10"/>
      <color rgb="FFFF0000"/>
      <name val="Arial"/>
      <family val="2"/>
    </font>
    <font>
      <b/>
      <i/>
      <sz val="9"/>
      <color rgb="FFFF0000"/>
      <name val="Arial"/>
      <family val="2"/>
    </font>
    <font>
      <b/>
      <u/>
      <sz val="12"/>
      <color rgb="FFFF0000"/>
      <name val="Calibri"/>
      <family val="2"/>
      <scheme val="minor"/>
    </font>
    <font>
      <b/>
      <u/>
      <sz val="12"/>
      <name val="Calibri"/>
      <family val="2"/>
      <scheme val="minor"/>
    </font>
  </fonts>
  <fills count="19">
    <fill>
      <patternFill patternType="none"/>
    </fill>
    <fill>
      <patternFill patternType="gray125"/>
    </fill>
    <fill>
      <patternFill patternType="lightGray">
        <bgColor indexed="22"/>
      </patternFill>
    </fill>
    <fill>
      <patternFill patternType="solid">
        <fgColor indexed="43"/>
        <bgColor indexed="64"/>
      </patternFill>
    </fill>
    <fill>
      <patternFill patternType="solid">
        <fgColor indexed="18"/>
        <bgColor indexed="64"/>
      </patternFill>
    </fill>
    <fill>
      <patternFill patternType="solid">
        <fgColor indexed="8"/>
        <bgColor indexed="64"/>
      </patternFill>
    </fill>
    <fill>
      <patternFill patternType="solid">
        <fgColor indexed="13"/>
        <bgColor indexed="64"/>
      </patternFill>
    </fill>
    <fill>
      <patternFill patternType="solid">
        <fgColor indexed="34"/>
        <bgColor indexed="64"/>
      </patternFill>
    </fill>
    <fill>
      <patternFill patternType="solid">
        <fgColor theme="9" tint="0.39997558519241921"/>
        <bgColor indexed="64"/>
      </patternFill>
    </fill>
    <fill>
      <patternFill patternType="solid">
        <fgColor rgb="FFFFFF99"/>
        <bgColor indexed="64"/>
      </patternFill>
    </fill>
    <fill>
      <patternFill patternType="solid">
        <fgColor theme="3" tint="0.79998168889431442"/>
        <bgColor indexed="64"/>
      </patternFill>
    </fill>
    <fill>
      <patternFill patternType="solid">
        <fgColor rgb="FFFFFF00"/>
        <bgColor indexed="64"/>
      </patternFill>
    </fill>
    <fill>
      <patternFill patternType="solid">
        <fgColor theme="6" tint="0.79998168889431442"/>
        <bgColor indexed="64"/>
      </patternFill>
    </fill>
    <fill>
      <patternFill patternType="solid">
        <fgColor rgb="FFFFCCFF"/>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rgb="FFFF0000"/>
        <bgColor indexed="64"/>
      </patternFill>
    </fill>
    <fill>
      <patternFill patternType="solid">
        <fgColor theme="4" tint="0.59999389629810485"/>
        <bgColor indexed="64"/>
      </patternFill>
    </fill>
    <fill>
      <patternFill patternType="solid">
        <fgColor theme="0" tint="-0.14999847407452621"/>
        <bgColor indexed="64"/>
      </patternFill>
    </fill>
  </fills>
  <borders count="72">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top/>
      <bottom style="medium">
        <color indexed="64"/>
      </bottom>
      <diagonal/>
    </border>
    <border>
      <left style="medium">
        <color indexed="64"/>
      </left>
      <right/>
      <top style="medium">
        <color indexed="64"/>
      </top>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right style="thick">
        <color indexed="64"/>
      </right>
      <top style="thick">
        <color indexed="64"/>
      </top>
      <bottom style="thick">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top style="medium">
        <color indexed="64"/>
      </top>
      <bottom style="medium">
        <color indexed="64"/>
      </bottom>
      <diagonal/>
    </border>
    <border>
      <left style="thick">
        <color indexed="64"/>
      </left>
      <right/>
      <top/>
      <bottom/>
      <diagonal/>
    </border>
    <border>
      <left/>
      <right style="thick">
        <color indexed="64"/>
      </right>
      <top/>
      <bottom/>
      <diagonal/>
    </border>
    <border>
      <left style="thick">
        <color indexed="64"/>
      </left>
      <right/>
      <top/>
      <bottom style="thick">
        <color indexed="64"/>
      </bottom>
      <diagonal/>
    </border>
    <border>
      <left/>
      <right style="thick">
        <color indexed="64"/>
      </right>
      <top/>
      <bottom style="thick">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medium">
        <color indexed="64"/>
      </top>
      <bottom style="thin">
        <color indexed="64"/>
      </bottom>
      <diagonal/>
    </border>
    <border>
      <left/>
      <right/>
      <top/>
      <bottom style="thick">
        <color indexed="64"/>
      </bottom>
      <diagonal/>
    </border>
    <border>
      <left/>
      <right/>
      <top style="thick">
        <color indexed="64"/>
      </top>
      <bottom/>
      <diagonal/>
    </border>
    <border>
      <left style="thick">
        <color indexed="64"/>
      </left>
      <right/>
      <top style="thick">
        <color indexed="64"/>
      </top>
      <bottom/>
      <diagonal/>
    </border>
    <border>
      <left/>
      <right style="thick">
        <color indexed="64"/>
      </right>
      <top style="thick">
        <color indexed="64"/>
      </top>
      <bottom/>
      <diagonal/>
    </border>
    <border>
      <left/>
      <right style="thin">
        <color indexed="64"/>
      </right>
      <top style="thin">
        <color indexed="64"/>
      </top>
      <bottom style="thin">
        <color indexed="64"/>
      </bottom>
      <diagonal/>
    </border>
    <border>
      <left style="thick">
        <color indexed="64"/>
      </left>
      <right style="thick">
        <color indexed="64"/>
      </right>
      <top style="thick">
        <color indexed="64"/>
      </top>
      <bottom/>
      <diagonal/>
    </border>
    <border>
      <left style="thick">
        <color indexed="64"/>
      </left>
      <right style="thick">
        <color indexed="64"/>
      </right>
      <top/>
      <bottom style="thick">
        <color indexed="64"/>
      </bottom>
      <diagonal/>
    </border>
    <border>
      <left style="thick">
        <color indexed="64"/>
      </left>
      <right style="thick">
        <color indexed="64"/>
      </right>
      <top/>
      <bottom/>
      <diagonal/>
    </border>
    <border>
      <left style="thin">
        <color indexed="64"/>
      </left>
      <right style="medium">
        <color indexed="64"/>
      </right>
      <top/>
      <bottom style="thin">
        <color indexed="64"/>
      </bottom>
      <diagonal/>
    </border>
    <border>
      <left style="medium">
        <color indexed="64"/>
      </left>
      <right/>
      <top/>
      <bottom style="thick">
        <color indexed="64"/>
      </bottom>
      <diagonal/>
    </border>
    <border>
      <left/>
      <right style="medium">
        <color indexed="64"/>
      </right>
      <top/>
      <bottom style="thick">
        <color indexed="64"/>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right style="thick">
        <color indexed="64"/>
      </right>
      <top style="thick">
        <color indexed="64"/>
      </top>
      <bottom style="medium">
        <color indexed="64"/>
      </bottom>
      <diagonal/>
    </border>
    <border>
      <left/>
      <right/>
      <top style="thin">
        <color indexed="64"/>
      </top>
      <bottom style="double">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diagonal/>
    </border>
    <border>
      <left/>
      <right style="thin">
        <color indexed="64"/>
      </right>
      <top/>
      <bottom/>
      <diagonal/>
    </border>
  </borders>
  <cellStyleXfs count="11">
    <xf numFmtId="0" fontId="0" fillId="0" borderId="0"/>
    <xf numFmtId="44" fontId="3" fillId="0" borderId="0" applyFont="0" applyFill="0" applyBorder="0" applyAlignment="0" applyProtection="0"/>
    <xf numFmtId="0" fontId="36" fillId="0" borderId="0" applyNumberFormat="0" applyFill="0" applyBorder="0" applyAlignment="0" applyProtection="0">
      <alignment vertical="top"/>
      <protection locked="0"/>
    </xf>
    <xf numFmtId="0" fontId="38" fillId="0" borderId="0"/>
    <xf numFmtId="0" fontId="40" fillId="0" borderId="0"/>
    <xf numFmtId="0" fontId="4" fillId="0" borderId="0"/>
    <xf numFmtId="9" fontId="3" fillId="0" borderId="0" applyFont="0" applyFill="0" applyBorder="0" applyAlignment="0" applyProtection="0"/>
    <xf numFmtId="43" fontId="52" fillId="0" borderId="0" applyFont="0" applyFill="0" applyBorder="0" applyAlignment="0" applyProtection="0"/>
    <xf numFmtId="0" fontId="1" fillId="0" borderId="0"/>
    <xf numFmtId="0" fontId="3" fillId="0" borderId="0"/>
    <xf numFmtId="0" fontId="3" fillId="0" borderId="0"/>
  </cellStyleXfs>
  <cellXfs count="673">
    <xf numFmtId="0" fontId="0" fillId="0" borderId="0" xfId="0"/>
    <xf numFmtId="44" fontId="5" fillId="0" borderId="2" xfId="0" applyNumberFormat="1" applyFont="1" applyBorder="1" applyProtection="1">
      <protection locked="0"/>
    </xf>
    <xf numFmtId="0" fontId="5" fillId="0" borderId="2" xfId="0" applyFont="1" applyBorder="1" applyProtection="1">
      <protection hidden="1"/>
    </xf>
    <xf numFmtId="0" fontId="5" fillId="0" borderId="0" xfId="0" applyFont="1" applyProtection="1">
      <protection hidden="1"/>
    </xf>
    <xf numFmtId="0" fontId="15" fillId="0" borderId="5" xfId="0" applyFont="1" applyBorder="1" applyAlignment="1" applyProtection="1">
      <alignment horizontal="center" wrapText="1"/>
      <protection hidden="1"/>
    </xf>
    <xf numFmtId="0" fontId="5" fillId="0" borderId="8" xfId="0" applyFont="1" applyBorder="1" applyAlignment="1" applyProtection="1">
      <alignment horizontal="center"/>
      <protection hidden="1"/>
    </xf>
    <xf numFmtId="44" fontId="5" fillId="2" borderId="3" xfId="0" applyNumberFormat="1" applyFont="1" applyFill="1" applyBorder="1" applyProtection="1">
      <protection hidden="1"/>
    </xf>
    <xf numFmtId="0" fontId="5" fillId="0" borderId="2" xfId="0" applyFont="1" applyBorder="1" applyAlignment="1" applyProtection="1">
      <alignment horizontal="left"/>
      <protection hidden="1"/>
    </xf>
    <xf numFmtId="0" fontId="5" fillId="0" borderId="0" xfId="0" applyFont="1" applyAlignment="1" applyProtection="1">
      <alignment horizontal="left"/>
      <protection hidden="1"/>
    </xf>
    <xf numFmtId="0" fontId="5" fillId="0" borderId="8" xfId="0" applyFont="1" applyBorder="1" applyAlignment="1" applyProtection="1">
      <alignment horizontal="center" vertical="center"/>
      <protection hidden="1"/>
    </xf>
    <xf numFmtId="0" fontId="5" fillId="0" borderId="12" xfId="0" applyFont="1" applyBorder="1" applyProtection="1">
      <protection hidden="1"/>
    </xf>
    <xf numFmtId="0" fontId="5" fillId="0" borderId="0" xfId="0" applyFont="1" applyAlignment="1" applyProtection="1">
      <alignment horizontal="centerContinuous"/>
      <protection hidden="1"/>
    </xf>
    <xf numFmtId="0" fontId="10" fillId="0" borderId="0" xfId="0" applyFont="1" applyAlignment="1" applyProtection="1">
      <alignment horizontal="center"/>
      <protection hidden="1"/>
    </xf>
    <xf numFmtId="0" fontId="12" fillId="0" borderId="0" xfId="0" applyFont="1" applyAlignment="1" applyProtection="1">
      <alignment horizontal="centerContinuous"/>
      <protection hidden="1"/>
    </xf>
    <xf numFmtId="0" fontId="10" fillId="0" borderId="0" xfId="0" applyFont="1" applyAlignment="1" applyProtection="1">
      <alignment horizontal="centerContinuous"/>
      <protection hidden="1"/>
    </xf>
    <xf numFmtId="0" fontId="7" fillId="0" borderId="0" xfId="0" applyFont="1" applyAlignment="1" applyProtection="1">
      <alignment horizontal="centerContinuous"/>
      <protection hidden="1"/>
    </xf>
    <xf numFmtId="0" fontId="5" fillId="0" borderId="0" xfId="0" applyFont="1" applyAlignment="1" applyProtection="1">
      <alignment horizontal="centerContinuous" vertical="center"/>
      <protection hidden="1"/>
    </xf>
    <xf numFmtId="0" fontId="13" fillId="0" borderId="0" xfId="0" applyFont="1" applyAlignment="1" applyProtection="1">
      <alignment horizontal="centerContinuous" vertical="center"/>
      <protection hidden="1"/>
    </xf>
    <xf numFmtId="0" fontId="14" fillId="0" borderId="0" xfId="0" applyFont="1" applyAlignment="1" applyProtection="1">
      <alignment wrapText="1"/>
      <protection hidden="1"/>
    </xf>
    <xf numFmtId="0" fontId="5" fillId="0" borderId="0" xfId="0" applyFont="1" applyAlignment="1" applyProtection="1">
      <alignment horizontal="centerContinuous" wrapText="1"/>
      <protection hidden="1"/>
    </xf>
    <xf numFmtId="0" fontId="15" fillId="0" borderId="0" xfId="0" applyFont="1" applyAlignment="1" applyProtection="1">
      <alignment horizontal="centerContinuous" vertical="top"/>
      <protection hidden="1"/>
    </xf>
    <xf numFmtId="0" fontId="17" fillId="0" borderId="0" xfId="0" applyFont="1" applyAlignment="1" applyProtection="1">
      <alignment horizontal="center"/>
      <protection hidden="1"/>
    </xf>
    <xf numFmtId="0" fontId="5" fillId="0" borderId="0" xfId="0" applyFont="1" applyAlignment="1" applyProtection="1">
      <alignment horizontal="center"/>
      <protection hidden="1"/>
    </xf>
    <xf numFmtId="0" fontId="14" fillId="0" borderId="0" xfId="0" applyFont="1" applyProtection="1">
      <protection hidden="1"/>
    </xf>
    <xf numFmtId="0" fontId="14" fillId="0" borderId="0" xfId="0" applyFont="1" applyAlignment="1" applyProtection="1">
      <alignment horizontal="left"/>
      <protection hidden="1"/>
    </xf>
    <xf numFmtId="0" fontId="15" fillId="0" borderId="0" xfId="0" applyFont="1" applyAlignment="1" applyProtection="1">
      <alignment horizontal="centerContinuous"/>
      <protection hidden="1"/>
    </xf>
    <xf numFmtId="0" fontId="5" fillId="0" borderId="13" xfId="0" applyFont="1" applyBorder="1" applyAlignment="1" applyProtection="1">
      <alignment vertical="center"/>
      <protection hidden="1"/>
    </xf>
    <xf numFmtId="0" fontId="5" fillId="0" borderId="14" xfId="0" applyFont="1" applyBorder="1" applyProtection="1">
      <protection hidden="1"/>
    </xf>
    <xf numFmtId="0" fontId="5" fillId="0" borderId="15" xfId="0" applyFont="1" applyBorder="1" applyProtection="1">
      <protection hidden="1"/>
    </xf>
    <xf numFmtId="0" fontId="5" fillId="0" borderId="0" xfId="0" applyFont="1" applyAlignment="1" applyProtection="1">
      <alignment horizontal="left" vertical="center"/>
      <protection hidden="1"/>
    </xf>
    <xf numFmtId="0" fontId="5" fillId="0" borderId="14" xfId="0" applyFont="1" applyBorder="1" applyAlignment="1" applyProtection="1">
      <alignment horizontal="center"/>
      <protection hidden="1"/>
    </xf>
    <xf numFmtId="0" fontId="14" fillId="0" borderId="0" xfId="0" applyFont="1" applyAlignment="1" applyProtection="1">
      <alignment horizontal="center"/>
      <protection hidden="1"/>
    </xf>
    <xf numFmtId="0" fontId="8" fillId="0" borderId="0" xfId="0" applyFont="1" applyAlignment="1" applyProtection="1">
      <alignment horizontal="left" vertical="center"/>
      <protection hidden="1"/>
    </xf>
    <xf numFmtId="44" fontId="5" fillId="0" borderId="0" xfId="0" applyNumberFormat="1" applyFont="1" applyAlignment="1" applyProtection="1">
      <alignment horizontal="left"/>
      <protection hidden="1"/>
    </xf>
    <xf numFmtId="44" fontId="5" fillId="0" borderId="0" xfId="0" applyNumberFormat="1" applyFont="1" applyAlignment="1" applyProtection="1">
      <alignment horizontal="left" vertical="center"/>
      <protection hidden="1"/>
    </xf>
    <xf numFmtId="0" fontId="5" fillId="0" borderId="17" xfId="0" applyFont="1" applyBorder="1" applyProtection="1">
      <protection hidden="1"/>
    </xf>
    <xf numFmtId="0" fontId="5" fillId="0" borderId="18" xfId="0" applyFont="1" applyBorder="1" applyProtection="1">
      <protection hidden="1"/>
    </xf>
    <xf numFmtId="0" fontId="20" fillId="0" borderId="0" xfId="0" applyFont="1" applyAlignment="1" applyProtection="1">
      <alignment horizontal="center" wrapText="1"/>
      <protection hidden="1"/>
    </xf>
    <xf numFmtId="0" fontId="5" fillId="0" borderId="13" xfId="0" applyFont="1" applyBorder="1" applyProtection="1">
      <protection hidden="1"/>
    </xf>
    <xf numFmtId="0" fontId="5" fillId="0" borderId="0" xfId="0" applyFont="1" applyAlignment="1" applyProtection="1">
      <alignment vertical="center"/>
      <protection hidden="1"/>
    </xf>
    <xf numFmtId="44" fontId="5" fillId="0" borderId="2" xfId="0" applyNumberFormat="1" applyFont="1" applyBorder="1" applyAlignment="1" applyProtection="1">
      <alignment horizontal="center" vertical="center"/>
      <protection hidden="1"/>
    </xf>
    <xf numFmtId="44" fontId="5" fillId="0" borderId="12" xfId="0" applyNumberFormat="1" applyFont="1" applyBorder="1" applyAlignment="1" applyProtection="1">
      <alignment horizontal="center" vertical="center"/>
      <protection hidden="1"/>
    </xf>
    <xf numFmtId="0" fontId="0" fillId="0" borderId="18" xfId="0" applyBorder="1" applyAlignment="1" applyProtection="1">
      <alignment horizontal="left" wrapText="1"/>
      <protection hidden="1"/>
    </xf>
    <xf numFmtId="0" fontId="5" fillId="0" borderId="0" xfId="0" applyFont="1" applyAlignment="1" applyProtection="1">
      <alignment horizontal="right"/>
      <protection hidden="1"/>
    </xf>
    <xf numFmtId="0" fontId="5" fillId="0" borderId="14" xfId="0" applyFont="1" applyBorder="1" applyAlignment="1" applyProtection="1">
      <alignment horizontal="right"/>
      <protection hidden="1"/>
    </xf>
    <xf numFmtId="0" fontId="5" fillId="0" borderId="17" xfId="0" applyFont="1" applyBorder="1" applyAlignment="1" applyProtection="1">
      <alignment horizontal="right"/>
      <protection hidden="1"/>
    </xf>
    <xf numFmtId="0" fontId="5" fillId="0" borderId="12" xfId="0" applyFont="1" applyBorder="1" applyAlignment="1" applyProtection="1">
      <alignment horizontal="right"/>
      <protection hidden="1"/>
    </xf>
    <xf numFmtId="0" fontId="0" fillId="0" borderId="0" xfId="0" applyProtection="1">
      <protection hidden="1"/>
    </xf>
    <xf numFmtId="0" fontId="5" fillId="0" borderId="0" xfId="0" applyFont="1" applyAlignment="1" applyProtection="1">
      <alignment horizontal="left" vertical="center" wrapText="1"/>
      <protection hidden="1"/>
    </xf>
    <xf numFmtId="44" fontId="0" fillId="0" borderId="0" xfId="0" applyNumberFormat="1" applyProtection="1">
      <protection hidden="1"/>
    </xf>
    <xf numFmtId="0" fontId="0" fillId="0" borderId="0" xfId="0" applyAlignment="1" applyProtection="1">
      <alignment vertical="center"/>
      <protection hidden="1"/>
    </xf>
    <xf numFmtId="44" fontId="5" fillId="0" borderId="1" xfId="0" applyNumberFormat="1" applyFont="1" applyBorder="1" applyProtection="1">
      <protection hidden="1"/>
    </xf>
    <xf numFmtId="44" fontId="5" fillId="0" borderId="0" xfId="0" applyNumberFormat="1" applyFont="1" applyProtection="1">
      <protection hidden="1"/>
    </xf>
    <xf numFmtId="0" fontId="13" fillId="0" borderId="0" xfId="0" applyFont="1" applyAlignment="1" applyProtection="1">
      <alignment horizontal="left"/>
      <protection hidden="1"/>
    </xf>
    <xf numFmtId="0" fontId="5" fillId="0" borderId="0" xfId="0" applyFont="1" applyAlignment="1" applyProtection="1">
      <alignment horizontal="center" wrapText="1"/>
      <protection hidden="1"/>
    </xf>
    <xf numFmtId="44" fontId="5" fillId="0" borderId="1" xfId="1" applyFont="1" applyBorder="1" applyAlignment="1" applyProtection="1">
      <alignment horizontal="left" wrapText="1"/>
      <protection hidden="1"/>
    </xf>
    <xf numFmtId="44" fontId="15" fillId="0" borderId="0" xfId="0" applyNumberFormat="1" applyFont="1" applyProtection="1">
      <protection hidden="1"/>
    </xf>
    <xf numFmtId="0" fontId="29" fillId="0" borderId="0" xfId="0" applyFont="1" applyAlignment="1" applyProtection="1">
      <alignment horizontal="centerContinuous"/>
      <protection hidden="1"/>
    </xf>
    <xf numFmtId="0" fontId="17" fillId="0" borderId="0" xfId="0" applyFont="1" applyAlignment="1" applyProtection="1">
      <alignment horizontal="left"/>
      <protection hidden="1"/>
    </xf>
    <xf numFmtId="0" fontId="17" fillId="0" borderId="0" xfId="0" applyFont="1" applyAlignment="1" applyProtection="1">
      <alignment horizontal="centerContinuous"/>
      <protection hidden="1"/>
    </xf>
    <xf numFmtId="0" fontId="30" fillId="0" borderId="0" xfId="0" applyFont="1" applyAlignment="1" applyProtection="1">
      <alignment horizontal="left"/>
      <protection hidden="1"/>
    </xf>
    <xf numFmtId="0" fontId="17" fillId="0" borderId="0" xfId="0" applyFont="1" applyProtection="1">
      <protection hidden="1"/>
    </xf>
    <xf numFmtId="44" fontId="5" fillId="0" borderId="2" xfId="0" applyNumberFormat="1" applyFont="1" applyBorder="1" applyAlignment="1" applyProtection="1">
      <alignment vertical="center"/>
      <protection hidden="1"/>
    </xf>
    <xf numFmtId="44" fontId="5" fillId="0" borderId="2" xfId="0" applyNumberFormat="1" applyFont="1" applyBorder="1" applyAlignment="1" applyProtection="1">
      <alignment vertical="center"/>
      <protection locked="0"/>
    </xf>
    <xf numFmtId="44" fontId="5" fillId="0" borderId="19" xfId="0" applyNumberFormat="1" applyFont="1" applyBorder="1" applyProtection="1">
      <protection hidden="1"/>
    </xf>
    <xf numFmtId="0" fontId="5" fillId="0" borderId="6" xfId="0" applyFont="1" applyBorder="1" applyAlignment="1" applyProtection="1">
      <alignment horizontal="center" vertical="center" wrapText="1"/>
      <protection locked="0"/>
    </xf>
    <xf numFmtId="0" fontId="3" fillId="0" borderId="0" xfId="0" applyFont="1"/>
    <xf numFmtId="0" fontId="33" fillId="0" borderId="0" xfId="0" applyFont="1"/>
    <xf numFmtId="0" fontId="5" fillId="0" borderId="0" xfId="0" applyFont="1"/>
    <xf numFmtId="0" fontId="5" fillId="0" borderId="0" xfId="0" applyFont="1" applyProtection="1">
      <protection locked="0"/>
    </xf>
    <xf numFmtId="0" fontId="18" fillId="0" borderId="0" xfId="0" applyFont="1" applyProtection="1">
      <protection hidden="1"/>
    </xf>
    <xf numFmtId="0" fontId="5" fillId="0" borderId="0" xfId="0" applyFont="1" applyAlignment="1" applyProtection="1">
      <alignment horizontal="center" vertical="center"/>
      <protection hidden="1"/>
    </xf>
    <xf numFmtId="0" fontId="5" fillId="0" borderId="0" xfId="0" applyFont="1" applyAlignment="1" applyProtection="1">
      <alignment horizontal="center" vertical="center" textRotation="90"/>
      <protection hidden="1"/>
    </xf>
    <xf numFmtId="0" fontId="5" fillId="0" borderId="0" xfId="0" applyFont="1" applyAlignment="1">
      <alignment horizontal="left" vertical="center" wrapText="1"/>
    </xf>
    <xf numFmtId="44" fontId="26" fillId="0" borderId="35" xfId="0" applyNumberFormat="1" applyFont="1" applyBorder="1" applyAlignment="1" applyProtection="1">
      <alignment horizontal="left" vertical="center"/>
      <protection hidden="1"/>
    </xf>
    <xf numFmtId="0" fontId="8" fillId="0" borderId="0" xfId="0" applyFont="1" applyAlignment="1" applyProtection="1">
      <alignment horizontal="left" vertical="center" wrapText="1"/>
      <protection hidden="1"/>
    </xf>
    <xf numFmtId="0" fontId="3" fillId="0" borderId="2" xfId="0" applyFont="1" applyBorder="1" applyProtection="1">
      <protection hidden="1"/>
    </xf>
    <xf numFmtId="0" fontId="3" fillId="0" borderId="0" xfId="0" applyFont="1" applyAlignment="1">
      <alignment horizontal="left" vertical="center" wrapText="1"/>
    </xf>
    <xf numFmtId="0" fontId="3" fillId="8" borderId="0" xfId="0" applyFont="1" applyFill="1" applyProtection="1">
      <protection hidden="1"/>
    </xf>
    <xf numFmtId="0" fontId="0" fillId="8" borderId="0" xfId="0" applyFill="1" applyProtection="1">
      <protection hidden="1"/>
    </xf>
    <xf numFmtId="0" fontId="3" fillId="0" borderId="0" xfId="0" applyFont="1" applyProtection="1">
      <protection hidden="1"/>
    </xf>
    <xf numFmtId="0" fontId="39" fillId="0" borderId="0" xfId="3" applyFont="1" applyAlignment="1" applyProtection="1">
      <alignment horizontal="center"/>
      <protection hidden="1"/>
    </xf>
    <xf numFmtId="0" fontId="37" fillId="0" borderId="0" xfId="3" applyFont="1" applyAlignment="1" applyProtection="1">
      <alignment horizontal="center"/>
      <protection hidden="1"/>
    </xf>
    <xf numFmtId="0" fontId="39" fillId="0" borderId="0" xfId="4" applyFont="1" applyAlignment="1" applyProtection="1">
      <alignment horizontal="center"/>
      <protection hidden="1"/>
    </xf>
    <xf numFmtId="43" fontId="0" fillId="0" borderId="0" xfId="0" applyNumberFormat="1" applyProtection="1">
      <protection hidden="1"/>
    </xf>
    <xf numFmtId="0" fontId="41" fillId="0" borderId="16" xfId="0" applyFont="1" applyBorder="1" applyAlignment="1" applyProtection="1">
      <alignment horizontal="center" vertical="center"/>
      <protection locked="0"/>
    </xf>
    <xf numFmtId="0" fontId="44" fillId="0" borderId="0" xfId="0" applyFont="1" applyAlignment="1">
      <alignment horizontal="justify"/>
    </xf>
    <xf numFmtId="0" fontId="45" fillId="0" borderId="0" xfId="0" applyFont="1" applyAlignment="1">
      <alignment horizontal="justify"/>
    </xf>
    <xf numFmtId="0" fontId="46" fillId="0" borderId="0" xfId="0" applyFont="1" applyAlignment="1">
      <alignment horizontal="justify"/>
    </xf>
    <xf numFmtId="0" fontId="5" fillId="0" borderId="0" xfId="0" applyFont="1" applyAlignment="1" applyProtection="1">
      <alignment horizontal="left" wrapText="1"/>
      <protection hidden="1"/>
    </xf>
    <xf numFmtId="0" fontId="0" fillId="0" borderId="0" xfId="0" applyAlignment="1" applyProtection="1">
      <alignment horizontal="left" wrapText="1"/>
      <protection hidden="1"/>
    </xf>
    <xf numFmtId="0" fontId="5" fillId="12" borderId="14" xfId="0" applyFont="1" applyFill="1" applyBorder="1" applyProtection="1">
      <protection hidden="1"/>
    </xf>
    <xf numFmtId="44" fontId="5" fillId="12" borderId="0" xfId="0" applyNumberFormat="1" applyFont="1" applyFill="1" applyAlignment="1" applyProtection="1">
      <alignment horizontal="left"/>
      <protection hidden="1"/>
    </xf>
    <xf numFmtId="44" fontId="5" fillId="12" borderId="0" xfId="0" applyNumberFormat="1" applyFont="1" applyFill="1" applyAlignment="1" applyProtection="1">
      <alignment horizontal="left" vertical="center"/>
      <protection hidden="1"/>
    </xf>
    <xf numFmtId="0" fontId="5" fillId="12" borderId="15" xfId="0" applyFont="1" applyFill="1" applyBorder="1" applyProtection="1">
      <protection hidden="1"/>
    </xf>
    <xf numFmtId="0" fontId="17" fillId="0" borderId="38" xfId="0" applyFont="1" applyBorder="1" applyAlignment="1" applyProtection="1">
      <alignment horizontal="left"/>
      <protection hidden="1"/>
    </xf>
    <xf numFmtId="0" fontId="5" fillId="0" borderId="46" xfId="0" applyFont="1" applyBorder="1" applyProtection="1">
      <protection hidden="1"/>
    </xf>
    <xf numFmtId="0" fontId="5" fillId="0" borderId="39" xfId="0" applyFont="1" applyBorder="1" applyProtection="1">
      <protection hidden="1"/>
    </xf>
    <xf numFmtId="0" fontId="8" fillId="0" borderId="12" xfId="0" applyFont="1" applyBorder="1" applyAlignment="1" applyProtection="1">
      <alignment horizontal="left" vertical="center"/>
      <protection hidden="1"/>
    </xf>
    <xf numFmtId="0" fontId="0" fillId="0" borderId="22" xfId="0" applyBorder="1" applyAlignment="1" applyProtection="1">
      <alignment horizontal="left" wrapText="1"/>
      <protection hidden="1"/>
    </xf>
    <xf numFmtId="0" fontId="6" fillId="0" borderId="0" xfId="0" applyFont="1" applyAlignment="1" applyProtection="1">
      <alignment horizontal="centerContinuous" wrapText="1"/>
      <protection hidden="1"/>
    </xf>
    <xf numFmtId="0" fontId="11" fillId="0" borderId="0" xfId="0" applyFont="1" applyAlignment="1" applyProtection="1">
      <alignment horizontal="centerContinuous" wrapText="1"/>
      <protection hidden="1"/>
    </xf>
    <xf numFmtId="0" fontId="14" fillId="0" borderId="14" xfId="0" applyFont="1" applyBorder="1" applyAlignment="1" applyProtection="1">
      <alignment vertical="top"/>
      <protection hidden="1"/>
    </xf>
    <xf numFmtId="0" fontId="14" fillId="0" borderId="15" xfId="0" applyFont="1" applyBorder="1" applyAlignment="1" applyProtection="1">
      <alignment vertical="top"/>
      <protection hidden="1"/>
    </xf>
    <xf numFmtId="0" fontId="43" fillId="0" borderId="0" xfId="2" applyFont="1" applyFill="1" applyBorder="1" applyAlignment="1" applyProtection="1">
      <protection hidden="1"/>
    </xf>
    <xf numFmtId="0" fontId="41" fillId="12" borderId="16" xfId="0" applyFont="1" applyFill="1" applyBorder="1" applyAlignment="1" applyProtection="1">
      <alignment horizontal="center" vertical="center"/>
      <protection locked="0"/>
    </xf>
    <xf numFmtId="0" fontId="13" fillId="0" borderId="0" xfId="0" applyFont="1" applyProtection="1">
      <protection hidden="1"/>
    </xf>
    <xf numFmtId="0" fontId="44" fillId="0" borderId="0" xfId="0" applyFont="1" applyAlignment="1" applyProtection="1">
      <alignment horizontal="justify"/>
      <protection hidden="1"/>
    </xf>
    <xf numFmtId="0" fontId="44" fillId="0" borderId="0" xfId="0" applyFont="1" applyAlignment="1" applyProtection="1">
      <alignment wrapText="1"/>
      <protection hidden="1"/>
    </xf>
    <xf numFmtId="0" fontId="45" fillId="0" borderId="0" xfId="0" applyFont="1" applyAlignment="1" applyProtection="1">
      <alignment horizontal="justify"/>
      <protection hidden="1"/>
    </xf>
    <xf numFmtId="0" fontId="44" fillId="0" borderId="0" xfId="0" applyFont="1" applyAlignment="1" applyProtection="1">
      <alignment horizontal="justify" wrapText="1"/>
      <protection hidden="1"/>
    </xf>
    <xf numFmtId="0" fontId="13" fillId="0" borderId="16" xfId="0" applyFont="1" applyBorder="1" applyAlignment="1" applyProtection="1">
      <alignment horizontal="center" vertical="center"/>
      <protection locked="0"/>
    </xf>
    <xf numFmtId="0" fontId="17" fillId="0" borderId="16" xfId="0" applyFont="1" applyBorder="1" applyAlignment="1" applyProtection="1">
      <alignment horizontal="center" vertical="center"/>
      <protection locked="0"/>
    </xf>
    <xf numFmtId="0" fontId="2" fillId="0" borderId="0" xfId="0" applyFont="1" applyProtection="1">
      <protection hidden="1"/>
    </xf>
    <xf numFmtId="0" fontId="3" fillId="0" borderId="0" xfId="0" applyFont="1" applyAlignment="1" applyProtection="1">
      <alignment horizontal="left" vertical="center"/>
      <protection hidden="1"/>
    </xf>
    <xf numFmtId="0" fontId="15" fillId="14" borderId="14" xfId="0" applyFont="1" applyFill="1" applyBorder="1" applyAlignment="1" applyProtection="1">
      <alignment horizontal="center"/>
      <protection hidden="1"/>
    </xf>
    <xf numFmtId="0" fontId="41" fillId="14" borderId="16" xfId="0" applyFont="1" applyFill="1" applyBorder="1" applyAlignment="1" applyProtection="1">
      <alignment horizontal="center" vertical="center"/>
      <protection locked="0"/>
    </xf>
    <xf numFmtId="44" fontId="5" fillId="14" borderId="0" xfId="0" applyNumberFormat="1" applyFont="1" applyFill="1" applyAlignment="1" applyProtection="1">
      <alignment horizontal="left"/>
      <protection hidden="1"/>
    </xf>
    <xf numFmtId="44" fontId="5" fillId="14" borderId="0" xfId="0" applyNumberFormat="1" applyFont="1" applyFill="1" applyAlignment="1" applyProtection="1">
      <alignment horizontal="left" vertical="center"/>
      <protection hidden="1"/>
    </xf>
    <xf numFmtId="0" fontId="15" fillId="14" borderId="15" xfId="0" applyFont="1" applyFill="1" applyBorder="1" applyAlignment="1" applyProtection="1">
      <alignment horizontal="center"/>
      <protection hidden="1"/>
    </xf>
    <xf numFmtId="0" fontId="5" fillId="0" borderId="0" xfId="0" applyFont="1" applyProtection="1">
      <protection locked="0" hidden="1"/>
    </xf>
    <xf numFmtId="44" fontId="5" fillId="0" borderId="2" xfId="0" applyNumberFormat="1" applyFont="1" applyBorder="1" applyAlignment="1">
      <alignment vertical="center"/>
    </xf>
    <xf numFmtId="0" fontId="2" fillId="0" borderId="0" xfId="0" applyFont="1"/>
    <xf numFmtId="0" fontId="3" fillId="0" borderId="0" xfId="0" applyFont="1" applyAlignment="1">
      <alignment horizontal="center"/>
    </xf>
    <xf numFmtId="0" fontId="3" fillId="0" borderId="0" xfId="0" applyFont="1" applyAlignment="1">
      <alignment horizontal="left"/>
    </xf>
    <xf numFmtId="0" fontId="53" fillId="0" borderId="0" xfId="0" applyFont="1" applyAlignment="1">
      <alignment horizontal="left"/>
    </xf>
    <xf numFmtId="0" fontId="3" fillId="0" borderId="0" xfId="0" applyFont="1" applyAlignment="1">
      <alignment horizontal="left" vertical="top" wrapText="1"/>
    </xf>
    <xf numFmtId="0" fontId="3" fillId="0" borderId="0" xfId="0" applyFont="1" applyAlignment="1">
      <alignment horizontal="center" vertical="top"/>
    </xf>
    <xf numFmtId="0" fontId="3" fillId="0" borderId="0" xfId="0" applyFont="1" applyAlignment="1">
      <alignment vertical="top" wrapText="1"/>
    </xf>
    <xf numFmtId="0" fontId="3" fillId="0" borderId="0" xfId="0" applyFont="1" applyAlignment="1">
      <alignment wrapText="1"/>
    </xf>
    <xf numFmtId="0" fontId="3" fillId="0" borderId="0" xfId="0" applyFont="1" applyAlignment="1" applyProtection="1">
      <alignment horizontal="justify"/>
      <protection hidden="1"/>
    </xf>
    <xf numFmtId="0" fontId="53" fillId="0" borderId="0" xfId="0" applyFont="1"/>
    <xf numFmtId="43" fontId="5" fillId="0" borderId="29" xfId="7" applyFont="1" applyBorder="1" applyAlignment="1" applyProtection="1">
      <alignment horizontal="center" vertical="center"/>
      <protection locked="0"/>
    </xf>
    <xf numFmtId="0" fontId="14" fillId="0" borderId="0" xfId="0" applyFont="1" applyProtection="1">
      <protection locked="0"/>
    </xf>
    <xf numFmtId="0" fontId="49" fillId="0" borderId="0" xfId="0" applyFont="1" applyAlignment="1" applyProtection="1">
      <alignment horizontal="center"/>
      <protection hidden="1"/>
    </xf>
    <xf numFmtId="0" fontId="5" fillId="0" borderId="0" xfId="0" applyFont="1" applyAlignment="1" applyProtection="1">
      <alignment vertical="top"/>
      <protection hidden="1"/>
    </xf>
    <xf numFmtId="0" fontId="2" fillId="0" borderId="0" xfId="0" applyFont="1" applyAlignment="1" applyProtection="1">
      <alignment horizontal="left" wrapText="1"/>
      <protection hidden="1"/>
    </xf>
    <xf numFmtId="0" fontId="5" fillId="0" borderId="0" xfId="0" applyFont="1" applyAlignment="1" applyProtection="1">
      <alignment horizontal="center"/>
      <protection locked="0"/>
    </xf>
    <xf numFmtId="0" fontId="3" fillId="0" borderId="1" xfId="0" applyFont="1" applyBorder="1" applyAlignment="1" applyProtection="1">
      <alignment horizontal="center"/>
      <protection locked="0"/>
    </xf>
    <xf numFmtId="164" fontId="5" fillId="0" borderId="6" xfId="7" applyNumberFormat="1" applyFont="1" applyBorder="1" applyAlignment="1" applyProtection="1">
      <alignment horizontal="center" vertical="center"/>
      <protection locked="0"/>
    </xf>
    <xf numFmtId="0" fontId="32" fillId="0" borderId="0" xfId="0" applyFont="1" applyAlignment="1" applyProtection="1">
      <alignment vertical="top"/>
      <protection hidden="1"/>
    </xf>
    <xf numFmtId="0" fontId="5" fillId="0" borderId="55" xfId="0" applyFont="1" applyBorder="1" applyProtection="1">
      <protection hidden="1"/>
    </xf>
    <xf numFmtId="0" fontId="3" fillId="0" borderId="46" xfId="0" applyFont="1" applyBorder="1" applyAlignment="1" applyProtection="1">
      <alignment horizontal="right"/>
      <protection hidden="1"/>
    </xf>
    <xf numFmtId="0" fontId="5" fillId="0" borderId="46" xfId="0" applyFont="1" applyBorder="1" applyProtection="1">
      <protection locked="0"/>
    </xf>
    <xf numFmtId="0" fontId="5" fillId="0" borderId="56" xfId="0" applyFont="1" applyBorder="1" applyProtection="1">
      <protection hidden="1"/>
    </xf>
    <xf numFmtId="0" fontId="0" fillId="0" borderId="0" xfId="0" applyAlignment="1" applyProtection="1">
      <alignment horizontal="left" vertical="center"/>
      <protection hidden="1"/>
    </xf>
    <xf numFmtId="0" fontId="14" fillId="0" borderId="0" xfId="0" applyFont="1" applyProtection="1">
      <protection locked="0" hidden="1"/>
    </xf>
    <xf numFmtId="0" fontId="2" fillId="0" borderId="11" xfId="0" applyFont="1" applyBorder="1" applyAlignment="1" applyProtection="1">
      <alignment horizontal="left"/>
      <protection hidden="1"/>
    </xf>
    <xf numFmtId="44" fontId="5" fillId="0" borderId="3" xfId="0" applyNumberFormat="1" applyFont="1" applyBorder="1"/>
    <xf numFmtId="0" fontId="5" fillId="0" borderId="46" xfId="0" applyFont="1" applyBorder="1" applyAlignment="1" applyProtection="1">
      <alignment horizontal="center"/>
      <protection hidden="1"/>
    </xf>
    <xf numFmtId="0" fontId="3" fillId="0" borderId="0" xfId="0" applyFont="1" applyAlignment="1">
      <alignment vertical="top"/>
    </xf>
    <xf numFmtId="0" fontId="3" fillId="0" borderId="0" xfId="0" applyFont="1" applyAlignment="1" applyProtection="1">
      <alignment horizontal="left" vertical="center" wrapText="1"/>
      <protection hidden="1"/>
    </xf>
    <xf numFmtId="0" fontId="3" fillId="0" borderId="0" xfId="0" applyFont="1" applyAlignment="1">
      <alignment vertical="center" wrapText="1"/>
    </xf>
    <xf numFmtId="0" fontId="3" fillId="0" borderId="0" xfId="8" applyFont="1" applyAlignment="1" applyProtection="1">
      <alignment horizontal="justify"/>
      <protection hidden="1"/>
    </xf>
    <xf numFmtId="0" fontId="3" fillId="0" borderId="0" xfId="8" applyFont="1"/>
    <xf numFmtId="0" fontId="7" fillId="0" borderId="6" xfId="0" applyFont="1" applyBorder="1" applyAlignment="1">
      <alignment horizontal="center" vertical="center" wrapText="1"/>
    </xf>
    <xf numFmtId="0" fontId="8" fillId="0" borderId="0" xfId="0" applyFont="1" applyAlignment="1">
      <alignment horizontal="left"/>
    </xf>
    <xf numFmtId="0" fontId="5" fillId="0" borderId="2" xfId="0" applyFont="1" applyBorder="1" applyAlignment="1">
      <alignment horizontal="left"/>
    </xf>
    <xf numFmtId="0" fontId="5" fillId="0" borderId="0" xfId="0" applyFont="1" applyAlignment="1">
      <alignment horizontal="left"/>
    </xf>
    <xf numFmtId="0" fontId="5" fillId="0" borderId="2" xfId="0" applyFont="1" applyBorder="1"/>
    <xf numFmtId="0" fontId="8" fillId="0" borderId="2" xfId="0" applyFont="1" applyBorder="1"/>
    <xf numFmtId="0" fontId="3" fillId="0" borderId="2" xfId="0" applyFont="1" applyBorder="1"/>
    <xf numFmtId="0" fontId="5" fillId="0" borderId="1" xfId="0" applyFont="1" applyBorder="1"/>
    <xf numFmtId="0" fontId="8" fillId="0" borderId="2" xfId="0" applyFont="1" applyBorder="1" applyAlignment="1">
      <alignment horizontal="left"/>
    </xf>
    <xf numFmtId="0" fontId="8" fillId="0" borderId="4" xfId="0" applyFont="1" applyBorder="1"/>
    <xf numFmtId="0" fontId="2" fillId="0" borderId="0" xfId="0" applyFont="1" applyProtection="1">
      <protection locked="0"/>
    </xf>
    <xf numFmtId="0" fontId="0" fillId="0" borderId="0" xfId="0" applyProtection="1">
      <protection locked="0"/>
    </xf>
    <xf numFmtId="0" fontId="24" fillId="0" borderId="0" xfId="0" applyFont="1" applyAlignment="1" applyProtection="1">
      <alignment horizontal="left" vertical="top"/>
      <protection locked="0"/>
    </xf>
    <xf numFmtId="0" fontId="24" fillId="0" borderId="0" xfId="0" applyFont="1" applyProtection="1">
      <protection locked="0"/>
    </xf>
    <xf numFmtId="0" fontId="24" fillId="0" borderId="0" xfId="0" applyFont="1" applyAlignment="1" applyProtection="1">
      <alignment horizontal="left" vertical="top" wrapText="1"/>
      <protection locked="0"/>
    </xf>
    <xf numFmtId="0" fontId="28" fillId="0" borderId="0" xfId="0" applyFont="1" applyAlignment="1" applyProtection="1">
      <alignment horizontal="left"/>
      <protection locked="0"/>
    </xf>
    <xf numFmtId="0" fontId="28" fillId="0" borderId="0" xfId="0" applyFont="1" applyProtection="1">
      <protection locked="0"/>
    </xf>
    <xf numFmtId="0" fontId="3" fillId="0" borderId="0" xfId="0" applyFont="1" applyAlignment="1">
      <alignment horizontal="left" vertical="top"/>
    </xf>
    <xf numFmtId="0" fontId="32" fillId="0" borderId="2" xfId="9" applyFont="1" applyBorder="1" applyAlignment="1" applyProtection="1">
      <alignment horizontal="left" vertical="top" wrapText="1"/>
      <protection locked="0"/>
    </xf>
    <xf numFmtId="0" fontId="0" fillId="0" borderId="0" xfId="0" applyAlignment="1">
      <alignment horizontal="center" vertical="top"/>
    </xf>
    <xf numFmtId="0" fontId="0" fillId="0" borderId="0" xfId="0" applyAlignment="1">
      <alignment vertical="top"/>
    </xf>
    <xf numFmtId="0" fontId="32" fillId="0" borderId="0" xfId="0" applyFont="1" applyProtection="1">
      <protection hidden="1"/>
    </xf>
    <xf numFmtId="0" fontId="5" fillId="0" borderId="61" xfId="0" applyFont="1" applyBorder="1" applyAlignment="1" applyProtection="1">
      <alignment horizontal="center"/>
      <protection hidden="1"/>
    </xf>
    <xf numFmtId="0" fontId="5" fillId="0" borderId="34" xfId="0" applyFont="1" applyBorder="1" applyAlignment="1" applyProtection="1">
      <alignment horizontal="center"/>
      <protection hidden="1"/>
    </xf>
    <xf numFmtId="0" fontId="8" fillId="0" borderId="4" xfId="0" applyFont="1" applyBorder="1" applyProtection="1">
      <protection hidden="1"/>
    </xf>
    <xf numFmtId="0" fontId="8" fillId="0" borderId="62" xfId="0" applyFont="1" applyBorder="1" applyProtection="1">
      <protection hidden="1"/>
    </xf>
    <xf numFmtId="0" fontId="8" fillId="0" borderId="4" xfId="0" applyFont="1" applyBorder="1" applyAlignment="1" applyProtection="1">
      <alignment horizontal="left"/>
      <protection hidden="1"/>
    </xf>
    <xf numFmtId="0" fontId="3" fillId="0" borderId="2" xfId="0" applyFont="1" applyBorder="1" applyAlignment="1" applyProtection="1">
      <alignment horizontal="left"/>
      <protection hidden="1"/>
    </xf>
    <xf numFmtId="0" fontId="2" fillId="0" borderId="0" xfId="0" applyFont="1" applyAlignment="1" applyProtection="1">
      <alignment horizontal="center"/>
      <protection locked="0"/>
    </xf>
    <xf numFmtId="0" fontId="3" fillId="0" borderId="0" xfId="0" applyFont="1" applyProtection="1">
      <protection locked="0"/>
    </xf>
    <xf numFmtId="0" fontId="2" fillId="0" borderId="0" xfId="0" applyFont="1" applyAlignment="1" applyProtection="1">
      <alignment horizontal="justify"/>
      <protection hidden="1"/>
    </xf>
    <xf numFmtId="0" fontId="15" fillId="0" borderId="5" xfId="0" applyFont="1" applyBorder="1" applyAlignment="1" applyProtection="1">
      <alignment horizontal="center" wrapText="1"/>
      <protection locked="0"/>
    </xf>
    <xf numFmtId="0" fontId="8" fillId="0" borderId="7" xfId="0" applyFont="1" applyBorder="1" applyAlignment="1" applyProtection="1">
      <alignment horizontal="center" vertical="center" wrapText="1"/>
      <protection locked="0"/>
    </xf>
    <xf numFmtId="0" fontId="5" fillId="0" borderId="8" xfId="0" applyFont="1" applyBorder="1" applyAlignment="1" applyProtection="1">
      <alignment horizontal="center"/>
      <protection locked="0"/>
    </xf>
    <xf numFmtId="44" fontId="5" fillId="2" borderId="2" xfId="0" applyNumberFormat="1" applyFont="1" applyFill="1" applyBorder="1" applyProtection="1">
      <protection locked="0"/>
    </xf>
    <xf numFmtId="44" fontId="5" fillId="2" borderId="3" xfId="0" applyNumberFormat="1" applyFont="1" applyFill="1" applyBorder="1" applyProtection="1">
      <protection locked="0"/>
    </xf>
    <xf numFmtId="0" fontId="5" fillId="0" borderId="0" xfId="0" applyFont="1" applyAlignment="1" applyProtection="1">
      <alignment horizontal="left"/>
      <protection locked="0"/>
    </xf>
    <xf numFmtId="0" fontId="5" fillId="0" borderId="8" xfId="0" applyFont="1" applyBorder="1" applyAlignment="1" applyProtection="1">
      <alignment horizontal="center" vertical="center"/>
      <protection locked="0"/>
    </xf>
    <xf numFmtId="0" fontId="5" fillId="0" borderId="9" xfId="0" applyFont="1" applyBorder="1" applyAlignment="1" applyProtection="1">
      <alignment horizontal="center"/>
      <protection locked="0"/>
    </xf>
    <xf numFmtId="0" fontId="5" fillId="0" borderId="0" xfId="0" applyFont="1" applyAlignment="1" applyProtection="1">
      <alignment vertical="center"/>
      <protection locked="0"/>
    </xf>
    <xf numFmtId="44" fontId="5" fillId="0" borderId="2" xfId="0" applyNumberFormat="1" applyFont="1" applyBorder="1"/>
    <xf numFmtId="44" fontId="5" fillId="0" borderId="4" xfId="0" applyNumberFormat="1" applyFont="1" applyBorder="1"/>
    <xf numFmtId="44" fontId="5" fillId="2" borderId="3" xfId="0" applyNumberFormat="1" applyFont="1" applyFill="1" applyBorder="1"/>
    <xf numFmtId="44" fontId="5" fillId="0" borderId="10" xfId="0" applyNumberFormat="1" applyFont="1" applyBorder="1"/>
    <xf numFmtId="44" fontId="5" fillId="0" borderId="33" xfId="0" applyNumberFormat="1" applyFont="1" applyBorder="1"/>
    <xf numFmtId="44" fontId="5" fillId="0" borderId="6" xfId="0" applyNumberFormat="1" applyFont="1" applyBorder="1"/>
    <xf numFmtId="44" fontId="5" fillId="0" borderId="7" xfId="0" applyNumberFormat="1" applyFont="1" applyBorder="1"/>
    <xf numFmtId="44" fontId="5" fillId="0" borderId="34" xfId="0" applyNumberFormat="1" applyFont="1" applyBorder="1"/>
    <xf numFmtId="44" fontId="5" fillId="0" borderId="8" xfId="0" applyNumberFormat="1" applyFont="1" applyBorder="1"/>
    <xf numFmtId="0" fontId="5" fillId="2" borderId="2" xfId="0" applyFont="1" applyFill="1" applyBorder="1" applyProtection="1">
      <protection locked="0"/>
    </xf>
    <xf numFmtId="0" fontId="5" fillId="2" borderId="2" xfId="0" applyFont="1" applyFill="1" applyBorder="1"/>
    <xf numFmtId="0" fontId="5" fillId="2" borderId="3" xfId="0" applyFont="1" applyFill="1" applyBorder="1"/>
    <xf numFmtId="0" fontId="8" fillId="0" borderId="7" xfId="0" applyFont="1" applyBorder="1" applyAlignment="1">
      <alignment horizontal="center" vertical="center" wrapText="1"/>
    </xf>
    <xf numFmtId="0" fontId="15" fillId="0" borderId="5" xfId="0" applyFont="1" applyBorder="1" applyAlignment="1">
      <alignment horizontal="center" wrapText="1"/>
    </xf>
    <xf numFmtId="0" fontId="5" fillId="0" borderId="8" xfId="0" applyFont="1" applyBorder="1" applyAlignment="1">
      <alignment horizontal="center"/>
    </xf>
    <xf numFmtId="0" fontId="5" fillId="0" borderId="8" xfId="0" applyFont="1" applyBorder="1" applyAlignment="1">
      <alignment horizontal="center" vertical="center"/>
    </xf>
    <xf numFmtId="0" fontId="5" fillId="0" borderId="9" xfId="0" applyFont="1" applyBorder="1" applyAlignment="1">
      <alignment horizontal="center"/>
    </xf>
    <xf numFmtId="0" fontId="5" fillId="0" borderId="0" xfId="0" applyFont="1" applyAlignment="1">
      <alignment vertical="center"/>
    </xf>
    <xf numFmtId="0" fontId="23" fillId="0" borderId="24" xfId="0" applyFont="1" applyBorder="1" applyAlignment="1">
      <alignment horizontal="center" vertical="center"/>
    </xf>
    <xf numFmtId="0" fontId="23" fillId="0" borderId="26" xfId="0" applyFont="1" applyBorder="1" applyAlignment="1">
      <alignment horizontal="center" vertical="center"/>
    </xf>
    <xf numFmtId="0" fontId="23" fillId="0" borderId="28" xfId="0" applyFont="1" applyBorder="1" applyAlignment="1">
      <alignment horizontal="center" vertical="center"/>
    </xf>
    <xf numFmtId="0" fontId="5" fillId="0" borderId="23" xfId="0" applyFont="1" applyBorder="1"/>
    <xf numFmtId="0" fontId="5" fillId="0" borderId="25" xfId="0" applyFont="1" applyBorder="1"/>
    <xf numFmtId="0" fontId="8" fillId="0" borderId="27" xfId="0" applyFont="1" applyBorder="1"/>
    <xf numFmtId="0" fontId="59" fillId="0" borderId="0" xfId="9" applyFont="1" applyAlignment="1" applyProtection="1">
      <alignment horizontal="center"/>
      <protection locked="0"/>
    </xf>
    <xf numFmtId="0" fontId="14" fillId="0" borderId="0" xfId="9" applyFont="1" applyProtection="1">
      <protection locked="0"/>
    </xf>
    <xf numFmtId="0" fontId="17" fillId="0" borderId="0" xfId="9" applyFont="1" applyAlignment="1" applyProtection="1">
      <alignment horizontal="center"/>
      <protection locked="0"/>
    </xf>
    <xf numFmtId="44" fontId="14" fillId="0" borderId="2" xfId="1" applyFont="1" applyBorder="1" applyAlignment="1" applyProtection="1">
      <alignment horizontal="right"/>
      <protection locked="0"/>
    </xf>
    <xf numFmtId="0" fontId="14" fillId="0" borderId="2" xfId="9" applyFont="1" applyBorder="1" applyAlignment="1" applyProtection="1">
      <alignment horizontal="left" vertical="top" wrapText="1"/>
      <protection locked="0"/>
    </xf>
    <xf numFmtId="44" fontId="14" fillId="0" borderId="2" xfId="1" applyFont="1" applyBorder="1" applyAlignment="1" applyProtection="1">
      <alignment horizontal="left"/>
      <protection locked="0"/>
    </xf>
    <xf numFmtId="0" fontId="7" fillId="0" borderId="0" xfId="9" applyFont="1" applyProtection="1">
      <protection locked="0"/>
    </xf>
    <xf numFmtId="0" fontId="14" fillId="0" borderId="0" xfId="9" applyFont="1" applyAlignment="1" applyProtection="1">
      <alignment horizontal="center" wrapText="1"/>
      <protection locked="0"/>
    </xf>
    <xf numFmtId="0" fontId="14" fillId="0" borderId="2" xfId="9" applyFont="1" applyBorder="1" applyProtection="1">
      <protection locked="0"/>
    </xf>
    <xf numFmtId="44" fontId="14" fillId="0" borderId="2" xfId="1" applyFont="1" applyBorder="1" applyProtection="1">
      <protection locked="0"/>
    </xf>
    <xf numFmtId="0" fontId="17" fillId="0" borderId="0" xfId="9" applyFont="1" applyAlignment="1">
      <alignment horizontal="center"/>
    </xf>
    <xf numFmtId="0" fontId="14" fillId="0" borderId="12" xfId="9" applyFont="1" applyBorder="1" applyAlignment="1">
      <alignment horizontal="center" wrapText="1"/>
    </xf>
    <xf numFmtId="0" fontId="59" fillId="0" borderId="0" xfId="0" applyFont="1" applyAlignment="1" applyProtection="1">
      <alignment horizontal="center"/>
      <protection locked="0"/>
    </xf>
    <xf numFmtId="0" fontId="17" fillId="0" borderId="0" xfId="0" applyFont="1" applyAlignment="1" applyProtection="1">
      <alignment horizontal="center"/>
      <protection locked="0"/>
    </xf>
    <xf numFmtId="0" fontId="56" fillId="0" borderId="0" xfId="0" applyFont="1" applyProtection="1">
      <protection locked="0"/>
    </xf>
    <xf numFmtId="0" fontId="32" fillId="0" borderId="0" xfId="0" applyFont="1" applyAlignment="1">
      <alignment horizontal="left" vertical="top" wrapText="1"/>
    </xf>
    <xf numFmtId="0" fontId="7" fillId="0" borderId="0" xfId="9" applyFont="1" applyAlignment="1" applyProtection="1">
      <alignment vertical="top"/>
      <protection locked="0"/>
    </xf>
    <xf numFmtId="0" fontId="32" fillId="0" borderId="0" xfId="0" applyFont="1" applyAlignment="1" applyProtection="1">
      <alignment wrapText="1"/>
      <protection hidden="1"/>
    </xf>
    <xf numFmtId="0" fontId="32" fillId="0" borderId="0" xfId="0" applyFont="1" applyAlignment="1">
      <alignment vertical="top" wrapText="1"/>
    </xf>
    <xf numFmtId="0" fontId="17" fillId="0" borderId="0" xfId="0" applyFont="1" applyAlignment="1" applyProtection="1">
      <alignment horizontal="center" vertical="center"/>
      <protection locked="0"/>
    </xf>
    <xf numFmtId="0" fontId="7" fillId="0" borderId="0" xfId="9" applyFont="1" applyAlignment="1" applyProtection="1">
      <alignment horizontal="left" vertical="top" wrapText="1"/>
      <protection locked="0"/>
    </xf>
    <xf numFmtId="0" fontId="3" fillId="0" borderId="11" xfId="9" applyBorder="1" applyAlignment="1">
      <alignment horizontal="center"/>
    </xf>
    <xf numFmtId="0" fontId="0" fillId="0" borderId="46" xfId="0" applyBorder="1" applyAlignment="1">
      <alignment horizontal="center"/>
    </xf>
    <xf numFmtId="0" fontId="9" fillId="0" borderId="0" xfId="0" applyFont="1" applyAlignment="1" applyProtection="1">
      <alignment horizontal="center" vertical="center" wrapText="1"/>
      <protection locked="0"/>
    </xf>
    <xf numFmtId="0" fontId="6" fillId="0" borderId="0" xfId="0" applyFont="1" applyProtection="1">
      <protection locked="0"/>
    </xf>
    <xf numFmtId="0" fontId="6" fillId="0" borderId="0" xfId="0" applyFont="1" applyAlignment="1" applyProtection="1">
      <alignment horizontal="center" vertical="center"/>
      <protection locked="0"/>
    </xf>
    <xf numFmtId="44" fontId="0" fillId="0" borderId="0" xfId="0" applyNumberFormat="1" applyProtection="1">
      <protection locked="0"/>
    </xf>
    <xf numFmtId="44" fontId="0" fillId="0" borderId="60" xfId="0" applyNumberFormat="1" applyBorder="1"/>
    <xf numFmtId="0" fontId="10" fillId="0" borderId="0" xfId="0" applyFont="1" applyAlignment="1" applyProtection="1">
      <alignment vertical="center"/>
      <protection hidden="1"/>
    </xf>
    <xf numFmtId="0" fontId="7" fillId="0" borderId="0" xfId="0" applyFont="1" applyAlignment="1" applyProtection="1">
      <alignment horizontal="center" vertical="center"/>
      <protection hidden="1"/>
    </xf>
    <xf numFmtId="0" fontId="14" fillId="0" borderId="0" xfId="9" applyFont="1"/>
    <xf numFmtId="44" fontId="14" fillId="0" borderId="60" xfId="9" applyNumberFormat="1" applyFont="1" applyBorder="1"/>
    <xf numFmtId="0" fontId="57" fillId="0" borderId="0" xfId="0" applyFont="1" applyAlignment="1">
      <alignment horizontal="center"/>
    </xf>
    <xf numFmtId="0" fontId="3" fillId="0" borderId="11" xfId="0" applyFont="1" applyBorder="1" applyAlignment="1">
      <alignment horizontal="center"/>
    </xf>
    <xf numFmtId="0" fontId="14" fillId="0" borderId="0" xfId="0" applyFont="1"/>
    <xf numFmtId="0" fontId="6" fillId="0" borderId="0" xfId="0" applyFont="1" applyAlignment="1" applyProtection="1">
      <alignment horizontal="center"/>
      <protection hidden="1"/>
    </xf>
    <xf numFmtId="0" fontId="13" fillId="11" borderId="0" xfId="0" applyFont="1" applyFill="1" applyAlignment="1">
      <alignment vertical="center" wrapText="1"/>
    </xf>
    <xf numFmtId="0" fontId="3" fillId="0" borderId="0" xfId="0" applyFont="1" applyAlignment="1" applyProtection="1">
      <alignment horizontal="left" vertical="top" wrapText="1"/>
      <protection locked="0"/>
    </xf>
    <xf numFmtId="0" fontId="3" fillId="0" borderId="0" xfId="0" applyFont="1" applyAlignment="1" applyProtection="1">
      <alignment horizontal="left" wrapText="1"/>
      <protection locked="0"/>
    </xf>
    <xf numFmtId="0" fontId="10" fillId="0" borderId="0" xfId="0" applyFont="1" applyAlignment="1" applyProtection="1">
      <alignment vertical="center"/>
      <protection locked="0"/>
    </xf>
    <xf numFmtId="0" fontId="7" fillId="0" borderId="0" xfId="0" applyFont="1" applyAlignment="1">
      <alignment horizontal="center" vertical="center"/>
    </xf>
    <xf numFmtId="0" fontId="10" fillId="0" borderId="0" xfId="0" applyFont="1" applyAlignment="1">
      <alignment vertical="center"/>
    </xf>
    <xf numFmtId="0" fontId="60" fillId="0" borderId="0" xfId="0" applyFont="1" applyProtection="1">
      <protection hidden="1"/>
    </xf>
    <xf numFmtId="0" fontId="60" fillId="0" borderId="0" xfId="0" applyFont="1" applyAlignment="1" applyProtection="1">
      <alignment wrapText="1"/>
      <protection hidden="1"/>
    </xf>
    <xf numFmtId="0" fontId="64" fillId="0" borderId="0" xfId="0" applyFont="1"/>
    <xf numFmtId="0" fontId="61" fillId="0" borderId="0" xfId="0" applyFont="1" applyAlignment="1" applyProtection="1">
      <alignment horizontal="centerContinuous"/>
      <protection hidden="1"/>
    </xf>
    <xf numFmtId="0" fontId="69" fillId="0" borderId="0" xfId="0" applyFont="1" applyAlignment="1" applyProtection="1">
      <alignment horizontal="centerContinuous"/>
      <protection hidden="1"/>
    </xf>
    <xf numFmtId="0" fontId="62" fillId="0" borderId="0" xfId="0" applyFont="1"/>
    <xf numFmtId="0" fontId="64" fillId="0" borderId="2" xfId="0" applyFont="1" applyBorder="1" applyProtection="1">
      <protection locked="0"/>
    </xf>
    <xf numFmtId="49" fontId="64" fillId="0" borderId="2" xfId="0" applyNumberFormat="1" applyFont="1" applyBorder="1" applyProtection="1">
      <protection locked="0"/>
    </xf>
    <xf numFmtId="43" fontId="64" fillId="0" borderId="2" xfId="7" applyFont="1" applyFill="1" applyBorder="1" applyProtection="1">
      <protection locked="0"/>
    </xf>
    <xf numFmtId="0" fontId="64" fillId="0" borderId="2" xfId="0" applyFont="1" applyBorder="1" applyAlignment="1" applyProtection="1">
      <alignment horizontal="center"/>
      <protection locked="0"/>
    </xf>
    <xf numFmtId="0" fontId="60" fillId="0" borderId="51" xfId="0" applyFont="1" applyBorder="1" applyProtection="1">
      <protection hidden="1"/>
    </xf>
    <xf numFmtId="43" fontId="64" fillId="0" borderId="50" xfId="7" applyFont="1" applyFill="1" applyBorder="1" applyProtection="1">
      <protection locked="0"/>
    </xf>
    <xf numFmtId="0" fontId="60" fillId="0" borderId="52" xfId="0" applyFont="1" applyBorder="1" applyProtection="1">
      <protection hidden="1"/>
    </xf>
    <xf numFmtId="0" fontId="60" fillId="0" borderId="53" xfId="0" applyFont="1" applyBorder="1" applyProtection="1">
      <protection hidden="1"/>
    </xf>
    <xf numFmtId="0" fontId="62" fillId="0" borderId="0" xfId="0" applyFont="1" applyAlignment="1">
      <alignment wrapText="1"/>
    </xf>
    <xf numFmtId="0" fontId="60" fillId="0" borderId="53" xfId="0" applyFont="1" applyBorder="1" applyAlignment="1" applyProtection="1">
      <alignment horizontal="right"/>
      <protection hidden="1"/>
    </xf>
    <xf numFmtId="49" fontId="64" fillId="0" borderId="50" xfId="0" applyNumberFormat="1" applyFont="1" applyBorder="1" applyProtection="1">
      <protection locked="0"/>
    </xf>
    <xf numFmtId="49" fontId="64" fillId="0" borderId="0" xfId="0" applyNumberFormat="1" applyFont="1" applyProtection="1">
      <protection locked="0"/>
    </xf>
    <xf numFmtId="0" fontId="60" fillId="0" borderId="52" xfId="0" applyFont="1" applyBorder="1" applyAlignment="1" applyProtection="1">
      <alignment horizontal="right"/>
      <protection hidden="1"/>
    </xf>
    <xf numFmtId="0" fontId="60" fillId="0" borderId="0" xfId="0" applyFont="1"/>
    <xf numFmtId="0" fontId="64" fillId="0" borderId="0" xfId="0" applyFont="1" applyProtection="1">
      <protection hidden="1"/>
    </xf>
    <xf numFmtId="0" fontId="60" fillId="0" borderId="0" xfId="0" applyFont="1" applyAlignment="1">
      <alignment horizontal="center"/>
    </xf>
    <xf numFmtId="0" fontId="0" fillId="0" borderId="22" xfId="0" applyBorder="1" applyAlignment="1" applyProtection="1">
      <alignment horizontal="left"/>
      <protection hidden="1"/>
    </xf>
    <xf numFmtId="0" fontId="3" fillId="0" borderId="0" xfId="0" applyFont="1" applyAlignment="1" applyProtection="1">
      <alignment horizontal="center" wrapText="1"/>
      <protection hidden="1"/>
    </xf>
    <xf numFmtId="0" fontId="3" fillId="0" borderId="0" xfId="0" applyFont="1" applyAlignment="1" applyProtection="1">
      <alignment horizontal="centerContinuous"/>
      <protection hidden="1"/>
    </xf>
    <xf numFmtId="43" fontId="3" fillId="0" borderId="1" xfId="0" quotePrefix="1" applyNumberFormat="1" applyFont="1" applyBorder="1" applyAlignment="1" applyProtection="1">
      <alignment horizontal="center"/>
      <protection locked="0"/>
    </xf>
    <xf numFmtId="0" fontId="3" fillId="0" borderId="15" xfId="0" applyFont="1" applyBorder="1" applyProtection="1">
      <protection hidden="1"/>
    </xf>
    <xf numFmtId="0" fontId="3" fillId="0" borderId="14" xfId="0" applyFont="1" applyBorder="1" applyProtection="1">
      <protection hidden="1"/>
    </xf>
    <xf numFmtId="0" fontId="2" fillId="0" borderId="14" xfId="0" applyFont="1" applyBorder="1" applyProtection="1">
      <protection hidden="1"/>
    </xf>
    <xf numFmtId="0" fontId="3" fillId="0" borderId="17" xfId="0" applyFont="1" applyBorder="1" applyProtection="1">
      <protection hidden="1"/>
    </xf>
    <xf numFmtId="0" fontId="3" fillId="0" borderId="12" xfId="0" applyFont="1" applyBorder="1" applyProtection="1">
      <protection hidden="1"/>
    </xf>
    <xf numFmtId="0" fontId="3" fillId="0" borderId="18" xfId="0" applyFont="1" applyBorder="1" applyProtection="1">
      <protection hidden="1"/>
    </xf>
    <xf numFmtId="0" fontId="3" fillId="0" borderId="35" xfId="0" applyFont="1" applyBorder="1" applyProtection="1">
      <protection hidden="1"/>
    </xf>
    <xf numFmtId="43" fontId="3" fillId="0" borderId="0" xfId="0" applyNumberFormat="1" applyFont="1" applyProtection="1">
      <protection hidden="1"/>
    </xf>
    <xf numFmtId="0" fontId="3" fillId="0" borderId="16" xfId="0" applyFont="1" applyBorder="1" applyAlignment="1" applyProtection="1">
      <alignment horizontal="center"/>
      <protection hidden="1"/>
    </xf>
    <xf numFmtId="0" fontId="33" fillId="0" borderId="0" xfId="0" applyFont="1" applyProtection="1">
      <protection hidden="1"/>
    </xf>
    <xf numFmtId="43" fontId="3" fillId="0" borderId="1" xfId="6" applyNumberFormat="1" applyFont="1" applyBorder="1" applyAlignment="1" applyProtection="1">
      <alignment horizontal="right"/>
      <protection hidden="1"/>
    </xf>
    <xf numFmtId="0" fontId="3" fillId="0" borderId="0" xfId="0" applyFont="1" applyAlignment="1" applyProtection="1">
      <alignment horizontal="center"/>
      <protection hidden="1"/>
    </xf>
    <xf numFmtId="0" fontId="3" fillId="0" borderId="0" xfId="0" applyFont="1" applyAlignment="1" applyProtection="1">
      <alignment horizontal="center" vertical="top" wrapText="1"/>
      <protection hidden="1"/>
    </xf>
    <xf numFmtId="0" fontId="3" fillId="0" borderId="0" xfId="0" applyFont="1" applyAlignment="1" applyProtection="1">
      <alignment horizontal="center" vertical="top"/>
      <protection hidden="1"/>
    </xf>
    <xf numFmtId="41" fontId="3" fillId="0" borderId="0" xfId="0" applyNumberFormat="1" applyFont="1" applyAlignment="1" applyProtection="1">
      <alignment horizontal="center" vertical="top" wrapText="1"/>
      <protection hidden="1"/>
    </xf>
    <xf numFmtId="43" fontId="3" fillId="0" borderId="1" xfId="0" applyNumberFormat="1" applyFont="1" applyBorder="1" applyAlignment="1" applyProtection="1">
      <alignment horizontal="right"/>
      <protection hidden="1"/>
    </xf>
    <xf numFmtId="41" fontId="3" fillId="0" borderId="0" xfId="0" quotePrefix="1" applyNumberFormat="1" applyFont="1" applyAlignment="1" applyProtection="1">
      <alignment horizontal="center"/>
      <protection hidden="1"/>
    </xf>
    <xf numFmtId="0" fontId="3" fillId="0" borderId="16" xfId="0" applyFont="1" applyBorder="1" applyAlignment="1" applyProtection="1">
      <alignment horizontal="center" vertical="center"/>
      <protection hidden="1"/>
    </xf>
    <xf numFmtId="0" fontId="2" fillId="0" borderId="31" xfId="0" applyFont="1" applyBorder="1" applyAlignment="1" applyProtection="1">
      <alignment horizontal="centerContinuous"/>
      <protection hidden="1"/>
    </xf>
    <xf numFmtId="0" fontId="2" fillId="0" borderId="35" xfId="0" applyFont="1" applyBorder="1" applyAlignment="1" applyProtection="1">
      <alignment horizontal="centerContinuous"/>
      <protection hidden="1"/>
    </xf>
    <xf numFmtId="0" fontId="3" fillId="0" borderId="35" xfId="0" applyFont="1" applyBorder="1" applyAlignment="1" applyProtection="1">
      <alignment horizontal="centerContinuous"/>
      <protection hidden="1"/>
    </xf>
    <xf numFmtId="0" fontId="3" fillId="0" borderId="32" xfId="0" applyFont="1" applyBorder="1" applyAlignment="1" applyProtection="1">
      <alignment horizontal="centerContinuous"/>
      <protection hidden="1"/>
    </xf>
    <xf numFmtId="41" fontId="3" fillId="0" borderId="0" xfId="0" quotePrefix="1" applyNumberFormat="1" applyFont="1" applyAlignment="1" applyProtection="1">
      <alignment horizontal="center" vertical="top"/>
      <protection hidden="1"/>
    </xf>
    <xf numFmtId="41" fontId="3" fillId="0" borderId="12" xfId="0" quotePrefix="1" applyNumberFormat="1" applyFont="1" applyBorder="1" applyAlignment="1" applyProtection="1">
      <alignment horizontal="center"/>
      <protection hidden="1"/>
    </xf>
    <xf numFmtId="0" fontId="2" fillId="0" borderId="0" xfId="0" applyFont="1" applyAlignment="1" applyProtection="1">
      <alignment horizontal="centerContinuous"/>
      <protection hidden="1"/>
    </xf>
    <xf numFmtId="0" fontId="10" fillId="11" borderId="0" xfId="0" applyFont="1" applyFill="1" applyAlignment="1" applyProtection="1">
      <alignment horizontal="justify"/>
      <protection hidden="1"/>
    </xf>
    <xf numFmtId="0" fontId="9" fillId="0" borderId="0" xfId="0" applyFont="1"/>
    <xf numFmtId="0" fontId="9" fillId="11" borderId="0" xfId="0" applyFont="1" applyFill="1"/>
    <xf numFmtId="0" fontId="6" fillId="11" borderId="0" xfId="0" applyFont="1" applyFill="1" applyAlignment="1" applyProtection="1">
      <alignment horizontal="justify"/>
      <protection hidden="1"/>
    </xf>
    <xf numFmtId="0" fontId="45" fillId="11" borderId="0" xfId="0" applyFont="1" applyFill="1" applyAlignment="1" applyProtection="1">
      <alignment horizontal="justify"/>
      <protection hidden="1"/>
    </xf>
    <xf numFmtId="44" fontId="5" fillId="2" borderId="2" xfId="0" applyNumberFormat="1" applyFont="1" applyFill="1" applyBorder="1"/>
    <xf numFmtId="0" fontId="3" fillId="0" borderId="0" xfId="0" applyFont="1" applyAlignment="1">
      <alignment vertical="center"/>
    </xf>
    <xf numFmtId="0" fontId="0" fillId="0" borderId="0" xfId="0" applyAlignment="1">
      <alignment vertical="center"/>
    </xf>
    <xf numFmtId="0" fontId="3" fillId="0" borderId="0" xfId="0" applyFont="1" applyAlignment="1" applyProtection="1">
      <alignment vertical="top"/>
      <protection hidden="1"/>
    </xf>
    <xf numFmtId="0" fontId="76" fillId="0" borderId="0" xfId="8" applyFont="1" applyProtection="1">
      <protection locked="0"/>
    </xf>
    <xf numFmtId="0" fontId="77" fillId="0" borderId="0" xfId="8" applyFont="1" applyAlignment="1">
      <alignment horizontal="center"/>
    </xf>
    <xf numFmtId="0" fontId="76" fillId="0" borderId="0" xfId="8" applyFont="1"/>
    <xf numFmtId="0" fontId="76" fillId="0" borderId="1" xfId="8" applyFont="1" applyBorder="1" applyProtection="1">
      <protection locked="0"/>
    </xf>
    <xf numFmtId="0" fontId="76" fillId="0" borderId="16" xfId="8" applyFont="1" applyBorder="1" applyAlignment="1" applyProtection="1">
      <alignment horizontal="center"/>
      <protection locked="0"/>
    </xf>
    <xf numFmtId="0" fontId="78" fillId="0" borderId="0" xfId="8" applyFont="1" applyAlignment="1" applyProtection="1">
      <alignment horizontal="center"/>
      <protection locked="0"/>
    </xf>
    <xf numFmtId="0" fontId="75" fillId="0" borderId="0" xfId="8" applyFont="1" applyProtection="1">
      <protection locked="0"/>
    </xf>
    <xf numFmtId="0" fontId="75" fillId="0" borderId="0" xfId="8" applyFont="1" applyAlignment="1" applyProtection="1">
      <alignment horizontal="center"/>
      <protection locked="0"/>
    </xf>
    <xf numFmtId="0" fontId="75" fillId="0" borderId="12" xfId="8" applyFont="1" applyBorder="1" applyAlignment="1">
      <alignment horizontal="center"/>
    </xf>
    <xf numFmtId="0" fontId="78" fillId="0" borderId="0" xfId="8" applyFont="1" applyAlignment="1">
      <alignment horizontal="center"/>
    </xf>
    <xf numFmtId="0" fontId="78" fillId="0" borderId="1" xfId="8" applyFont="1" applyBorder="1" applyAlignment="1" applyProtection="1">
      <alignment horizontal="center"/>
      <protection locked="0"/>
    </xf>
    <xf numFmtId="0" fontId="78" fillId="0" borderId="19" xfId="8" applyFont="1" applyBorder="1" applyAlignment="1" applyProtection="1">
      <alignment horizontal="center"/>
      <protection locked="0"/>
    </xf>
    <xf numFmtId="0" fontId="76" fillId="0" borderId="0" xfId="8" applyFont="1" applyAlignment="1">
      <alignment horizontal="right"/>
    </xf>
    <xf numFmtId="0" fontId="75" fillId="0" borderId="0" xfId="8" applyFont="1" applyAlignment="1">
      <alignment horizontal="right"/>
    </xf>
    <xf numFmtId="0" fontId="17" fillId="0" borderId="0" xfId="0" applyFont="1" applyAlignment="1" applyProtection="1">
      <alignment horizontal="centerContinuous" vertical="center"/>
      <protection hidden="1"/>
    </xf>
    <xf numFmtId="0" fontId="82" fillId="0" borderId="0" xfId="10" applyFont="1" applyAlignment="1">
      <alignment horizontal="left"/>
    </xf>
    <xf numFmtId="0" fontId="13" fillId="0" borderId="0" xfId="10" applyFont="1" applyAlignment="1">
      <alignment horizontal="left"/>
    </xf>
    <xf numFmtId="0" fontId="17" fillId="0" borderId="0" xfId="10" applyFont="1" applyAlignment="1">
      <alignment horizontal="centerContinuous"/>
    </xf>
    <xf numFmtId="0" fontId="3" fillId="0" borderId="0" xfId="10" applyAlignment="1">
      <alignment horizontal="centerContinuous"/>
    </xf>
    <xf numFmtId="0" fontId="18" fillId="0" borderId="2" xfId="9" applyFont="1" applyBorder="1" applyAlignment="1" applyProtection="1">
      <alignment horizontal="right" wrapText="1"/>
      <protection locked="0"/>
    </xf>
    <xf numFmtId="44" fontId="15" fillId="0" borderId="2" xfId="0" applyNumberFormat="1" applyFont="1" applyBorder="1" applyAlignment="1">
      <alignment vertical="center"/>
    </xf>
    <xf numFmtId="44" fontId="15" fillId="0" borderId="2" xfId="0" applyNumberFormat="1" applyFont="1" applyBorder="1" applyAlignment="1" applyProtection="1">
      <alignment vertical="center"/>
      <protection hidden="1"/>
    </xf>
    <xf numFmtId="43" fontId="5" fillId="0" borderId="2" xfId="7" applyFont="1" applyBorder="1" applyAlignment="1" applyProtection="1">
      <alignment vertical="center"/>
      <protection locked="0"/>
    </xf>
    <xf numFmtId="44" fontId="15" fillId="0" borderId="0" xfId="0" applyNumberFormat="1" applyFont="1" applyAlignment="1" applyProtection="1">
      <alignment horizontal="center"/>
      <protection locked="0"/>
    </xf>
    <xf numFmtId="0" fontId="15" fillId="0" borderId="0" xfId="0" applyFont="1" applyAlignment="1" applyProtection="1">
      <alignment horizontal="center"/>
      <protection locked="0"/>
    </xf>
    <xf numFmtId="0" fontId="15" fillId="0" borderId="0" xfId="0" applyFont="1" applyAlignment="1" applyProtection="1">
      <alignment horizontal="center"/>
      <protection hidden="1"/>
    </xf>
    <xf numFmtId="0" fontId="5" fillId="0" borderId="33" xfId="0" applyFont="1" applyBorder="1" applyAlignment="1" applyProtection="1">
      <alignment horizontal="center"/>
      <protection hidden="1"/>
    </xf>
    <xf numFmtId="0" fontId="8" fillId="0" borderId="6" xfId="0" applyFont="1" applyBorder="1" applyAlignment="1" applyProtection="1">
      <alignment horizontal="left"/>
      <protection hidden="1"/>
    </xf>
    <xf numFmtId="44" fontId="5" fillId="2" borderId="6" xfId="0" applyNumberFormat="1" applyFont="1" applyFill="1" applyBorder="1" applyProtection="1">
      <protection hidden="1"/>
    </xf>
    <xf numFmtId="44" fontId="15" fillId="2" borderId="6" xfId="0" applyNumberFormat="1" applyFont="1" applyFill="1" applyBorder="1" applyProtection="1">
      <protection hidden="1"/>
    </xf>
    <xf numFmtId="44" fontId="5" fillId="2" borderId="7" xfId="0" applyNumberFormat="1" applyFont="1" applyFill="1" applyBorder="1" applyProtection="1">
      <protection hidden="1"/>
    </xf>
    <xf numFmtId="0" fontId="3" fillId="0" borderId="6" xfId="0" applyFont="1" applyBorder="1" applyProtection="1">
      <protection hidden="1"/>
    </xf>
    <xf numFmtId="0" fontId="8" fillId="0" borderId="6" xfId="0" applyFont="1" applyBorder="1" applyProtection="1">
      <protection hidden="1"/>
    </xf>
    <xf numFmtId="0" fontId="7" fillId="0" borderId="64" xfId="0" applyFont="1" applyBorder="1" applyAlignment="1" applyProtection="1">
      <alignment horizontal="center" vertical="center" wrapText="1"/>
      <protection hidden="1"/>
    </xf>
    <xf numFmtId="0" fontId="3" fillId="0" borderId="64" xfId="0" applyFont="1" applyBorder="1" applyAlignment="1" applyProtection="1">
      <alignment horizontal="center" wrapText="1"/>
      <protection hidden="1"/>
    </xf>
    <xf numFmtId="0" fontId="15" fillId="0" borderId="64" xfId="0" applyFont="1" applyBorder="1" applyAlignment="1" applyProtection="1">
      <alignment horizontal="center" wrapText="1"/>
      <protection hidden="1"/>
    </xf>
    <xf numFmtId="0" fontId="2" fillId="0" borderId="64" xfId="0" applyFont="1" applyBorder="1" applyAlignment="1" applyProtection="1">
      <alignment horizontal="center" wrapText="1"/>
      <protection hidden="1"/>
    </xf>
    <xf numFmtId="0" fontId="5" fillId="0" borderId="65" xfId="0" applyFont="1" applyBorder="1" applyProtection="1">
      <protection locked="0"/>
    </xf>
    <xf numFmtId="0" fontId="5" fillId="0" borderId="66" xfId="0" applyFont="1" applyBorder="1" applyAlignment="1" applyProtection="1">
      <alignment horizontal="center" vertical="center"/>
      <protection hidden="1"/>
    </xf>
    <xf numFmtId="44" fontId="15" fillId="2" borderId="6" xfId="0" applyNumberFormat="1" applyFont="1" applyFill="1" applyBorder="1" applyAlignment="1" applyProtection="1">
      <alignment horizontal="center"/>
      <protection hidden="1"/>
    </xf>
    <xf numFmtId="0" fontId="5" fillId="0" borderId="31" xfId="0" quotePrefix="1" applyFont="1" applyBorder="1" applyAlignment="1">
      <alignment horizontal="center" vertical="center"/>
    </xf>
    <xf numFmtId="0" fontId="8" fillId="0" borderId="35" xfId="0" applyFont="1" applyBorder="1" applyAlignment="1" applyProtection="1">
      <alignment vertical="center"/>
      <protection hidden="1"/>
    </xf>
    <xf numFmtId="0" fontId="5" fillId="0" borderId="35" xfId="0" quotePrefix="1" applyFont="1" applyBorder="1" applyAlignment="1">
      <alignment horizontal="center" vertical="center"/>
    </xf>
    <xf numFmtId="0" fontId="15" fillId="0" borderId="16" xfId="0" applyFont="1" applyBorder="1" applyAlignment="1" applyProtection="1">
      <alignment horizontal="center" vertical="center" wrapText="1"/>
      <protection hidden="1"/>
    </xf>
    <xf numFmtId="0" fontId="0" fillId="0" borderId="0" xfId="0" quotePrefix="1" applyAlignment="1">
      <alignment horizontal="center" vertical="center" wrapText="1"/>
    </xf>
    <xf numFmtId="0" fontId="14" fillId="0" borderId="0" xfId="0" applyFont="1" applyAlignment="1" applyProtection="1">
      <alignment vertical="center"/>
      <protection hidden="1"/>
    </xf>
    <xf numFmtId="0" fontId="5" fillId="0" borderId="0" xfId="0" applyFont="1" applyAlignment="1">
      <alignment horizontal="center" vertical="center" wrapText="1"/>
    </xf>
    <xf numFmtId="44" fontId="0" fillId="0" borderId="0" xfId="0" applyNumberFormat="1" applyAlignment="1" applyProtection="1">
      <alignment vertical="center"/>
      <protection hidden="1"/>
    </xf>
    <xf numFmtId="0" fontId="2" fillId="0" borderId="0" xfId="0" applyFont="1" applyAlignment="1" applyProtection="1">
      <alignment vertical="center"/>
      <protection hidden="1"/>
    </xf>
    <xf numFmtId="0" fontId="8" fillId="0" borderId="0" xfId="0" applyFont="1" applyAlignment="1" applyProtection="1">
      <alignment vertical="center"/>
      <protection hidden="1"/>
    </xf>
    <xf numFmtId="0" fontId="3" fillId="0" borderId="0" xfId="0" quotePrefix="1" applyFont="1" applyAlignment="1">
      <alignment horizontal="center" vertical="center" wrapText="1"/>
    </xf>
    <xf numFmtId="0" fontId="14" fillId="0" borderId="35" xfId="0" applyFont="1" applyBorder="1" applyAlignment="1" applyProtection="1">
      <alignment vertical="center"/>
      <protection hidden="1"/>
    </xf>
    <xf numFmtId="0" fontId="18" fillId="0" borderId="0" xfId="0" applyFont="1" applyAlignment="1">
      <alignment vertical="center"/>
    </xf>
    <xf numFmtId="0" fontId="14" fillId="11" borderId="31" xfId="0" applyFont="1" applyFill="1" applyBorder="1" applyAlignment="1" applyProtection="1">
      <alignment vertical="center"/>
      <protection hidden="1"/>
    </xf>
    <xf numFmtId="44" fontId="0" fillId="0" borderId="0" xfId="0" applyNumberFormat="1" applyAlignment="1" applyProtection="1">
      <alignment vertical="center"/>
      <protection locked="0"/>
    </xf>
    <xf numFmtId="0" fontId="14" fillId="0" borderId="2" xfId="0" quotePrefix="1" applyFont="1" applyBorder="1" applyAlignment="1">
      <alignment horizontal="center" vertical="center" wrapText="1"/>
    </xf>
    <xf numFmtId="0" fontId="14" fillId="0" borderId="2" xfId="0" applyFont="1" applyBorder="1" applyAlignment="1" applyProtection="1">
      <alignment horizontal="center" vertical="center"/>
      <protection hidden="1"/>
    </xf>
    <xf numFmtId="0" fontId="14" fillId="0" borderId="0" xfId="0" applyFont="1" applyAlignment="1" applyProtection="1">
      <alignment horizontal="center" vertical="center"/>
      <protection hidden="1"/>
    </xf>
    <xf numFmtId="0" fontId="14" fillId="0" borderId="69" xfId="0" applyFont="1" applyBorder="1" applyAlignment="1" applyProtection="1">
      <alignment horizontal="center" vertical="center"/>
      <protection hidden="1"/>
    </xf>
    <xf numFmtId="43" fontId="0" fillId="0" borderId="2" xfId="0" applyNumberFormat="1" applyBorder="1" applyAlignment="1" applyProtection="1">
      <alignment vertical="center"/>
      <protection hidden="1"/>
    </xf>
    <xf numFmtId="43" fontId="0" fillId="0" borderId="2" xfId="0" applyNumberFormat="1" applyBorder="1" applyAlignment="1" applyProtection="1">
      <alignment vertical="center"/>
      <protection locked="0"/>
    </xf>
    <xf numFmtId="43" fontId="7" fillId="0" borderId="35" xfId="0" applyNumberFormat="1" applyFont="1" applyBorder="1" applyAlignment="1" applyProtection="1">
      <alignment vertical="center"/>
      <protection hidden="1"/>
    </xf>
    <xf numFmtId="43" fontId="0" fillId="0" borderId="2" xfId="0" applyNumberFormat="1" applyBorder="1" applyAlignment="1">
      <alignment vertical="center"/>
    </xf>
    <xf numFmtId="43" fontId="5" fillId="0" borderId="2" xfId="0" applyNumberFormat="1" applyFont="1" applyBorder="1" applyAlignment="1" applyProtection="1">
      <alignment vertical="center"/>
      <protection locked="0"/>
    </xf>
    <xf numFmtId="43" fontId="7" fillId="0" borderId="68" xfId="0" applyNumberFormat="1" applyFont="1" applyBorder="1" applyAlignment="1" applyProtection="1">
      <alignment vertical="center"/>
      <protection hidden="1"/>
    </xf>
    <xf numFmtId="43" fontId="7" fillId="0" borderId="68" xfId="0" applyNumberFormat="1" applyFont="1" applyBorder="1" applyAlignment="1" applyProtection="1">
      <alignment horizontal="left" vertical="center"/>
      <protection hidden="1"/>
    </xf>
    <xf numFmtId="43" fontId="5" fillId="0" borderId="2" xfId="0" applyNumberFormat="1" applyFont="1" applyBorder="1" applyProtection="1">
      <protection locked="0"/>
    </xf>
    <xf numFmtId="43" fontId="2" fillId="0" borderId="4" xfId="0" applyNumberFormat="1" applyFont="1" applyBorder="1" applyProtection="1">
      <protection hidden="1"/>
    </xf>
    <xf numFmtId="43" fontId="5" fillId="0" borderId="6" xfId="0" applyNumberFormat="1" applyFont="1" applyBorder="1" applyProtection="1">
      <protection locked="0"/>
    </xf>
    <xf numFmtId="43" fontId="5" fillId="2" borderId="6" xfId="0" applyNumberFormat="1" applyFont="1" applyFill="1" applyBorder="1" applyProtection="1">
      <protection hidden="1"/>
    </xf>
    <xf numFmtId="43" fontId="2" fillId="0" borderId="62" xfId="0" applyNumberFormat="1" applyFont="1" applyBorder="1" applyProtection="1">
      <protection hidden="1"/>
    </xf>
    <xf numFmtId="43" fontId="5" fillId="2" borderId="2" xfId="0" applyNumberFormat="1" applyFont="1" applyFill="1" applyBorder="1" applyProtection="1">
      <protection hidden="1"/>
    </xf>
    <xf numFmtId="43" fontId="5" fillId="0" borderId="6" xfId="0" applyNumberFormat="1" applyFont="1" applyBorder="1" applyProtection="1">
      <protection hidden="1"/>
    </xf>
    <xf numFmtId="43" fontId="5" fillId="0" borderId="2" xfId="0" applyNumberFormat="1" applyFont="1" applyBorder="1"/>
    <xf numFmtId="0" fontId="70" fillId="0" borderId="0" xfId="0" applyFont="1" applyAlignment="1">
      <alignment horizontal="left" vertical="top" wrapText="1"/>
    </xf>
    <xf numFmtId="0" fontId="3" fillId="0" borderId="0" xfId="0" quotePrefix="1" applyFont="1" applyAlignment="1" applyProtection="1">
      <alignment horizontal="center" vertical="top"/>
      <protection hidden="1"/>
    </xf>
    <xf numFmtId="41" fontId="3" fillId="0" borderId="12" xfId="0" quotePrefix="1" applyNumberFormat="1" applyFont="1" applyBorder="1" applyAlignment="1" applyProtection="1">
      <alignment horizontal="center" vertical="top"/>
      <protection hidden="1"/>
    </xf>
    <xf numFmtId="0" fontId="15" fillId="0" borderId="2" xfId="0" applyFont="1" applyBorder="1" applyAlignment="1" applyProtection="1">
      <alignment horizontal="center" vertical="center"/>
      <protection hidden="1"/>
    </xf>
    <xf numFmtId="43" fontId="3" fillId="0" borderId="63" xfId="0" quotePrefix="1" applyNumberFormat="1" applyFont="1" applyBorder="1" applyAlignment="1" applyProtection="1">
      <alignment horizontal="center" vertical="center"/>
      <protection locked="0"/>
    </xf>
    <xf numFmtId="0" fontId="3" fillId="0" borderId="26" xfId="0" applyFont="1" applyBorder="1" applyAlignment="1" applyProtection="1">
      <alignment vertical="center"/>
      <protection hidden="1"/>
    </xf>
    <xf numFmtId="0" fontId="3" fillId="0" borderId="50" xfId="0" applyFont="1" applyBorder="1" applyAlignment="1" applyProtection="1">
      <alignment vertical="center"/>
      <protection hidden="1"/>
    </xf>
    <xf numFmtId="0" fontId="5" fillId="0" borderId="43"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44" xfId="0" applyFont="1" applyBorder="1" applyAlignment="1" applyProtection="1">
      <alignment horizontal="left" vertical="top" wrapText="1"/>
      <protection locked="0"/>
    </xf>
    <xf numFmtId="44" fontId="15" fillId="0" borderId="2" xfId="0" applyNumberFormat="1" applyFont="1" applyBorder="1" applyAlignment="1">
      <alignment horizontal="center"/>
    </xf>
    <xf numFmtId="44" fontId="15" fillId="0" borderId="4" xfId="0" applyNumberFormat="1" applyFont="1" applyBorder="1" applyAlignment="1">
      <alignment horizontal="center"/>
    </xf>
    <xf numFmtId="44" fontId="15" fillId="0" borderId="6" xfId="0" applyNumberFormat="1" applyFont="1" applyBorder="1" applyAlignment="1">
      <alignment horizontal="center"/>
    </xf>
    <xf numFmtId="44" fontId="15" fillId="0" borderId="62" xfId="0" applyNumberFormat="1" applyFont="1" applyBorder="1" applyAlignment="1">
      <alignment horizontal="center"/>
    </xf>
    <xf numFmtId="44" fontId="15" fillId="0" borderId="3" xfId="0" applyNumberFormat="1" applyFont="1" applyBorder="1" applyAlignment="1">
      <alignment horizontal="center"/>
    </xf>
    <xf numFmtId="44" fontId="15" fillId="0" borderId="10" xfId="0" applyNumberFormat="1" applyFont="1" applyBorder="1" applyAlignment="1">
      <alignment horizontal="center"/>
    </xf>
    <xf numFmtId="44" fontId="15" fillId="0" borderId="7" xfId="0" applyNumberFormat="1" applyFont="1" applyBorder="1" applyAlignment="1">
      <alignment horizontal="center"/>
    </xf>
    <xf numFmtId="44" fontId="15" fillId="0" borderId="54" xfId="0" applyNumberFormat="1" applyFont="1" applyBorder="1" applyAlignment="1">
      <alignment horizontal="center"/>
    </xf>
    <xf numFmtId="44" fontId="15" fillId="0" borderId="67" xfId="0" applyNumberFormat="1" applyFont="1" applyBorder="1" applyAlignment="1">
      <alignment horizontal="center"/>
    </xf>
    <xf numFmtId="3" fontId="5" fillId="0" borderId="0" xfId="0" applyNumberFormat="1" applyFont="1"/>
    <xf numFmtId="3" fontId="5" fillId="0" borderId="0" xfId="0" applyNumberFormat="1" applyFont="1" applyProtection="1">
      <protection locked="0"/>
    </xf>
    <xf numFmtId="165" fontId="5" fillId="0" borderId="0" xfId="0" applyNumberFormat="1" applyFont="1"/>
    <xf numFmtId="43" fontId="5" fillId="0" borderId="0" xfId="7" applyFont="1" applyBorder="1" applyProtection="1"/>
    <xf numFmtId="0" fontId="15" fillId="0" borderId="0" xfId="0" applyFont="1" applyAlignment="1">
      <alignment vertical="top"/>
    </xf>
    <xf numFmtId="165" fontId="5" fillId="0" borderId="1" xfId="0" applyNumberFormat="1" applyFont="1" applyBorder="1" applyProtection="1">
      <protection hidden="1"/>
    </xf>
    <xf numFmtId="0" fontId="5" fillId="0" borderId="70" xfId="0" applyFont="1" applyBorder="1" applyProtection="1">
      <protection hidden="1"/>
    </xf>
    <xf numFmtId="0" fontId="5" fillId="0" borderId="71" xfId="0" applyFont="1" applyBorder="1" applyProtection="1">
      <protection hidden="1"/>
    </xf>
    <xf numFmtId="44" fontId="5" fillId="0" borderId="44" xfId="0" applyNumberFormat="1" applyFont="1" applyBorder="1" applyProtection="1">
      <protection locked="0"/>
    </xf>
    <xf numFmtId="44" fontId="3" fillId="0" borderId="50" xfId="1" applyFont="1" applyBorder="1" applyProtection="1">
      <protection locked="0"/>
    </xf>
    <xf numFmtId="0" fontId="5" fillId="0" borderId="70" xfId="0" applyFont="1" applyBorder="1" applyProtection="1">
      <protection locked="0"/>
    </xf>
    <xf numFmtId="44" fontId="5" fillId="0" borderId="50" xfId="0" applyNumberFormat="1" applyFont="1" applyBorder="1" applyProtection="1">
      <protection locked="0"/>
    </xf>
    <xf numFmtId="0" fontId="8" fillId="0" borderId="70" xfId="0" applyFont="1" applyBorder="1" applyProtection="1">
      <protection hidden="1"/>
    </xf>
    <xf numFmtId="0" fontId="3" fillId="0" borderId="43" xfId="0" applyFont="1" applyBorder="1" applyProtection="1">
      <protection locked="0"/>
    </xf>
    <xf numFmtId="0" fontId="3" fillId="0" borderId="44" xfId="0" applyFont="1" applyBorder="1" applyProtection="1">
      <protection locked="0"/>
    </xf>
    <xf numFmtId="0" fontId="5" fillId="0" borderId="70" xfId="0" applyFont="1" applyBorder="1" applyAlignment="1" applyProtection="1">
      <alignment horizontal="right"/>
      <protection hidden="1"/>
    </xf>
    <xf numFmtId="0" fontId="5" fillId="0" borderId="70"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1" xfId="0" applyFont="1" applyBorder="1" applyAlignment="1" applyProtection="1">
      <alignment horizontal="left" vertical="top" wrapText="1"/>
      <protection locked="0"/>
    </xf>
    <xf numFmtId="0" fontId="3" fillId="0" borderId="43" xfId="0" applyFont="1" applyBorder="1" applyAlignment="1" applyProtection="1">
      <alignment horizontal="center"/>
      <protection locked="0"/>
    </xf>
    <xf numFmtId="0" fontId="3" fillId="0" borderId="44" xfId="0" applyFont="1" applyBorder="1" applyAlignment="1" applyProtection="1">
      <alignment horizontal="center"/>
      <protection locked="0"/>
    </xf>
    <xf numFmtId="0" fontId="5" fillId="0" borderId="63" xfId="0" applyFont="1" applyBorder="1" applyProtection="1">
      <protection locked="0"/>
    </xf>
    <xf numFmtId="43" fontId="5" fillId="0" borderId="50" xfId="7" applyFont="1" applyBorder="1" applyProtection="1">
      <protection locked="0"/>
    </xf>
    <xf numFmtId="0" fontId="5" fillId="0" borderId="71" xfId="0" applyFont="1" applyBorder="1" applyProtection="1">
      <protection locked="0"/>
    </xf>
    <xf numFmtId="0" fontId="3" fillId="0" borderId="70" xfId="0" applyFont="1" applyBorder="1"/>
    <xf numFmtId="43" fontId="5" fillId="0" borderId="50" xfId="7" applyFont="1" applyBorder="1" applyProtection="1"/>
    <xf numFmtId="44" fontId="5" fillId="0" borderId="71" xfId="0" applyNumberFormat="1" applyFont="1" applyBorder="1"/>
    <xf numFmtId="0" fontId="5" fillId="0" borderId="70" xfId="0" applyFont="1" applyBorder="1" applyAlignment="1" applyProtection="1">
      <alignment horizontal="center"/>
      <protection hidden="1"/>
    </xf>
    <xf numFmtId="165" fontId="5" fillId="0" borderId="0" xfId="0" applyNumberFormat="1" applyFont="1" applyProtection="1">
      <protection hidden="1"/>
    </xf>
    <xf numFmtId="0" fontId="2" fillId="0" borderId="0" xfId="0" applyFont="1" applyAlignment="1" applyProtection="1">
      <alignment horizontal="right"/>
      <protection hidden="1"/>
    </xf>
    <xf numFmtId="0" fontId="2" fillId="0" borderId="70" xfId="0" applyFont="1" applyBorder="1" applyAlignment="1" applyProtection="1">
      <alignment horizontal="center" vertical="top" wrapText="1"/>
      <protection hidden="1"/>
    </xf>
    <xf numFmtId="0" fontId="2" fillId="0" borderId="0" xfId="0" applyFont="1" applyAlignment="1" applyProtection="1">
      <alignment horizontal="center" vertical="top" wrapText="1"/>
      <protection hidden="1"/>
    </xf>
    <xf numFmtId="0" fontId="2" fillId="0" borderId="71" xfId="0" applyFont="1" applyBorder="1" applyAlignment="1" applyProtection="1">
      <alignment horizontal="center" vertical="top" wrapText="1"/>
      <protection hidden="1"/>
    </xf>
    <xf numFmtId="165" fontId="2" fillId="0" borderId="19" xfId="0" applyNumberFormat="1" applyFont="1" applyBorder="1" applyAlignment="1" applyProtection="1">
      <alignment horizontal="right"/>
      <protection hidden="1"/>
    </xf>
    <xf numFmtId="44" fontId="87" fillId="0" borderId="0" xfId="0" applyNumberFormat="1" applyFont="1" applyAlignment="1" applyProtection="1">
      <alignment vertical="center"/>
      <protection hidden="1"/>
    </xf>
    <xf numFmtId="44" fontId="5" fillId="0" borderId="50" xfId="0" applyNumberFormat="1" applyFont="1" applyBorder="1" applyProtection="1">
      <protection hidden="1"/>
    </xf>
    <xf numFmtId="0" fontId="3" fillId="0" borderId="0" xfId="0" applyFont="1" applyAlignment="1" applyProtection="1">
      <alignment horizontal="center"/>
      <protection locked="0"/>
    </xf>
    <xf numFmtId="0" fontId="3" fillId="0" borderId="43" xfId="0" applyFont="1" applyBorder="1"/>
    <xf numFmtId="0" fontId="5" fillId="0" borderId="1" xfId="0" applyFont="1" applyBorder="1" applyProtection="1">
      <protection locked="0"/>
    </xf>
    <xf numFmtId="10" fontId="5" fillId="0" borderId="44" xfId="6" applyNumberFormat="1" applyFont="1" applyBorder="1" applyProtection="1"/>
    <xf numFmtId="9" fontId="5" fillId="0" borderId="29" xfId="6" applyFont="1" applyBorder="1" applyAlignment="1" applyProtection="1">
      <alignment horizontal="right"/>
    </xf>
    <xf numFmtId="0" fontId="62" fillId="0" borderId="0" xfId="0" applyFont="1" applyAlignment="1">
      <alignment horizontal="left" vertical="top" wrapText="1"/>
    </xf>
    <xf numFmtId="0" fontId="60" fillId="0" borderId="0" xfId="0" applyFont="1" applyAlignment="1">
      <alignment horizontal="left" vertical="top" wrapText="1"/>
    </xf>
    <xf numFmtId="0" fontId="67" fillId="0" borderId="12" xfId="0" applyFont="1" applyBorder="1" applyAlignment="1" applyProtection="1">
      <alignment horizontal="center" wrapText="1"/>
      <protection hidden="1"/>
    </xf>
    <xf numFmtId="0" fontId="65" fillId="0" borderId="11" xfId="0" applyFont="1" applyBorder="1" applyAlignment="1" applyProtection="1">
      <alignment horizontal="left" vertical="top" wrapText="1"/>
      <protection hidden="1"/>
    </xf>
    <xf numFmtId="0" fontId="65" fillId="0" borderId="0" xfId="0" applyFont="1" applyAlignment="1" applyProtection="1">
      <alignment horizontal="left" vertical="top" wrapText="1"/>
      <protection hidden="1"/>
    </xf>
    <xf numFmtId="0" fontId="89" fillId="0" borderId="0" xfId="0" applyFont="1" applyAlignment="1">
      <alignment horizontal="left" vertical="top" wrapText="1"/>
    </xf>
    <xf numFmtId="0" fontId="85" fillId="0" borderId="0" xfId="0" applyFont="1" applyAlignment="1">
      <alignment horizontal="left" vertical="top" wrapText="1"/>
    </xf>
    <xf numFmtId="0" fontId="86" fillId="0" borderId="0" xfId="0" applyFont="1" applyAlignment="1">
      <alignment horizontal="left" vertical="top" wrapText="1"/>
    </xf>
    <xf numFmtId="0" fontId="49" fillId="0" borderId="46" xfId="0" applyFont="1" applyBorder="1" applyAlignment="1" applyProtection="1">
      <alignment horizontal="center"/>
      <protection hidden="1"/>
    </xf>
    <xf numFmtId="0" fontId="34" fillId="4" borderId="0" xfId="0" applyFont="1" applyFill="1" applyAlignment="1">
      <alignment horizontal="center"/>
    </xf>
    <xf numFmtId="0" fontId="41" fillId="16" borderId="0" xfId="0" applyFont="1" applyFill="1" applyAlignment="1">
      <alignment horizontal="center"/>
    </xf>
    <xf numFmtId="0" fontId="14" fillId="0" borderId="11" xfId="0" applyFont="1" applyBorder="1" applyAlignment="1" applyProtection="1">
      <alignment horizontal="center"/>
      <protection hidden="1"/>
    </xf>
    <xf numFmtId="0" fontId="5" fillId="0" borderId="14" xfId="0" applyFont="1" applyBorder="1" applyAlignment="1" applyProtection="1">
      <alignment horizontal="center" vertical="center"/>
      <protection hidden="1"/>
    </xf>
    <xf numFmtId="0" fontId="5" fillId="0" borderId="0" xfId="0" applyFont="1" applyAlignment="1" applyProtection="1">
      <alignment horizontal="center" vertical="center"/>
      <protection hidden="1"/>
    </xf>
    <xf numFmtId="0" fontId="5" fillId="0" borderId="15" xfId="0" applyFont="1" applyBorder="1" applyAlignment="1" applyProtection="1">
      <alignment horizontal="center" vertical="center"/>
      <protection hidden="1"/>
    </xf>
    <xf numFmtId="0" fontId="51" fillId="0" borderId="14" xfId="0" applyFont="1" applyBorder="1" applyAlignment="1" applyProtection="1">
      <alignment horizontal="center" vertical="top"/>
      <protection hidden="1"/>
    </xf>
    <xf numFmtId="0" fontId="51" fillId="0" borderId="0" xfId="0" applyFont="1" applyAlignment="1" applyProtection="1">
      <alignment horizontal="center" vertical="top"/>
      <protection hidden="1"/>
    </xf>
    <xf numFmtId="0" fontId="51" fillId="0" borderId="15" xfId="0" applyFont="1" applyBorder="1" applyAlignment="1" applyProtection="1">
      <alignment horizontal="center" vertical="top"/>
      <protection hidden="1"/>
    </xf>
    <xf numFmtId="0" fontId="2" fillId="14" borderId="31" xfId="0" applyFont="1" applyFill="1" applyBorder="1" applyAlignment="1" applyProtection="1">
      <alignment horizontal="center"/>
      <protection hidden="1"/>
    </xf>
    <xf numFmtId="0" fontId="8" fillId="14" borderId="35" xfId="0" applyFont="1" applyFill="1" applyBorder="1" applyAlignment="1" applyProtection="1">
      <alignment horizontal="center"/>
      <protection hidden="1"/>
    </xf>
    <xf numFmtId="0" fontId="8" fillId="14" borderId="32" xfId="0" applyFont="1" applyFill="1" applyBorder="1" applyAlignment="1" applyProtection="1">
      <alignment horizontal="center"/>
      <protection hidden="1"/>
    </xf>
    <xf numFmtId="0" fontId="32" fillId="12" borderId="17" xfId="0" applyFont="1" applyFill="1" applyBorder="1" applyAlignment="1" applyProtection="1">
      <alignment horizontal="center" vertical="center"/>
      <protection hidden="1"/>
    </xf>
    <xf numFmtId="0" fontId="32" fillId="12" borderId="12" xfId="0" applyFont="1" applyFill="1" applyBorder="1" applyAlignment="1" applyProtection="1">
      <alignment horizontal="center" vertical="center"/>
      <protection hidden="1"/>
    </xf>
    <xf numFmtId="0" fontId="32" fillId="12" borderId="18" xfId="0" applyFont="1" applyFill="1" applyBorder="1" applyAlignment="1" applyProtection="1">
      <alignment horizontal="center" vertical="center"/>
      <protection hidden="1"/>
    </xf>
    <xf numFmtId="0" fontId="8" fillId="12" borderId="31" xfId="0" applyFont="1" applyFill="1" applyBorder="1" applyAlignment="1" applyProtection="1">
      <alignment horizontal="center"/>
      <protection hidden="1"/>
    </xf>
    <xf numFmtId="0" fontId="8" fillId="12" borderId="35" xfId="0" applyFont="1" applyFill="1" applyBorder="1" applyAlignment="1" applyProtection="1">
      <alignment horizontal="center"/>
      <protection hidden="1"/>
    </xf>
    <xf numFmtId="0" fontId="8" fillId="12" borderId="32" xfId="0" applyFont="1" applyFill="1" applyBorder="1" applyAlignment="1" applyProtection="1">
      <alignment horizontal="center"/>
      <protection hidden="1"/>
    </xf>
    <xf numFmtId="0" fontId="3" fillId="12" borderId="13" xfId="0" applyFont="1" applyFill="1" applyBorder="1" applyAlignment="1" applyProtection="1">
      <alignment horizontal="left" wrapText="1"/>
      <protection hidden="1"/>
    </xf>
    <xf numFmtId="0" fontId="3" fillId="12" borderId="11" xfId="0" applyFont="1" applyFill="1" applyBorder="1" applyAlignment="1" applyProtection="1">
      <alignment horizontal="left" wrapText="1"/>
      <protection hidden="1"/>
    </xf>
    <xf numFmtId="0" fontId="3" fillId="12" borderId="22" xfId="0" applyFont="1" applyFill="1" applyBorder="1" applyAlignment="1" applyProtection="1">
      <alignment horizontal="left" wrapText="1"/>
      <protection hidden="1"/>
    </xf>
    <xf numFmtId="0" fontId="3" fillId="14" borderId="13" xfId="0" applyFont="1" applyFill="1" applyBorder="1" applyAlignment="1" applyProtection="1">
      <alignment horizontal="center" wrapText="1"/>
      <protection hidden="1"/>
    </xf>
    <xf numFmtId="0" fontId="5" fillId="14" borderId="11" xfId="0" applyFont="1" applyFill="1" applyBorder="1" applyAlignment="1" applyProtection="1">
      <alignment horizontal="center" wrapText="1"/>
      <protection hidden="1"/>
    </xf>
    <xf numFmtId="0" fontId="5" fillId="14" borderId="22" xfId="0" applyFont="1" applyFill="1" applyBorder="1" applyAlignment="1" applyProtection="1">
      <alignment horizontal="center" wrapText="1"/>
      <protection hidden="1"/>
    </xf>
    <xf numFmtId="0" fontId="13" fillId="0" borderId="48" xfId="0" applyFont="1" applyBorder="1" applyAlignment="1" applyProtection="1">
      <alignment horizontal="left" wrapText="1"/>
      <protection hidden="1"/>
    </xf>
    <xf numFmtId="0" fontId="17" fillId="0" borderId="47" xfId="0" applyFont="1" applyBorder="1" applyAlignment="1" applyProtection="1">
      <alignment horizontal="left"/>
      <protection hidden="1"/>
    </xf>
    <xf numFmtId="0" fontId="17" fillId="0" borderId="49" xfId="0" applyFont="1" applyBorder="1" applyAlignment="1" applyProtection="1">
      <alignment horizontal="left"/>
      <protection hidden="1"/>
    </xf>
    <xf numFmtId="0" fontId="13" fillId="0" borderId="36" xfId="0" applyFont="1" applyBorder="1" applyAlignment="1" applyProtection="1">
      <alignment horizontal="center"/>
      <protection hidden="1"/>
    </xf>
    <xf numFmtId="0" fontId="13" fillId="0" borderId="0" xfId="0" applyFont="1" applyAlignment="1" applyProtection="1">
      <alignment horizontal="center"/>
      <protection hidden="1"/>
    </xf>
    <xf numFmtId="0" fontId="13" fillId="0" borderId="37" xfId="0" applyFont="1" applyBorder="1" applyAlignment="1" applyProtection="1">
      <alignment horizontal="center"/>
      <protection hidden="1"/>
    </xf>
    <xf numFmtId="0" fontId="73" fillId="0" borderId="36" xfId="2" applyFont="1" applyBorder="1" applyAlignment="1" applyProtection="1">
      <alignment horizontal="center"/>
      <protection hidden="1"/>
    </xf>
    <xf numFmtId="0" fontId="73" fillId="0" borderId="0" xfId="2" applyFont="1" applyBorder="1" applyAlignment="1" applyProtection="1">
      <alignment horizontal="center"/>
      <protection hidden="1"/>
    </xf>
    <xf numFmtId="0" fontId="73" fillId="0" borderId="37" xfId="2" applyFont="1" applyBorder="1" applyAlignment="1" applyProtection="1">
      <alignment horizontal="center"/>
      <protection hidden="1"/>
    </xf>
    <xf numFmtId="0" fontId="73" fillId="0" borderId="38" xfId="2" applyFont="1" applyBorder="1" applyAlignment="1" applyProtection="1">
      <alignment horizontal="center"/>
      <protection hidden="1"/>
    </xf>
    <xf numFmtId="0" fontId="73" fillId="0" borderId="46" xfId="2" applyFont="1" applyBorder="1" applyAlignment="1" applyProtection="1">
      <alignment horizontal="center"/>
      <protection hidden="1"/>
    </xf>
    <xf numFmtId="0" fontId="73" fillId="0" borderId="39" xfId="2" applyFont="1" applyBorder="1" applyAlignment="1" applyProtection="1">
      <alignment horizontal="center"/>
      <protection hidden="1"/>
    </xf>
    <xf numFmtId="0" fontId="17" fillId="0" borderId="36" xfId="0" applyFont="1" applyBorder="1" applyAlignment="1" applyProtection="1">
      <alignment horizontal="left" wrapText="1"/>
      <protection hidden="1"/>
    </xf>
    <xf numFmtId="0" fontId="17" fillId="0" borderId="0" xfId="0" applyFont="1" applyAlignment="1" applyProtection="1">
      <alignment horizontal="left"/>
      <protection hidden="1"/>
    </xf>
    <xf numFmtId="0" fontId="17" fillId="0" borderId="37" xfId="0" applyFont="1" applyBorder="1" applyAlignment="1" applyProtection="1">
      <alignment horizontal="left"/>
      <protection hidden="1"/>
    </xf>
    <xf numFmtId="0" fontId="8" fillId="3" borderId="13" xfId="0" applyFont="1" applyFill="1" applyBorder="1" applyAlignment="1" applyProtection="1">
      <alignment horizontal="center"/>
      <protection hidden="1"/>
    </xf>
    <xf numFmtId="0" fontId="8" fillId="3" borderId="11" xfId="0" applyFont="1" applyFill="1" applyBorder="1" applyAlignment="1" applyProtection="1">
      <alignment horizontal="center"/>
      <protection hidden="1"/>
    </xf>
    <xf numFmtId="0" fontId="8" fillId="3" borderId="22" xfId="0" applyFont="1" applyFill="1" applyBorder="1" applyAlignment="1" applyProtection="1">
      <alignment horizontal="center"/>
      <protection hidden="1"/>
    </xf>
    <xf numFmtId="0" fontId="13" fillId="13" borderId="57" xfId="0" applyFont="1" applyFill="1" applyBorder="1" applyAlignment="1" applyProtection="1">
      <alignment horizontal="center"/>
      <protection hidden="1"/>
    </xf>
    <xf numFmtId="0" fontId="13" fillId="13" borderId="58" xfId="0" applyFont="1" applyFill="1" applyBorder="1" applyAlignment="1" applyProtection="1">
      <alignment horizontal="center"/>
      <protection hidden="1"/>
    </xf>
    <xf numFmtId="0" fontId="13" fillId="13" borderId="59" xfId="0" applyFont="1" applyFill="1" applyBorder="1" applyAlignment="1" applyProtection="1">
      <alignment horizontal="center"/>
      <protection hidden="1"/>
    </xf>
    <xf numFmtId="0" fontId="17" fillId="0" borderId="36" xfId="0" applyFont="1" applyBorder="1" applyAlignment="1" applyProtection="1">
      <alignment horizontal="center" wrapText="1"/>
      <protection hidden="1"/>
    </xf>
    <xf numFmtId="0" fontId="17" fillId="0" borderId="0" xfId="0" applyFont="1" applyAlignment="1" applyProtection="1">
      <alignment horizontal="center" wrapText="1"/>
      <protection hidden="1"/>
    </xf>
    <xf numFmtId="0" fontId="17" fillId="0" borderId="37" xfId="0" applyFont="1" applyBorder="1" applyAlignment="1" applyProtection="1">
      <alignment horizontal="center" wrapText="1"/>
      <protection hidden="1"/>
    </xf>
    <xf numFmtId="0" fontId="32" fillId="14" borderId="17" xfId="0" applyFont="1" applyFill="1" applyBorder="1" applyAlignment="1" applyProtection="1">
      <alignment horizontal="center" vertical="center"/>
      <protection hidden="1"/>
    </xf>
    <xf numFmtId="0" fontId="32" fillId="14" borderId="12" xfId="0" applyFont="1" applyFill="1" applyBorder="1" applyAlignment="1" applyProtection="1">
      <alignment horizontal="center" vertical="center"/>
      <protection hidden="1"/>
    </xf>
    <xf numFmtId="0" fontId="32" fillId="14" borderId="18" xfId="0" applyFont="1" applyFill="1" applyBorder="1" applyAlignment="1" applyProtection="1">
      <alignment horizontal="center" vertical="center"/>
      <protection hidden="1"/>
    </xf>
    <xf numFmtId="0" fontId="3" fillId="14" borderId="14" xfId="0" applyFont="1" applyFill="1" applyBorder="1" applyAlignment="1" applyProtection="1">
      <alignment horizontal="center" wrapText="1"/>
      <protection hidden="1"/>
    </xf>
    <xf numFmtId="0" fontId="5" fillId="14" borderId="0" xfId="0" applyFont="1" applyFill="1" applyAlignment="1" applyProtection="1">
      <alignment horizontal="center" wrapText="1"/>
      <protection hidden="1"/>
    </xf>
    <xf numFmtId="0" fontId="5" fillId="14" borderId="15" xfId="0" applyFont="1" applyFill="1" applyBorder="1" applyAlignment="1" applyProtection="1">
      <alignment horizontal="center" wrapText="1"/>
      <protection hidden="1"/>
    </xf>
    <xf numFmtId="0" fontId="13" fillId="9" borderId="20" xfId="0" applyFont="1" applyFill="1" applyBorder="1" applyAlignment="1" applyProtection="1">
      <alignment horizontal="center"/>
      <protection hidden="1"/>
    </xf>
    <xf numFmtId="0" fontId="13" fillId="9" borderId="21" xfId="0" applyFont="1" applyFill="1" applyBorder="1" applyAlignment="1" applyProtection="1">
      <alignment horizontal="center"/>
      <protection hidden="1"/>
    </xf>
    <xf numFmtId="0" fontId="13" fillId="9" borderId="30" xfId="0" applyFont="1" applyFill="1" applyBorder="1" applyAlignment="1" applyProtection="1">
      <alignment horizontal="center"/>
      <protection hidden="1"/>
    </xf>
    <xf numFmtId="0" fontId="54" fillId="0" borderId="20" xfId="0" applyFont="1" applyBorder="1" applyAlignment="1" applyProtection="1">
      <alignment horizontal="center" vertical="center"/>
      <protection hidden="1"/>
    </xf>
    <xf numFmtId="0" fontId="54" fillId="0" borderId="21" xfId="0" applyFont="1" applyBorder="1" applyAlignment="1" applyProtection="1">
      <alignment horizontal="center" vertical="center"/>
      <protection hidden="1"/>
    </xf>
    <xf numFmtId="0" fontId="54" fillId="0" borderId="30" xfId="0" applyFont="1" applyBorder="1" applyAlignment="1" applyProtection="1">
      <alignment horizontal="center" vertical="center"/>
      <protection hidden="1"/>
    </xf>
    <xf numFmtId="0" fontId="3" fillId="0" borderId="14" xfId="0" applyFont="1" applyBorder="1" applyAlignment="1" applyProtection="1">
      <alignment horizontal="center" wrapText="1"/>
      <protection hidden="1"/>
    </xf>
    <xf numFmtId="0" fontId="3" fillId="0" borderId="0" xfId="0" applyFont="1" applyAlignment="1" applyProtection="1">
      <alignment horizontal="center" wrapText="1"/>
      <protection hidden="1"/>
    </xf>
    <xf numFmtId="0" fontId="3" fillId="0" borderId="15" xfId="0" applyFont="1" applyBorder="1" applyAlignment="1" applyProtection="1">
      <alignment horizontal="center" wrapText="1"/>
      <protection hidden="1"/>
    </xf>
    <xf numFmtId="0" fontId="7" fillId="0" borderId="0" xfId="5" applyFont="1" applyAlignment="1" applyProtection="1">
      <alignment horizontal="center" vertical="center"/>
      <protection hidden="1"/>
    </xf>
    <xf numFmtId="0" fontId="12" fillId="0" borderId="0" xfId="0" applyFont="1" applyAlignment="1" applyProtection="1">
      <alignment horizontal="center"/>
      <protection hidden="1"/>
    </xf>
    <xf numFmtId="0" fontId="10" fillId="0" borderId="0" xfId="0" applyFont="1" applyAlignment="1" applyProtection="1">
      <alignment horizontal="center" vertical="center"/>
      <protection hidden="1"/>
    </xf>
    <xf numFmtId="0" fontId="7" fillId="3" borderId="31" xfId="0" applyFont="1" applyFill="1" applyBorder="1" applyAlignment="1" applyProtection="1">
      <alignment horizontal="center" vertical="center"/>
      <protection hidden="1"/>
    </xf>
    <xf numFmtId="0" fontId="7" fillId="3" borderId="35" xfId="0" applyFont="1" applyFill="1" applyBorder="1" applyAlignment="1" applyProtection="1">
      <alignment horizontal="center" vertical="center"/>
      <protection hidden="1"/>
    </xf>
    <xf numFmtId="0" fontId="7" fillId="3" borderId="32" xfId="0" applyFont="1" applyFill="1" applyBorder="1" applyAlignment="1" applyProtection="1">
      <alignment horizontal="center" vertical="center"/>
      <protection hidden="1"/>
    </xf>
    <xf numFmtId="0" fontId="14" fillId="0" borderId="11" xfId="0" applyFont="1" applyBorder="1" applyAlignment="1" applyProtection="1">
      <alignment horizontal="left" vertical="center"/>
      <protection hidden="1"/>
    </xf>
    <xf numFmtId="0" fontId="14" fillId="0" borderId="22" xfId="0" applyFont="1" applyBorder="1" applyAlignment="1" applyProtection="1">
      <alignment horizontal="left" vertical="center"/>
      <protection hidden="1"/>
    </xf>
    <xf numFmtId="0" fontId="19" fillId="5" borderId="13" xfId="0" applyFont="1" applyFill="1" applyBorder="1" applyAlignment="1" applyProtection="1">
      <alignment horizontal="center" vertical="center"/>
      <protection hidden="1"/>
    </xf>
    <xf numFmtId="0" fontId="19" fillId="5" borderId="11" xfId="0" applyFont="1" applyFill="1" applyBorder="1" applyAlignment="1" applyProtection="1">
      <alignment horizontal="center" vertical="center"/>
      <protection hidden="1"/>
    </xf>
    <xf numFmtId="0" fontId="19" fillId="5" borderId="22" xfId="0" applyFont="1" applyFill="1" applyBorder="1" applyAlignment="1" applyProtection="1">
      <alignment horizontal="center" vertical="center"/>
      <protection hidden="1"/>
    </xf>
    <xf numFmtId="0" fontId="23" fillId="3" borderId="33" xfId="0" applyFont="1" applyFill="1" applyBorder="1" applyAlignment="1" applyProtection="1">
      <alignment horizontal="center" vertical="center"/>
      <protection hidden="1"/>
    </xf>
    <xf numFmtId="0" fontId="23" fillId="3" borderId="7" xfId="0" applyFont="1" applyFill="1" applyBorder="1" applyAlignment="1" applyProtection="1">
      <alignment horizontal="center" vertical="center"/>
      <protection hidden="1"/>
    </xf>
    <xf numFmtId="0" fontId="23" fillId="3" borderId="8" xfId="0" applyFont="1" applyFill="1" applyBorder="1" applyAlignment="1" applyProtection="1">
      <alignment horizontal="center" vertical="center"/>
      <protection hidden="1"/>
    </xf>
    <xf numFmtId="0" fontId="23" fillId="3" borderId="3" xfId="0" applyFont="1" applyFill="1" applyBorder="1" applyAlignment="1" applyProtection="1">
      <alignment horizontal="center" vertical="center"/>
      <protection hidden="1"/>
    </xf>
    <xf numFmtId="0" fontId="23" fillId="3" borderId="34" xfId="0" applyFont="1" applyFill="1" applyBorder="1" applyAlignment="1" applyProtection="1">
      <alignment horizontal="center" vertical="center"/>
      <protection hidden="1"/>
    </xf>
    <xf numFmtId="0" fontId="23" fillId="3" borderId="10" xfId="0" applyFont="1" applyFill="1" applyBorder="1" applyAlignment="1" applyProtection="1">
      <alignment horizontal="center" vertical="center"/>
      <protection hidden="1"/>
    </xf>
    <xf numFmtId="0" fontId="9" fillId="0" borderId="0" xfId="0" applyFont="1" applyAlignment="1" applyProtection="1">
      <alignment horizontal="center" vertical="center" wrapText="1"/>
      <protection hidden="1"/>
    </xf>
    <xf numFmtId="0" fontId="3" fillId="0" borderId="0" xfId="0" applyFont="1" applyAlignment="1" applyProtection="1">
      <alignment horizontal="left" vertical="top" wrapText="1"/>
      <protection locked="0"/>
    </xf>
    <xf numFmtId="0" fontId="5" fillId="0" borderId="33" xfId="0" applyFont="1" applyBorder="1" applyAlignment="1" applyProtection="1">
      <alignment horizontal="right"/>
      <protection hidden="1"/>
    </xf>
    <xf numFmtId="0" fontId="5" fillId="0" borderId="6" xfId="0" applyFont="1" applyBorder="1" applyAlignment="1" applyProtection="1">
      <alignment horizontal="right"/>
      <protection hidden="1"/>
    </xf>
    <xf numFmtId="0" fontId="5" fillId="0" borderId="8" xfId="0" applyFont="1" applyBorder="1" applyAlignment="1" applyProtection="1">
      <alignment horizontal="right"/>
      <protection hidden="1"/>
    </xf>
    <xf numFmtId="0" fontId="5" fillId="0" borderId="2" xfId="0" applyFont="1" applyBorder="1" applyAlignment="1" applyProtection="1">
      <alignment horizontal="right"/>
      <protection hidden="1"/>
    </xf>
    <xf numFmtId="0" fontId="2" fillId="0" borderId="34" xfId="0" applyFont="1" applyBorder="1" applyAlignment="1" applyProtection="1">
      <alignment horizontal="right"/>
      <protection hidden="1"/>
    </xf>
    <xf numFmtId="0" fontId="2" fillId="0" borderId="4" xfId="0" applyFont="1" applyBorder="1" applyAlignment="1" applyProtection="1">
      <alignment horizontal="right"/>
      <protection hidden="1"/>
    </xf>
    <xf numFmtId="0" fontId="3" fillId="0" borderId="29" xfId="0" applyFont="1" applyBorder="1" applyAlignment="1" applyProtection="1">
      <alignment horizontal="right" vertical="center"/>
      <protection hidden="1"/>
    </xf>
    <xf numFmtId="0" fontId="3" fillId="0" borderId="70" xfId="0" applyFont="1" applyBorder="1" applyAlignment="1">
      <alignment horizontal="left" vertical="top" wrapText="1"/>
    </xf>
    <xf numFmtId="0" fontId="3" fillId="0" borderId="0" xfId="0" applyFont="1" applyAlignment="1">
      <alignment horizontal="left" vertical="top" wrapText="1"/>
    </xf>
    <xf numFmtId="0" fontId="3" fillId="0" borderId="71" xfId="0" applyFont="1" applyBorder="1" applyAlignment="1">
      <alignment horizontal="left" vertical="top" wrapText="1"/>
    </xf>
    <xf numFmtId="0" fontId="3" fillId="0" borderId="43" xfId="0" applyFont="1" applyBorder="1" applyAlignment="1">
      <alignment horizontal="left" vertical="top" wrapText="1"/>
    </xf>
    <xf numFmtId="0" fontId="3" fillId="0" borderId="1" xfId="0" applyFont="1" applyBorder="1" applyAlignment="1">
      <alignment horizontal="left" vertical="top" wrapText="1"/>
    </xf>
    <xf numFmtId="0" fontId="3" fillId="0" borderId="44" xfId="0" applyFont="1" applyBorder="1" applyAlignment="1">
      <alignment horizontal="left" vertical="top" wrapText="1"/>
    </xf>
    <xf numFmtId="0" fontId="5" fillId="0" borderId="71" xfId="0" applyFont="1" applyBorder="1" applyAlignment="1" applyProtection="1">
      <alignment horizontal="center" wrapText="1"/>
      <protection hidden="1"/>
    </xf>
    <xf numFmtId="0" fontId="5" fillId="0" borderId="44" xfId="0" applyFont="1" applyBorder="1" applyAlignment="1" applyProtection="1">
      <alignment horizontal="center"/>
      <protection hidden="1"/>
    </xf>
    <xf numFmtId="44" fontId="5" fillId="0" borderId="1" xfId="1" applyFont="1" applyBorder="1" applyAlignment="1" applyProtection="1">
      <alignment horizontal="left"/>
      <protection locked="0"/>
    </xf>
    <xf numFmtId="44" fontId="5" fillId="0" borderId="44" xfId="1" applyFont="1" applyBorder="1" applyAlignment="1" applyProtection="1">
      <alignment horizontal="left"/>
      <protection locked="0"/>
    </xf>
    <xf numFmtId="0" fontId="2" fillId="0" borderId="70" xfId="0" applyFont="1" applyBorder="1" applyAlignment="1" applyProtection="1">
      <alignment horizontal="center" wrapText="1"/>
      <protection hidden="1"/>
    </xf>
    <xf numFmtId="0" fontId="8" fillId="0" borderId="0" xfId="0" applyFont="1" applyAlignment="1" applyProtection="1">
      <alignment horizontal="center" wrapText="1"/>
      <protection hidden="1"/>
    </xf>
    <xf numFmtId="0" fontId="8" fillId="0" borderId="71" xfId="0" applyFont="1" applyBorder="1" applyAlignment="1" applyProtection="1">
      <alignment horizontal="center" wrapText="1"/>
      <protection hidden="1"/>
    </xf>
    <xf numFmtId="0" fontId="8" fillId="0" borderId="70" xfId="0" applyFont="1" applyBorder="1" applyAlignment="1" applyProtection="1">
      <alignment horizontal="center" wrapText="1"/>
      <protection hidden="1"/>
    </xf>
    <xf numFmtId="0" fontId="7" fillId="18" borderId="63" xfId="0" applyFont="1" applyFill="1" applyBorder="1" applyAlignment="1" applyProtection="1">
      <alignment horizontal="center"/>
      <protection hidden="1"/>
    </xf>
    <xf numFmtId="0" fontId="7" fillId="18" borderId="19" xfId="0" applyFont="1" applyFill="1" applyBorder="1" applyAlignment="1" applyProtection="1">
      <alignment horizontal="center"/>
      <protection hidden="1"/>
    </xf>
    <xf numFmtId="0" fontId="7" fillId="18" borderId="50" xfId="0" applyFont="1" applyFill="1" applyBorder="1" applyAlignment="1" applyProtection="1">
      <alignment horizontal="center"/>
      <protection hidden="1"/>
    </xf>
    <xf numFmtId="0" fontId="3" fillId="0" borderId="40" xfId="0" applyFont="1" applyBorder="1" applyAlignment="1" applyProtection="1">
      <alignment horizontal="left" vertical="top" wrapText="1"/>
      <protection locked="0"/>
    </xf>
    <xf numFmtId="0" fontId="5" fillId="0" borderId="41" xfId="0" applyFont="1" applyBorder="1" applyAlignment="1" applyProtection="1">
      <alignment horizontal="left" vertical="top" wrapText="1"/>
      <protection locked="0"/>
    </xf>
    <xf numFmtId="0" fontId="5" fillId="0" borderId="42" xfId="0" applyFont="1" applyBorder="1" applyAlignment="1" applyProtection="1">
      <alignment horizontal="left" vertical="top" wrapText="1"/>
      <protection locked="0"/>
    </xf>
    <xf numFmtId="0" fontId="5" fillId="0" borderId="43"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44" xfId="0" applyFont="1" applyBorder="1" applyAlignment="1" applyProtection="1">
      <alignment horizontal="left" vertical="top" wrapText="1"/>
      <protection locked="0"/>
    </xf>
    <xf numFmtId="0" fontId="7" fillId="18" borderId="63" xfId="0" applyFont="1" applyFill="1" applyBorder="1" applyAlignment="1">
      <alignment horizontal="center" vertical="top" wrapText="1"/>
    </xf>
    <xf numFmtId="0" fontId="7" fillId="18" borderId="19" xfId="0" applyFont="1" applyFill="1" applyBorder="1" applyAlignment="1">
      <alignment horizontal="center" vertical="top" wrapText="1"/>
    </xf>
    <xf numFmtId="0" fontId="7" fillId="18" borderId="50" xfId="0" applyFont="1" applyFill="1" applyBorder="1" applyAlignment="1">
      <alignment horizontal="center" vertical="top" wrapText="1"/>
    </xf>
    <xf numFmtId="0" fontId="5" fillId="0" borderId="1" xfId="0" applyFont="1" applyBorder="1" applyAlignment="1" applyProtection="1">
      <alignment horizontal="center" wrapText="1"/>
      <protection hidden="1"/>
    </xf>
    <xf numFmtId="44" fontId="5" fillId="0" borderId="0" xfId="1" applyFont="1" applyBorder="1" applyAlignment="1" applyProtection="1">
      <alignment horizontal="left"/>
      <protection locked="0"/>
    </xf>
    <xf numFmtId="44" fontId="5" fillId="0" borderId="71" xfId="1" applyFont="1" applyBorder="1" applyAlignment="1" applyProtection="1">
      <alignment horizontal="left"/>
      <protection locked="0"/>
    </xf>
    <xf numFmtId="0" fontId="24" fillId="0" borderId="70" xfId="0" applyFont="1" applyBorder="1" applyAlignment="1" applyProtection="1">
      <alignment horizontal="center" vertical="center" wrapText="1"/>
      <protection hidden="1"/>
    </xf>
    <xf numFmtId="0" fontId="24" fillId="0" borderId="0" xfId="0" applyFont="1" applyAlignment="1" applyProtection="1">
      <alignment horizontal="center" vertical="center" wrapText="1"/>
      <protection hidden="1"/>
    </xf>
    <xf numFmtId="0" fontId="24" fillId="0" borderId="71" xfId="0" applyFont="1" applyBorder="1" applyAlignment="1" applyProtection="1">
      <alignment horizontal="center" vertical="center" wrapText="1"/>
      <protection hidden="1"/>
    </xf>
    <xf numFmtId="0" fontId="2" fillId="0" borderId="70" xfId="0" applyFont="1" applyBorder="1" applyAlignment="1" applyProtection="1">
      <alignment horizontal="center" vertical="top" wrapText="1"/>
      <protection hidden="1"/>
    </xf>
    <xf numFmtId="0" fontId="2" fillId="0" borderId="0" xfId="0" applyFont="1" applyAlignment="1" applyProtection="1">
      <alignment horizontal="center" vertical="top" wrapText="1"/>
      <protection hidden="1"/>
    </xf>
    <xf numFmtId="0" fontId="2" fillId="0" borderId="71" xfId="0" applyFont="1" applyBorder="1" applyAlignment="1" applyProtection="1">
      <alignment horizontal="center" vertical="top" wrapText="1"/>
      <protection hidden="1"/>
    </xf>
    <xf numFmtId="0" fontId="5" fillId="0" borderId="70" xfId="0" applyFont="1" applyBorder="1" applyAlignment="1" applyProtection="1">
      <alignment horizontal="left" vertical="top" wrapText="1"/>
      <protection hidden="1"/>
    </xf>
    <xf numFmtId="0" fontId="5" fillId="0" borderId="0" xfId="0" applyFont="1" applyAlignment="1" applyProtection="1">
      <alignment horizontal="left" vertical="top" wrapText="1"/>
      <protection hidden="1"/>
    </xf>
    <xf numFmtId="0" fontId="5" fillId="0" borderId="71" xfId="0" applyFont="1" applyBorder="1" applyAlignment="1" applyProtection="1">
      <alignment horizontal="left" vertical="top" wrapText="1"/>
      <protection hidden="1"/>
    </xf>
    <xf numFmtId="0" fontId="76" fillId="0" borderId="19" xfId="8" applyFont="1" applyBorder="1" applyAlignment="1" applyProtection="1">
      <alignment horizontal="left"/>
      <protection locked="0"/>
    </xf>
    <xf numFmtId="0" fontId="76" fillId="0" borderId="0" xfId="8" applyFont="1" applyAlignment="1">
      <alignment horizontal="left" vertical="top" wrapText="1"/>
    </xf>
    <xf numFmtId="0" fontId="79" fillId="15" borderId="0" xfId="8" applyFont="1" applyFill="1" applyAlignment="1">
      <alignment horizontal="center"/>
    </xf>
    <xf numFmtId="0" fontId="78" fillId="0" borderId="12" xfId="8" applyFont="1" applyBorder="1" applyAlignment="1">
      <alignment horizontal="center"/>
    </xf>
    <xf numFmtId="0" fontId="75" fillId="0" borderId="12" xfId="8" applyFont="1" applyBorder="1" applyAlignment="1">
      <alignment horizontal="center"/>
    </xf>
    <xf numFmtId="0" fontId="76" fillId="0" borderId="1" xfId="8" applyFont="1" applyBorder="1" applyAlignment="1" applyProtection="1">
      <alignment horizontal="left"/>
      <protection locked="0"/>
    </xf>
    <xf numFmtId="0" fontId="24" fillId="0" borderId="0" xfId="0" applyFont="1" applyAlignment="1" applyProtection="1">
      <alignment horizontal="left" wrapText="1"/>
      <protection hidden="1"/>
    </xf>
    <xf numFmtId="0" fontId="7" fillId="7" borderId="31" xfId="0" applyFont="1" applyFill="1" applyBorder="1" applyAlignment="1" applyProtection="1">
      <alignment horizontal="center"/>
      <protection hidden="1"/>
    </xf>
    <xf numFmtId="0" fontId="7" fillId="7" borderId="35" xfId="0" applyFont="1" applyFill="1" applyBorder="1" applyAlignment="1" applyProtection="1">
      <alignment horizontal="center"/>
      <protection hidden="1"/>
    </xf>
    <xf numFmtId="0" fontId="7" fillId="7" borderId="32" xfId="0" applyFont="1" applyFill="1" applyBorder="1" applyAlignment="1" applyProtection="1">
      <alignment horizontal="center"/>
      <protection hidden="1"/>
    </xf>
    <xf numFmtId="0" fontId="0" fillId="0" borderId="0" xfId="0" applyAlignment="1" applyProtection="1">
      <alignment horizontal="left" vertical="center" wrapText="1"/>
      <protection hidden="1"/>
    </xf>
    <xf numFmtId="0" fontId="3" fillId="0" borderId="0" xfId="0" applyFont="1" applyAlignment="1" applyProtection="1">
      <alignment horizontal="left" vertical="center" wrapText="1"/>
      <protection hidden="1"/>
    </xf>
    <xf numFmtId="0" fontId="5" fillId="0" borderId="0" xfId="0" applyFont="1" applyAlignment="1" applyProtection="1">
      <alignment horizontal="left" vertical="center" wrapText="1"/>
      <protection hidden="1"/>
    </xf>
    <xf numFmtId="0" fontId="0" fillId="0" borderId="0" xfId="0" applyAlignment="1" applyProtection="1">
      <alignment horizontal="left" vertical="center"/>
      <protection hidden="1"/>
    </xf>
    <xf numFmtId="0" fontId="80" fillId="0" borderId="0" xfId="0" applyFont="1" applyAlignment="1" applyProtection="1">
      <alignment horizontal="left" vertical="center"/>
      <protection hidden="1"/>
    </xf>
    <xf numFmtId="0" fontId="27" fillId="0" borderId="0" xfId="0" applyFont="1" applyAlignment="1" applyProtection="1">
      <alignment horizontal="left" vertical="center" wrapText="1"/>
      <protection hidden="1"/>
    </xf>
    <xf numFmtId="0" fontId="27" fillId="0" borderId="0" xfId="0" applyFont="1" applyAlignment="1" applyProtection="1">
      <alignment horizontal="left" vertical="center"/>
      <protection hidden="1"/>
    </xf>
    <xf numFmtId="0" fontId="2" fillId="6" borderId="35" xfId="0" applyFont="1" applyFill="1" applyBorder="1" applyAlignment="1" applyProtection="1">
      <alignment horizontal="center" vertical="center" wrapText="1"/>
      <protection hidden="1"/>
    </xf>
    <xf numFmtId="0" fontId="8" fillId="6" borderId="35" xfId="0" applyFont="1" applyFill="1" applyBorder="1" applyAlignment="1" applyProtection="1">
      <alignment horizontal="center" vertical="center" wrapText="1"/>
      <protection hidden="1"/>
    </xf>
    <xf numFmtId="0" fontId="6" fillId="0" borderId="0" xfId="0" applyFont="1" applyAlignment="1" applyProtection="1">
      <alignment horizontal="center" vertical="center"/>
      <protection hidden="1"/>
    </xf>
    <xf numFmtId="0" fontId="7" fillId="6" borderId="35" xfId="0" applyFont="1" applyFill="1" applyBorder="1" applyAlignment="1" applyProtection="1">
      <alignment horizontal="center" vertical="center"/>
      <protection hidden="1"/>
    </xf>
    <xf numFmtId="0" fontId="7" fillId="6" borderId="32" xfId="0" applyFont="1" applyFill="1" applyBorder="1" applyAlignment="1" applyProtection="1">
      <alignment horizontal="center" vertical="center"/>
      <protection hidden="1"/>
    </xf>
    <xf numFmtId="44" fontId="88" fillId="0" borderId="70" xfId="0" applyNumberFormat="1" applyFont="1" applyBorder="1" applyAlignment="1" applyProtection="1">
      <alignment horizontal="left" vertical="top" wrapText="1"/>
      <protection hidden="1"/>
    </xf>
    <xf numFmtId="44" fontId="88" fillId="0" borderId="0" xfId="0" applyNumberFormat="1" applyFont="1" applyAlignment="1" applyProtection="1">
      <alignment horizontal="left" vertical="top" wrapText="1"/>
      <protection hidden="1"/>
    </xf>
    <xf numFmtId="0" fontId="24" fillId="0" borderId="0" xfId="0" applyFont="1" applyAlignment="1" applyProtection="1">
      <alignment horizontal="left" vertical="top" wrapText="1"/>
      <protection hidden="1"/>
    </xf>
    <xf numFmtId="0" fontId="13" fillId="0" borderId="20" xfId="0" applyFont="1" applyBorder="1" applyAlignment="1" applyProtection="1">
      <alignment horizontal="center"/>
      <protection hidden="1"/>
    </xf>
    <xf numFmtId="0" fontId="13" fillId="0" borderId="21" xfId="0" applyFont="1" applyBorder="1" applyAlignment="1" applyProtection="1">
      <alignment horizontal="center"/>
      <protection hidden="1"/>
    </xf>
    <xf numFmtId="0" fontId="13" fillId="0" borderId="30" xfId="0" applyFont="1" applyBorder="1" applyAlignment="1" applyProtection="1">
      <alignment horizontal="center"/>
      <protection hidden="1"/>
    </xf>
    <xf numFmtId="0" fontId="3" fillId="0" borderId="14" xfId="0" applyFont="1" applyBorder="1" applyAlignment="1" applyProtection="1">
      <alignment wrapText="1"/>
      <protection hidden="1"/>
    </xf>
    <xf numFmtId="0" fontId="3" fillId="0" borderId="0" xfId="0" applyFont="1" applyAlignment="1" applyProtection="1">
      <alignment wrapText="1"/>
      <protection hidden="1"/>
    </xf>
    <xf numFmtId="0" fontId="3" fillId="0" borderId="0" xfId="0" applyFont="1" applyProtection="1">
      <protection hidden="1"/>
    </xf>
    <xf numFmtId="0" fontId="13" fillId="11" borderId="31" xfId="0" applyFont="1" applyFill="1" applyBorder="1" applyAlignment="1" applyProtection="1">
      <alignment horizontal="center" vertical="center" wrapText="1"/>
      <protection hidden="1"/>
    </xf>
    <xf numFmtId="0" fontId="13" fillId="11" borderId="35" xfId="0" applyFont="1" applyFill="1" applyBorder="1" applyAlignment="1" applyProtection="1">
      <alignment horizontal="center" vertical="center" wrapText="1"/>
      <protection hidden="1"/>
    </xf>
    <xf numFmtId="0" fontId="13" fillId="11" borderId="32" xfId="0" applyFont="1" applyFill="1" applyBorder="1" applyAlignment="1" applyProtection="1">
      <alignment horizontal="center" vertical="center" wrapText="1"/>
      <protection hidden="1"/>
    </xf>
    <xf numFmtId="0" fontId="13" fillId="11" borderId="31" xfId="0" applyFont="1" applyFill="1" applyBorder="1" applyAlignment="1" applyProtection="1">
      <alignment horizontal="center"/>
      <protection hidden="1"/>
    </xf>
    <xf numFmtId="0" fontId="13" fillId="11" borderId="35" xfId="0" applyFont="1" applyFill="1" applyBorder="1" applyAlignment="1" applyProtection="1">
      <alignment horizontal="center"/>
      <protection hidden="1"/>
    </xf>
    <xf numFmtId="0" fontId="13" fillId="11" borderId="32" xfId="0" applyFont="1" applyFill="1" applyBorder="1" applyAlignment="1" applyProtection="1">
      <alignment horizontal="center"/>
      <protection hidden="1"/>
    </xf>
    <xf numFmtId="0" fontId="2" fillId="17" borderId="23" xfId="0" applyFont="1" applyFill="1" applyBorder="1" applyAlignment="1" applyProtection="1">
      <alignment horizontal="center" vertical="center"/>
      <protection hidden="1"/>
    </xf>
    <xf numFmtId="0" fontId="2" fillId="17" borderId="45" xfId="0" applyFont="1" applyFill="1" applyBorder="1" applyAlignment="1" applyProtection="1">
      <alignment horizontal="center" vertical="center"/>
      <protection hidden="1"/>
    </xf>
    <xf numFmtId="0" fontId="2" fillId="17" borderId="24" xfId="0" applyFont="1" applyFill="1" applyBorder="1" applyAlignment="1" applyProtection="1">
      <alignment horizontal="center" vertical="center"/>
      <protection hidden="1"/>
    </xf>
    <xf numFmtId="0" fontId="2" fillId="0" borderId="14" xfId="0" applyFont="1" applyBorder="1" applyAlignment="1" applyProtection="1">
      <alignment horizontal="left"/>
      <protection hidden="1"/>
    </xf>
    <xf numFmtId="0" fontId="2" fillId="0" borderId="0" xfId="0" applyFont="1" applyAlignment="1" applyProtection="1">
      <alignment horizontal="left"/>
      <protection hidden="1"/>
    </xf>
    <xf numFmtId="0" fontId="2" fillId="17" borderId="23" xfId="0" applyFont="1" applyFill="1" applyBorder="1" applyAlignment="1" applyProtection="1">
      <alignment horizontal="center" vertical="top" wrapText="1"/>
      <protection hidden="1"/>
    </xf>
    <xf numFmtId="0" fontId="2" fillId="17" borderId="45" xfId="0" applyFont="1" applyFill="1" applyBorder="1" applyAlignment="1" applyProtection="1">
      <alignment horizontal="center" vertical="top"/>
      <protection hidden="1"/>
    </xf>
    <xf numFmtId="0" fontId="2" fillId="17" borderId="24" xfId="0" applyFont="1" applyFill="1" applyBorder="1" applyAlignment="1" applyProtection="1">
      <alignment horizontal="center" vertical="top"/>
      <protection hidden="1"/>
    </xf>
    <xf numFmtId="0" fontId="6" fillId="0" borderId="0" xfId="0" applyFont="1" applyAlignment="1">
      <alignment horizontal="center" vertical="center"/>
    </xf>
    <xf numFmtId="0" fontId="9" fillId="0" borderId="0" xfId="0" applyFont="1" applyAlignment="1">
      <alignment horizontal="center" vertical="center" wrapText="1"/>
    </xf>
    <xf numFmtId="0" fontId="3" fillId="0" borderId="0" xfId="0" applyFont="1" applyAlignment="1" applyProtection="1">
      <alignment horizontal="left" wrapText="1"/>
      <protection locked="0"/>
    </xf>
    <xf numFmtId="0" fontId="26" fillId="0" borderId="31" xfId="0" applyFont="1" applyBorder="1" applyAlignment="1" applyProtection="1">
      <alignment horizontal="center" vertical="center" wrapText="1"/>
      <protection hidden="1"/>
    </xf>
    <xf numFmtId="0" fontId="26" fillId="0" borderId="32" xfId="0" applyFont="1" applyBorder="1" applyAlignment="1" applyProtection="1">
      <alignment horizontal="center" vertical="center" wrapText="1"/>
      <protection hidden="1"/>
    </xf>
    <xf numFmtId="0" fontId="5" fillId="0" borderId="0" xfId="0" applyFont="1" applyAlignment="1" applyProtection="1">
      <alignment horizontal="center"/>
      <protection hidden="1"/>
    </xf>
    <xf numFmtId="0" fontId="17" fillId="0" borderId="0" xfId="0" applyFont="1" applyAlignment="1" applyProtection="1">
      <alignment horizontal="center" vertical="center"/>
      <protection hidden="1"/>
    </xf>
    <xf numFmtId="0" fontId="17" fillId="0" borderId="0" xfId="0" applyFont="1" applyAlignment="1" applyProtection="1">
      <alignment horizontal="center"/>
      <protection hidden="1"/>
    </xf>
    <xf numFmtId="0" fontId="3" fillId="0" borderId="0" xfId="10" applyAlignment="1">
      <alignment horizontal="left" vertical="top" wrapText="1"/>
    </xf>
    <xf numFmtId="0" fontId="24" fillId="0" borderId="0" xfId="0" applyFont="1" applyAlignment="1" applyProtection="1">
      <alignment horizontal="left" vertical="center" wrapText="1"/>
      <protection locked="0"/>
    </xf>
    <xf numFmtId="0" fontId="24" fillId="0" borderId="0" xfId="0" applyFont="1" applyAlignment="1" applyProtection="1">
      <alignment horizontal="left" vertical="top" wrapText="1"/>
      <protection locked="0"/>
    </xf>
    <xf numFmtId="0" fontId="5" fillId="0" borderId="0" xfId="0" quotePrefix="1" applyFont="1" applyAlignment="1" applyProtection="1">
      <alignment horizontal="center" vertical="center" textRotation="90"/>
      <protection hidden="1"/>
    </xf>
    <xf numFmtId="0" fontId="29" fillId="0" borderId="0" xfId="0" applyFont="1" applyAlignment="1" applyProtection="1">
      <alignment horizontal="center"/>
      <protection hidden="1"/>
    </xf>
    <xf numFmtId="0" fontId="49" fillId="0" borderId="0" xfId="9" applyFont="1" applyAlignment="1" applyProtection="1">
      <alignment horizontal="center" vertical="top" wrapText="1"/>
      <protection locked="0"/>
    </xf>
    <xf numFmtId="0" fontId="7" fillId="0" borderId="0" xfId="9" applyFont="1" applyAlignment="1" applyProtection="1">
      <alignment horizontal="left" vertical="top" wrapText="1"/>
      <protection locked="0"/>
    </xf>
    <xf numFmtId="0" fontId="59" fillId="0" borderId="0" xfId="9" applyFont="1" applyAlignment="1">
      <alignment horizontal="center"/>
    </xf>
    <xf numFmtId="0" fontId="58" fillId="11" borderId="0" xfId="9" applyFont="1" applyFill="1" applyAlignment="1">
      <alignment horizontal="center"/>
    </xf>
    <xf numFmtId="0" fontId="6" fillId="0" borderId="12" xfId="9" applyFont="1" applyBorder="1" applyAlignment="1">
      <alignment horizontal="center"/>
    </xf>
    <xf numFmtId="0" fontId="3" fillId="0" borderId="11" xfId="9" applyBorder="1" applyAlignment="1">
      <alignment horizontal="center"/>
    </xf>
    <xf numFmtId="0" fontId="3" fillId="0" borderId="0" xfId="9" applyAlignment="1" applyProtection="1">
      <alignment horizontal="left" vertical="top" wrapText="1"/>
      <protection locked="0"/>
    </xf>
    <xf numFmtId="0" fontId="14" fillId="0" borderId="1" xfId="0" applyFont="1" applyBorder="1" applyAlignment="1" applyProtection="1">
      <alignment horizontal="center"/>
      <protection locked="0"/>
    </xf>
    <xf numFmtId="0" fontId="56" fillId="0" borderId="0" xfId="0" applyFont="1" applyAlignment="1" applyProtection="1">
      <alignment horizontal="center"/>
      <protection locked="0"/>
    </xf>
    <xf numFmtId="0" fontId="59" fillId="0" borderId="0" xfId="0" applyFont="1" applyAlignment="1">
      <alignment horizontal="center"/>
    </xf>
    <xf numFmtId="0" fontId="58" fillId="11" borderId="0" xfId="0" applyFont="1" applyFill="1" applyAlignment="1">
      <alignment horizontal="center"/>
    </xf>
    <xf numFmtId="0" fontId="6" fillId="0" borderId="12" xfId="0" applyFont="1" applyBorder="1" applyAlignment="1">
      <alignment horizontal="center"/>
    </xf>
    <xf numFmtId="0" fontId="3" fillId="0" borderId="11" xfId="0" applyFont="1" applyBorder="1" applyAlignment="1">
      <alignment horizontal="center"/>
    </xf>
    <xf numFmtId="0" fontId="17" fillId="0" borderId="0" xfId="0" applyFont="1" applyAlignment="1">
      <alignment horizontal="left" vertical="top" wrapText="1"/>
    </xf>
    <xf numFmtId="49" fontId="9" fillId="0" borderId="12" xfId="0" applyNumberFormat="1" applyFont="1" applyBorder="1" applyAlignment="1">
      <alignment horizontal="center" vertical="center" wrapText="1"/>
    </xf>
    <xf numFmtId="0" fontId="31" fillId="3" borderId="31" xfId="0" applyFont="1" applyFill="1" applyBorder="1" applyAlignment="1">
      <alignment horizontal="center" vertical="center"/>
    </xf>
    <xf numFmtId="0" fontId="31" fillId="3" borderId="35" xfId="0" applyFont="1" applyFill="1" applyBorder="1" applyAlignment="1">
      <alignment horizontal="center" vertical="center"/>
    </xf>
    <xf numFmtId="0" fontId="31" fillId="3" borderId="32" xfId="0" applyFont="1" applyFill="1" applyBorder="1" applyAlignment="1">
      <alignment horizontal="center" vertical="center"/>
    </xf>
    <xf numFmtId="0" fontId="3" fillId="11" borderId="0" xfId="0" applyFont="1" applyFill="1" applyAlignment="1">
      <alignment horizontal="center"/>
    </xf>
    <xf numFmtId="0" fontId="3" fillId="11" borderId="0" xfId="0" applyFont="1" applyFill="1" applyAlignment="1" applyProtection="1">
      <alignment horizontal="center"/>
      <protection locked="0"/>
    </xf>
    <xf numFmtId="49" fontId="9" fillId="0" borderId="12" xfId="0" applyNumberFormat="1" applyFont="1" applyBorder="1" applyAlignment="1" applyProtection="1">
      <alignment horizontal="center" vertical="center" wrapText="1"/>
      <protection locked="0"/>
    </xf>
    <xf numFmtId="0" fontId="3" fillId="10" borderId="0" xfId="0" applyFont="1" applyFill="1" applyAlignment="1" applyProtection="1">
      <alignment horizontal="center"/>
      <protection hidden="1"/>
    </xf>
    <xf numFmtId="0" fontId="0" fillId="10" borderId="0" xfId="0" applyFill="1" applyAlignment="1" applyProtection="1">
      <alignment horizontal="center"/>
      <protection hidden="1"/>
    </xf>
    <xf numFmtId="0" fontId="0" fillId="11" borderId="0" xfId="0" applyFill="1" applyAlignment="1" applyProtection="1">
      <alignment horizontal="center"/>
      <protection hidden="1"/>
    </xf>
  </cellXfs>
  <cellStyles count="11">
    <cellStyle name="Comma" xfId="7" builtinId="3"/>
    <cellStyle name="Currency" xfId="1" builtinId="4"/>
    <cellStyle name="Hyperlink" xfId="2" builtinId="8"/>
    <cellStyle name="Normal" xfId="0" builtinId="0"/>
    <cellStyle name="Normal 2" xfId="8" xr:uid="{00000000-0005-0000-0000-000004000000}"/>
    <cellStyle name="Normal 2 2" xfId="10" xr:uid="{D9B6D503-A9B8-4C46-B1E8-BD42959A724B}"/>
    <cellStyle name="Normal 3" xfId="9" xr:uid="{00000000-0005-0000-0000-000005000000}"/>
    <cellStyle name="Normal_For Upload" xfId="3" xr:uid="{00000000-0005-0000-0000-000006000000}"/>
    <cellStyle name="Normal_For Upload_1" xfId="4" xr:uid="{00000000-0005-0000-0000-000007000000}"/>
    <cellStyle name="Normal_FUNDSUM.XLS" xfId="5" xr:uid="{00000000-0005-0000-0000-000008000000}"/>
    <cellStyle name="Percent" xfId="6" builtinId="5"/>
  </cellStyles>
  <dxfs count="0"/>
  <tableStyles count="0" defaultTableStyle="TableStyleMedium9" defaultPivotStyle="PivotStyleLight16"/>
  <colors>
    <mruColors>
      <color rgb="FFFF5050"/>
      <color rgb="FF66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customProperty" Target="../customProperty10.bin"/><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customProperty" Target="../customProperty11.bin"/><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customProperty" Target="../customProperty12.bin"/><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customProperty" Target="../customProperty13.bin"/><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customProperty" Target="../customProperty14.bin"/><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customProperty" Target="../customProperty15.bin"/><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customProperty" Target="../customProperty16.bin"/><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customProperty" Target="../customProperty17.bin"/><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customProperty" Target="../customProperty18.bin"/><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hyperlink" Target="mailto:jeff.schreier@nebraska.gov" TargetMode="External"/><Relationship Id="rId7" Type="http://schemas.openxmlformats.org/officeDocument/2006/relationships/comments" Target="../comments1.xml"/><Relationship Id="rId2" Type="http://schemas.openxmlformats.org/officeDocument/2006/relationships/hyperlink" Target="mailto:Deann.Haeffner@nebraska.gov" TargetMode="External"/><Relationship Id="rId1" Type="http://schemas.openxmlformats.org/officeDocument/2006/relationships/hyperlink" Target="http://www.auditors.nebraska.gov/" TargetMode="External"/><Relationship Id="rId6" Type="http://schemas.openxmlformats.org/officeDocument/2006/relationships/vmlDrawing" Target="../drawings/vmlDrawing1.vml"/><Relationship Id="rId5" Type="http://schemas.openxmlformats.org/officeDocument/2006/relationships/customProperty" Target="../customProperty4.bin"/><Relationship Id="rId4"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customProperty" Target="../customProperty7.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customProperty" Target="../customProperty8.bin"/><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customProperty" Target="../customProperty9.bin"/><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tabColor rgb="FFFFFF00"/>
    <pageSetUpPr fitToPage="1"/>
  </sheetPr>
  <dimension ref="A1:D43"/>
  <sheetViews>
    <sheetView workbookViewId="0">
      <selection activeCell="C27" sqref="C27"/>
    </sheetView>
  </sheetViews>
  <sheetFormatPr defaultRowHeight="12.75" x14ac:dyDescent="0.2"/>
  <cols>
    <col min="1" max="1" width="3.7109375" customWidth="1"/>
    <col min="2" max="2" width="5.7109375" customWidth="1"/>
    <col min="3" max="3" width="108.5703125" customWidth="1"/>
    <col min="4" max="5" width="50.7109375" customWidth="1"/>
  </cols>
  <sheetData>
    <row r="1" spans="1:4" ht="21" thickBot="1" x14ac:dyDescent="0.35">
      <c r="A1" s="463" t="s">
        <v>335</v>
      </c>
      <c r="B1" s="463"/>
      <c r="C1" s="463"/>
    </row>
    <row r="2" spans="1:4" ht="24.95" customHeight="1" thickTop="1" thickBot="1" x14ac:dyDescent="0.3">
      <c r="A2" s="106" t="s">
        <v>336</v>
      </c>
      <c r="B2" s="47"/>
      <c r="C2" s="107"/>
      <c r="D2" s="87"/>
    </row>
    <row r="3" spans="1:4" ht="30.75" thickBot="1" x14ac:dyDescent="0.3">
      <c r="A3" s="47"/>
      <c r="B3" s="112"/>
      <c r="C3" s="108" t="s">
        <v>337</v>
      </c>
      <c r="D3" s="88"/>
    </row>
    <row r="4" spans="1:4" ht="15.75" thickBot="1" x14ac:dyDescent="0.3">
      <c r="A4" s="47"/>
      <c r="B4" s="111"/>
      <c r="C4" s="107" t="s">
        <v>315</v>
      </c>
      <c r="D4" s="86"/>
    </row>
    <row r="5" spans="1:4" ht="15.75" thickBot="1" x14ac:dyDescent="0.3">
      <c r="A5" s="47"/>
      <c r="B5" s="112"/>
      <c r="C5" s="107" t="s">
        <v>316</v>
      </c>
      <c r="D5" s="86"/>
    </row>
    <row r="6" spans="1:4" ht="15.75" thickBot="1" x14ac:dyDescent="0.3">
      <c r="A6" s="47"/>
      <c r="B6" s="112"/>
      <c r="C6" s="107" t="s">
        <v>346</v>
      </c>
      <c r="D6" s="86"/>
    </row>
    <row r="7" spans="1:4" ht="15.75" thickBot="1" x14ac:dyDescent="0.3">
      <c r="A7" s="47"/>
      <c r="B7" s="112"/>
      <c r="C7" s="107" t="s">
        <v>550</v>
      </c>
      <c r="D7" s="86"/>
    </row>
    <row r="8" spans="1:4" ht="15.75" thickBot="1" x14ac:dyDescent="0.3">
      <c r="A8" s="47"/>
      <c r="B8" s="112"/>
      <c r="C8" s="107" t="s">
        <v>351</v>
      </c>
      <c r="D8" s="86"/>
    </row>
    <row r="9" spans="1:4" ht="24.95" customHeight="1" thickBot="1" x14ac:dyDescent="0.3">
      <c r="A9" s="106" t="s">
        <v>338</v>
      </c>
      <c r="B9" s="47"/>
      <c r="C9" s="110"/>
      <c r="D9" s="87"/>
    </row>
    <row r="10" spans="1:4" ht="15.75" thickBot="1" x14ac:dyDescent="0.3">
      <c r="A10" s="47"/>
      <c r="B10" s="112"/>
      <c r="C10" s="107" t="s">
        <v>345</v>
      </c>
    </row>
    <row r="11" spans="1:4" ht="15.75" thickBot="1" x14ac:dyDescent="0.3">
      <c r="A11" s="47"/>
      <c r="B11" s="112"/>
      <c r="C11" s="107" t="s">
        <v>317</v>
      </c>
    </row>
    <row r="12" spans="1:4" ht="15.75" thickBot="1" x14ac:dyDescent="0.3">
      <c r="A12" s="47"/>
      <c r="B12" s="112"/>
      <c r="C12" s="107" t="s">
        <v>318</v>
      </c>
    </row>
    <row r="13" spans="1:4" ht="15.75" thickBot="1" x14ac:dyDescent="0.3">
      <c r="A13" s="47"/>
      <c r="B13" s="112"/>
      <c r="C13" s="107" t="s">
        <v>319</v>
      </c>
    </row>
    <row r="14" spans="1:4" ht="15.75" thickBot="1" x14ac:dyDescent="0.3">
      <c r="A14" s="47"/>
      <c r="B14" s="112"/>
      <c r="C14" s="107" t="s">
        <v>320</v>
      </c>
    </row>
    <row r="15" spans="1:4" ht="15.75" thickBot="1" x14ac:dyDescent="0.3">
      <c r="A15" s="47"/>
      <c r="B15" s="111"/>
      <c r="C15" s="107" t="s">
        <v>438</v>
      </c>
    </row>
    <row r="16" spans="1:4" ht="24.95" customHeight="1" thickBot="1" x14ac:dyDescent="0.3">
      <c r="A16" s="106" t="s">
        <v>339</v>
      </c>
      <c r="B16" s="47"/>
      <c r="C16" s="110"/>
      <c r="D16" s="87"/>
    </row>
    <row r="17" spans="1:4" ht="15.75" thickBot="1" x14ac:dyDescent="0.3">
      <c r="A17" s="47"/>
      <c r="B17" s="112"/>
      <c r="C17" s="107" t="s">
        <v>321</v>
      </c>
    </row>
    <row r="18" spans="1:4" ht="24.95" customHeight="1" thickBot="1" x14ac:dyDescent="0.3">
      <c r="A18" s="106" t="s">
        <v>340</v>
      </c>
      <c r="B18" s="47"/>
      <c r="C18" s="110"/>
      <c r="D18" s="87"/>
    </row>
    <row r="19" spans="1:4" ht="30.75" thickBot="1" x14ac:dyDescent="0.3">
      <c r="A19" s="47"/>
      <c r="B19" s="112"/>
      <c r="C19" s="107" t="s">
        <v>579</v>
      </c>
    </row>
    <row r="20" spans="1:4" ht="24.95" customHeight="1" thickBot="1" x14ac:dyDescent="0.3">
      <c r="A20" s="106" t="s">
        <v>451</v>
      </c>
      <c r="B20" s="47"/>
      <c r="C20" s="110"/>
      <c r="D20" s="87"/>
    </row>
    <row r="21" spans="1:4" ht="30.75" thickBot="1" x14ac:dyDescent="0.3">
      <c r="A21" s="47"/>
      <c r="B21" s="112"/>
      <c r="C21" s="107" t="s">
        <v>491</v>
      </c>
    </row>
    <row r="22" spans="1:4" ht="15.75" thickBot="1" x14ac:dyDescent="0.3">
      <c r="A22" s="47"/>
      <c r="B22" s="112"/>
      <c r="C22" s="107" t="s">
        <v>322</v>
      </c>
    </row>
    <row r="23" spans="1:4" ht="15.75" thickBot="1" x14ac:dyDescent="0.3">
      <c r="A23" s="47"/>
      <c r="B23" s="112"/>
      <c r="C23" s="107" t="s">
        <v>323</v>
      </c>
    </row>
    <row r="24" spans="1:4" ht="15.75" thickBot="1" x14ac:dyDescent="0.3">
      <c r="A24" s="47"/>
      <c r="B24" s="112"/>
      <c r="C24" s="107" t="s">
        <v>324</v>
      </c>
    </row>
    <row r="25" spans="1:4" ht="15.75" thickBot="1" x14ac:dyDescent="0.3">
      <c r="A25" s="47"/>
      <c r="B25" s="112"/>
      <c r="C25" s="107" t="s">
        <v>352</v>
      </c>
    </row>
    <row r="26" spans="1:4" ht="24.95" customHeight="1" thickBot="1" x14ac:dyDescent="0.3">
      <c r="A26" s="106" t="s">
        <v>532</v>
      </c>
      <c r="B26" s="47"/>
      <c r="C26" s="110"/>
      <c r="D26" s="87"/>
    </row>
    <row r="27" spans="1:4" ht="15.75" thickBot="1" x14ac:dyDescent="0.3">
      <c r="A27" s="47"/>
      <c r="B27" s="112"/>
      <c r="C27" s="107" t="s">
        <v>534</v>
      </c>
    </row>
    <row r="28" spans="1:4" ht="15.75" thickBot="1" x14ac:dyDescent="0.3">
      <c r="A28" s="47"/>
      <c r="B28" s="112"/>
      <c r="C28" s="107" t="s">
        <v>325</v>
      </c>
    </row>
    <row r="29" spans="1:4" ht="24.75" customHeight="1" thickBot="1" x14ac:dyDescent="0.3">
      <c r="A29" s="106" t="s">
        <v>533</v>
      </c>
      <c r="B29" s="238"/>
      <c r="C29" s="107"/>
    </row>
    <row r="30" spans="1:4" ht="15.75" thickBot="1" x14ac:dyDescent="0.3">
      <c r="A30" s="47"/>
      <c r="B30" s="112"/>
      <c r="C30" s="107" t="s">
        <v>509</v>
      </c>
    </row>
    <row r="31" spans="1:4" ht="24.95" customHeight="1" thickBot="1" x14ac:dyDescent="0.3">
      <c r="A31" s="106" t="s">
        <v>326</v>
      </c>
      <c r="B31" s="47"/>
      <c r="C31" s="110"/>
      <c r="D31" s="87"/>
    </row>
    <row r="32" spans="1:4" ht="15.75" thickBot="1" x14ac:dyDescent="0.3">
      <c r="A32" s="47"/>
      <c r="B32" s="112"/>
      <c r="C32" s="107" t="s">
        <v>327</v>
      </c>
    </row>
    <row r="33" spans="1:3" ht="15.75" thickBot="1" x14ac:dyDescent="0.3">
      <c r="A33" s="47"/>
      <c r="B33" s="112"/>
      <c r="C33" s="107" t="s">
        <v>328</v>
      </c>
    </row>
    <row r="34" spans="1:3" ht="15.75" thickBot="1" x14ac:dyDescent="0.3">
      <c r="A34" s="47"/>
      <c r="B34" s="112"/>
      <c r="C34" s="107" t="s">
        <v>329</v>
      </c>
    </row>
    <row r="35" spans="1:3" ht="15.75" thickBot="1" x14ac:dyDescent="0.3">
      <c r="A35" s="47"/>
      <c r="B35" s="112"/>
      <c r="C35" s="107" t="s">
        <v>330</v>
      </c>
    </row>
    <row r="36" spans="1:3" ht="30.75" thickBot="1" x14ac:dyDescent="0.3">
      <c r="A36" s="47"/>
      <c r="B36" s="112"/>
      <c r="C36" s="107" t="s">
        <v>331</v>
      </c>
    </row>
    <row r="37" spans="1:3" ht="15.75" thickBot="1" x14ac:dyDescent="0.3">
      <c r="A37" s="47"/>
      <c r="B37" s="112"/>
      <c r="C37" s="107" t="s">
        <v>332</v>
      </c>
    </row>
    <row r="38" spans="1:3" ht="17.25" customHeight="1" thickBot="1" x14ac:dyDescent="0.3">
      <c r="A38" s="47"/>
      <c r="B38" s="112"/>
      <c r="C38" s="109" t="s">
        <v>333</v>
      </c>
    </row>
    <row r="39" spans="1:3" ht="17.100000000000001" customHeight="1" thickBot="1" x14ac:dyDescent="0.3">
      <c r="A39" s="47"/>
      <c r="B39" s="112"/>
      <c r="C39" s="107" t="s">
        <v>334</v>
      </c>
    </row>
    <row r="40" spans="1:3" ht="17.100000000000001" customHeight="1" thickBot="1" x14ac:dyDescent="0.3">
      <c r="A40" s="47"/>
      <c r="B40" s="112"/>
      <c r="C40" s="107" t="s">
        <v>577</v>
      </c>
    </row>
    <row r="41" spans="1:3" ht="30.75" thickBot="1" x14ac:dyDescent="0.3">
      <c r="A41" s="47"/>
      <c r="B41" s="112"/>
      <c r="C41" s="316" t="s">
        <v>715</v>
      </c>
    </row>
    <row r="42" spans="1:3" ht="15.75" thickBot="1" x14ac:dyDescent="0.3">
      <c r="A42" s="47"/>
      <c r="B42" s="112"/>
      <c r="C42" s="316" t="s">
        <v>716</v>
      </c>
    </row>
    <row r="43" spans="1:3" ht="45.75" thickBot="1" x14ac:dyDescent="0.3">
      <c r="A43" s="47"/>
      <c r="B43" s="112"/>
      <c r="C43" s="316" t="s">
        <v>717</v>
      </c>
    </row>
  </sheetData>
  <mergeCells count="1">
    <mergeCell ref="A1:C1"/>
  </mergeCells>
  <printOptions horizontalCentered="1" verticalCentered="1"/>
  <pageMargins left="0.25" right="0.25" top="0.25" bottom="0.25" header="0.3" footer="0.3"/>
  <pageSetup scale="88" orientation="portrait" r:id="rId1"/>
  <customProperties>
    <customPr name="OrphanNamesChecked" r:id="rId2"/>
  </customPropertie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44"/>
  <sheetViews>
    <sheetView workbookViewId="0">
      <selection activeCell="A3" sqref="A3"/>
    </sheetView>
  </sheetViews>
  <sheetFormatPr defaultColWidth="9.140625" defaultRowHeight="12.75" x14ac:dyDescent="0.2"/>
  <cols>
    <col min="1" max="1" width="63" style="166" customWidth="1"/>
    <col min="2" max="2" width="23.7109375" style="166" customWidth="1"/>
    <col min="3" max="3" width="8.5703125" style="166" customWidth="1"/>
    <col min="4" max="5" width="9.140625" style="166"/>
    <col min="6" max="6" width="92.140625" style="166" customWidth="1"/>
    <col min="7" max="7" width="17.7109375" style="166" customWidth="1"/>
    <col min="8" max="16384" width="9.140625" style="166"/>
  </cols>
  <sheetData>
    <row r="1" spans="1:6" ht="28.5" customHeight="1" x14ac:dyDescent="0.25">
      <c r="A1" s="637" t="str">
        <f>CONCATENATE('Basic Data Input'!B11," in ",'Basic Data Input'!B12," County")</f>
        <v>_________________________________ in  County</v>
      </c>
      <c r="B1" s="637"/>
      <c r="C1" s="637"/>
      <c r="D1" s="242"/>
      <c r="F1" s="243" t="s">
        <v>505</v>
      </c>
    </row>
    <row r="2" spans="1:6" ht="28.5" customHeight="1" x14ac:dyDescent="0.2">
      <c r="A2" s="636" t="s">
        <v>742</v>
      </c>
      <c r="B2" s="636"/>
      <c r="C2" s="636"/>
      <c r="D2" s="244"/>
      <c r="F2" s="256" t="s">
        <v>506</v>
      </c>
    </row>
    <row r="3" spans="1:6" x14ac:dyDescent="0.2">
      <c r="A3"/>
      <c r="B3"/>
      <c r="C3"/>
    </row>
    <row r="4" spans="1:6" ht="18" customHeight="1" thickBot="1" x14ac:dyDescent="0.25">
      <c r="A4" s="241" t="s">
        <v>502</v>
      </c>
      <c r="B4" s="241" t="s">
        <v>503</v>
      </c>
      <c r="C4"/>
      <c r="F4" s="257" t="s">
        <v>515</v>
      </c>
    </row>
    <row r="5" spans="1:6" ht="18" customHeight="1" thickTop="1" x14ac:dyDescent="0.2">
      <c r="B5" s="245"/>
      <c r="F5" s="638" t="s">
        <v>516</v>
      </c>
    </row>
    <row r="6" spans="1:6" ht="18" customHeight="1" x14ac:dyDescent="0.2">
      <c r="B6" s="245"/>
      <c r="F6" s="638"/>
    </row>
    <row r="7" spans="1:6" ht="18" customHeight="1" x14ac:dyDescent="0.2">
      <c r="B7" s="245"/>
    </row>
    <row r="8" spans="1:6" ht="18" customHeight="1" x14ac:dyDescent="0.2">
      <c r="B8" s="245"/>
    </row>
    <row r="9" spans="1:6" ht="18" customHeight="1" x14ac:dyDescent="0.2">
      <c r="B9" s="245"/>
    </row>
    <row r="10" spans="1:6" ht="18" customHeight="1" x14ac:dyDescent="0.2">
      <c r="B10" s="245"/>
    </row>
    <row r="11" spans="1:6" ht="18" customHeight="1" x14ac:dyDescent="0.2">
      <c r="B11" s="245"/>
    </row>
    <row r="12" spans="1:6" ht="18" customHeight="1" x14ac:dyDescent="0.2">
      <c r="A12" s="184"/>
      <c r="B12" s="245"/>
    </row>
    <row r="13" spans="1:6" ht="18" customHeight="1" x14ac:dyDescent="0.2">
      <c r="B13" s="245"/>
    </row>
    <row r="14" spans="1:6" ht="18" customHeight="1" x14ac:dyDescent="0.2">
      <c r="A14" s="184" t="s">
        <v>32</v>
      </c>
      <c r="B14" s="245"/>
    </row>
    <row r="15" spans="1:6" ht="18" customHeight="1" x14ac:dyDescent="0.2">
      <c r="B15" s="245"/>
    </row>
    <row r="16" spans="1:6" ht="18" customHeight="1" x14ac:dyDescent="0.2">
      <c r="B16" s="245"/>
    </row>
    <row r="17" spans="2:2" ht="18" customHeight="1" x14ac:dyDescent="0.2">
      <c r="B17" s="245"/>
    </row>
    <row r="18" spans="2:2" ht="18" customHeight="1" x14ac:dyDescent="0.2">
      <c r="B18" s="245"/>
    </row>
    <row r="19" spans="2:2" ht="18" customHeight="1" x14ac:dyDescent="0.2">
      <c r="B19" s="245"/>
    </row>
    <row r="20" spans="2:2" ht="18" customHeight="1" x14ac:dyDescent="0.2">
      <c r="B20" s="245"/>
    </row>
    <row r="21" spans="2:2" ht="18" customHeight="1" x14ac:dyDescent="0.2">
      <c r="B21" s="245"/>
    </row>
    <row r="22" spans="2:2" ht="18" customHeight="1" x14ac:dyDescent="0.2">
      <c r="B22" s="245"/>
    </row>
    <row r="23" spans="2:2" ht="18" customHeight="1" x14ac:dyDescent="0.2">
      <c r="B23" s="245"/>
    </row>
    <row r="24" spans="2:2" ht="18" customHeight="1" x14ac:dyDescent="0.2">
      <c r="B24" s="245"/>
    </row>
    <row r="25" spans="2:2" ht="18" customHeight="1" x14ac:dyDescent="0.2">
      <c r="B25" s="245"/>
    </row>
    <row r="26" spans="2:2" ht="18" customHeight="1" x14ac:dyDescent="0.2">
      <c r="B26" s="245"/>
    </row>
    <row r="27" spans="2:2" ht="18" customHeight="1" x14ac:dyDescent="0.2">
      <c r="B27" s="245"/>
    </row>
    <row r="28" spans="2:2" ht="18" customHeight="1" x14ac:dyDescent="0.2">
      <c r="B28" s="245"/>
    </row>
    <row r="29" spans="2:2" ht="18" customHeight="1" x14ac:dyDescent="0.2">
      <c r="B29" s="245"/>
    </row>
    <row r="30" spans="2:2" ht="18" customHeight="1" x14ac:dyDescent="0.2">
      <c r="B30" s="245"/>
    </row>
    <row r="31" spans="2:2" ht="18" customHeight="1" x14ac:dyDescent="0.2">
      <c r="B31" s="245"/>
    </row>
    <row r="32" spans="2:2" ht="18" customHeight="1" x14ac:dyDescent="0.2">
      <c r="B32" s="245"/>
    </row>
    <row r="33" spans="1:2" ht="18" customHeight="1" x14ac:dyDescent="0.2">
      <c r="B33" s="245"/>
    </row>
    <row r="34" spans="1:2" ht="18" customHeight="1" x14ac:dyDescent="0.2">
      <c r="B34" s="245"/>
    </row>
    <row r="35" spans="1:2" ht="18" customHeight="1" x14ac:dyDescent="0.2">
      <c r="B35" s="245"/>
    </row>
    <row r="36" spans="1:2" ht="18" customHeight="1" x14ac:dyDescent="0.2">
      <c r="B36" s="245"/>
    </row>
    <row r="37" spans="1:2" ht="18" customHeight="1" thickBot="1" x14ac:dyDescent="0.25">
      <c r="A37" s="66" t="s">
        <v>504</v>
      </c>
      <c r="B37" s="246">
        <f>SUM(B5:B36)</f>
        <v>0</v>
      </c>
    </row>
    <row r="38" spans="1:2" ht="18" customHeight="1" thickTop="1" x14ac:dyDescent="0.2">
      <c r="B38" s="245"/>
    </row>
    <row r="39" spans="1:2" ht="18" customHeight="1" x14ac:dyDescent="0.2">
      <c r="B39" s="245"/>
    </row>
    <row r="40" spans="1:2" ht="18" customHeight="1" x14ac:dyDescent="0.2">
      <c r="B40" s="245"/>
    </row>
    <row r="41" spans="1:2" ht="18" customHeight="1" x14ac:dyDescent="0.2">
      <c r="B41" s="245"/>
    </row>
    <row r="42" spans="1:2" ht="18" customHeight="1" x14ac:dyDescent="0.2">
      <c r="B42" s="245"/>
    </row>
    <row r="43" spans="1:2" ht="18" customHeight="1" x14ac:dyDescent="0.2">
      <c r="B43" s="245"/>
    </row>
    <row r="44" spans="1:2" ht="18" customHeight="1" x14ac:dyDescent="0.2">
      <c r="B44" s="245"/>
    </row>
  </sheetData>
  <sheetProtection sheet="1" objects="1" scenarios="1"/>
  <mergeCells count="3">
    <mergeCell ref="A2:C2"/>
    <mergeCell ref="A1:C1"/>
    <mergeCell ref="F5:F6"/>
  </mergeCells>
  <pageMargins left="0.7" right="0.45" top="0.5" bottom="0.5" header="0.3" footer="0.3"/>
  <pageSetup orientation="portrait" r:id="rId1"/>
  <headerFooter>
    <oddFooter>&amp;R&amp;"Arial,Bold"Page 6</oddFooter>
  </headerFooter>
  <customProperties>
    <customPr name="OrphanNamesChecked" r:id="rId2"/>
  </customPropertie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9">
    <pageSetUpPr fitToPage="1"/>
  </sheetPr>
  <dimension ref="A1:L338"/>
  <sheetViews>
    <sheetView workbookViewId="0">
      <selection activeCell="B23" sqref="B23"/>
    </sheetView>
  </sheetViews>
  <sheetFormatPr defaultColWidth="9.140625" defaultRowHeight="12.75" x14ac:dyDescent="0.2"/>
  <cols>
    <col min="1" max="1" width="52.42578125" style="3" customWidth="1"/>
    <col min="2" max="2" width="20.7109375" style="3" customWidth="1"/>
    <col min="3" max="3" width="5.7109375" style="3" customWidth="1"/>
    <col min="4" max="4" width="6.28515625" style="3" customWidth="1"/>
    <col min="5" max="5" width="103.140625" style="3" customWidth="1"/>
    <col min="6" max="8" width="13.7109375" style="3" customWidth="1"/>
    <col min="9" max="9" width="13.140625" style="3" customWidth="1"/>
    <col min="10" max="10" width="18.7109375" style="3" customWidth="1"/>
    <col min="11" max="16384" width="9.140625" style="3"/>
  </cols>
  <sheetData>
    <row r="1" spans="1:12" ht="45" customHeight="1" thickBot="1" x14ac:dyDescent="0.35">
      <c r="A1" s="639" t="s">
        <v>63</v>
      </c>
      <c r="B1" s="640"/>
      <c r="C1" s="647" t="s">
        <v>112</v>
      </c>
      <c r="D1" s="11"/>
      <c r="E1" s="134" t="s">
        <v>402</v>
      </c>
      <c r="F1" s="11"/>
      <c r="G1" s="11"/>
      <c r="H1" s="11"/>
      <c r="I1" s="11"/>
      <c r="J1" s="11"/>
    </row>
    <row r="2" spans="1:12" ht="6" customHeight="1" x14ac:dyDescent="0.2">
      <c r="C2" s="647"/>
    </row>
    <row r="3" spans="1:12" x14ac:dyDescent="0.2">
      <c r="C3" s="647"/>
      <c r="D3" s="113">
        <v>1</v>
      </c>
      <c r="E3" s="113" t="s">
        <v>401</v>
      </c>
    </row>
    <row r="4" spans="1:12" ht="14.25" customHeight="1" x14ac:dyDescent="0.2">
      <c r="A4" s="643" t="str">
        <f>CONCATENATE('Basic Data Input'!B11)</f>
        <v>_________________________________</v>
      </c>
      <c r="B4" s="643"/>
      <c r="C4" s="647"/>
      <c r="E4" s="615" t="s">
        <v>467</v>
      </c>
    </row>
    <row r="5" spans="1:12" x14ac:dyDescent="0.2">
      <c r="A5" s="641" t="s">
        <v>64</v>
      </c>
      <c r="B5" s="641"/>
      <c r="C5" s="647"/>
      <c r="E5" s="615"/>
    </row>
    <row r="6" spans="1:12" ht="20.100000000000001" customHeight="1" x14ac:dyDescent="0.2">
      <c r="A6" s="642" t="str">
        <f>CONCATENATE('Basic Data Input'!B12," County, Nebraska")</f>
        <v xml:space="preserve"> County, Nebraska</v>
      </c>
      <c r="B6" s="642"/>
      <c r="C6" s="647"/>
      <c r="D6" s="11"/>
      <c r="E6" s="615"/>
      <c r="I6" s="43"/>
      <c r="J6" s="8"/>
    </row>
    <row r="7" spans="1:12" x14ac:dyDescent="0.2">
      <c r="C7" s="647"/>
      <c r="D7" s="113">
        <v>2</v>
      </c>
      <c r="E7" s="113" t="s">
        <v>403</v>
      </c>
    </row>
    <row r="8" spans="1:12" ht="26.1" customHeight="1" x14ac:dyDescent="0.2">
      <c r="A8" s="603" t="str">
        <f>CONCATENATE("PUBLIC NOTICE is hereby given, in compliance with the provisions of State Statute Sections 13-501 to 13-513, that the governing body will meet on the ",'Basic Data Input'!B23," day of ",'Basic Data Input'!B22," ",'Basic Data Input'!B24,", at ",'Basic Data Input'!B25," o'clock ",'Basic Data Input'!B26," at ",'Basic Data Input'!B27," for the purpose of hearing support, opposition, criticism, suggestions or observations of taxpayers relating to the following proposed budget.  The budget detail is available at the office of the Clerk during regular business hours.")</f>
        <v>PUBLIC NOTICE is hereby given, in compliance with the provisions of State Statute Sections 13-501 to 13-513, that the governing body will meet on the ________ day of ________________ 2026, at ________ o'clock ________ at _______________ _______________ for the purpose of hearing support, opposition, criticism, suggestions or observations of taxpayers relating to the following proposed budget.  The budget detail is available at the office of the Clerk during regular business hours.</v>
      </c>
      <c r="B8" s="603"/>
      <c r="C8" s="647"/>
      <c r="E8" s="615" t="s">
        <v>568</v>
      </c>
      <c r="F8" s="71"/>
      <c r="G8" s="71"/>
      <c r="H8" s="71"/>
      <c r="I8" s="71"/>
      <c r="J8" s="71"/>
    </row>
    <row r="9" spans="1:12" ht="26.1" customHeight="1" x14ac:dyDescent="0.2">
      <c r="A9" s="603"/>
      <c r="B9" s="603"/>
      <c r="C9" s="647"/>
      <c r="D9" s="135"/>
      <c r="E9" s="615"/>
      <c r="F9" s="71"/>
      <c r="G9" s="71"/>
      <c r="H9" s="71"/>
      <c r="I9" s="71"/>
      <c r="J9" s="71"/>
    </row>
    <row r="10" spans="1:12" ht="26.1" customHeight="1" x14ac:dyDescent="0.2">
      <c r="A10" s="603"/>
      <c r="B10" s="603"/>
      <c r="C10" s="647"/>
      <c r="D10" s="113">
        <v>3</v>
      </c>
      <c r="E10" s="136" t="s">
        <v>404</v>
      </c>
      <c r="F10" s="71"/>
      <c r="G10" s="71"/>
      <c r="H10" s="71"/>
      <c r="I10" s="71"/>
      <c r="J10" s="71"/>
    </row>
    <row r="11" spans="1:12" ht="26.1" customHeight="1" x14ac:dyDescent="0.2">
      <c r="A11" s="603"/>
      <c r="B11" s="603"/>
      <c r="C11" s="647"/>
      <c r="E11" s="615" t="s">
        <v>405</v>
      </c>
      <c r="F11" s="71"/>
      <c r="G11" s="71"/>
      <c r="H11" s="71"/>
      <c r="I11" s="71"/>
      <c r="J11" s="71"/>
    </row>
    <row r="12" spans="1:12" ht="30" customHeight="1" x14ac:dyDescent="0.2">
      <c r="C12" s="647"/>
      <c r="D12" s="135"/>
      <c r="E12" s="615"/>
    </row>
    <row r="13" spans="1:12" ht="20.100000000000001" customHeight="1" x14ac:dyDescent="0.2">
      <c r="A13" s="23" t="s">
        <v>743</v>
      </c>
      <c r="B13" s="51">
        <f>'Total All Funds - Page 2'!C31</f>
        <v>0</v>
      </c>
      <c r="C13" s="647"/>
      <c r="D13" s="113">
        <v>4</v>
      </c>
      <c r="E13" s="165" t="s">
        <v>456</v>
      </c>
    </row>
    <row r="14" spans="1:12" ht="19.5" customHeight="1" x14ac:dyDescent="0.2">
      <c r="A14" s="23" t="s">
        <v>744</v>
      </c>
      <c r="B14" s="51">
        <f>'Total All Funds - Page 2'!E31</f>
        <v>0</v>
      </c>
      <c r="C14" s="647"/>
      <c r="E14" s="170" t="s">
        <v>457</v>
      </c>
      <c r="F14" s="166"/>
      <c r="G14" s="166"/>
      <c r="H14" s="166"/>
      <c r="I14" s="166"/>
      <c r="J14" s="166"/>
      <c r="K14" s="166"/>
      <c r="L14" s="166"/>
    </row>
    <row r="15" spans="1:12" ht="18" customHeight="1" x14ac:dyDescent="0.2">
      <c r="A15" s="23" t="s">
        <v>745</v>
      </c>
      <c r="B15" s="51">
        <f>'Total All Funds - Page 2'!G31</f>
        <v>0</v>
      </c>
      <c r="C15" s="647"/>
      <c r="E15" s="645" t="s">
        <v>548</v>
      </c>
      <c r="F15" s="47"/>
      <c r="G15" s="167"/>
      <c r="H15" s="167"/>
      <c r="I15" s="167"/>
      <c r="J15" s="167"/>
      <c r="K15" s="167"/>
      <c r="L15" s="167"/>
    </row>
    <row r="16" spans="1:12" ht="18" customHeight="1" x14ac:dyDescent="0.2">
      <c r="A16" s="23" t="s">
        <v>746</v>
      </c>
      <c r="B16" s="64">
        <f>'Total All Funds - Page 2'!G32</f>
        <v>0</v>
      </c>
      <c r="C16" s="647"/>
      <c r="E16" s="645"/>
      <c r="F16" s="169"/>
      <c r="G16" s="169"/>
      <c r="H16" s="169"/>
      <c r="I16" s="169"/>
      <c r="J16" s="169"/>
      <c r="K16" s="169"/>
    </row>
    <row r="17" spans="1:12" ht="18" customHeight="1" x14ac:dyDescent="0.2">
      <c r="A17" s="23" t="s">
        <v>747</v>
      </c>
      <c r="B17" s="64">
        <f>'Total All Funds - Page 2'!G19</f>
        <v>0</v>
      </c>
      <c r="C17" s="647"/>
      <c r="E17" s="645"/>
      <c r="F17" s="169"/>
      <c r="G17" s="169"/>
      <c r="H17" s="169"/>
      <c r="I17" s="169"/>
      <c r="J17" s="169"/>
      <c r="K17" s="169"/>
    </row>
    <row r="18" spans="1:12" ht="18" customHeight="1" x14ac:dyDescent="0.2">
      <c r="A18" s="23" t="s">
        <v>748</v>
      </c>
      <c r="B18" s="64">
        <f>'Total All Funds - Page 2'!G36</f>
        <v>0</v>
      </c>
      <c r="C18" s="647"/>
      <c r="E18" s="170" t="s">
        <v>458</v>
      </c>
      <c r="F18" s="47"/>
      <c r="G18" s="168"/>
      <c r="H18" s="168"/>
      <c r="I18" s="168"/>
      <c r="J18" s="168"/>
      <c r="K18" s="168"/>
      <c r="L18" s="168"/>
    </row>
    <row r="19" spans="1:12" ht="18" customHeight="1" x14ac:dyDescent="0.2">
      <c r="A19" s="24" t="s">
        <v>66</v>
      </c>
      <c r="B19" s="55">
        <f>'Lid Computation Page 5'!K52</f>
        <v>0</v>
      </c>
      <c r="C19" s="647"/>
      <c r="E19" s="646" t="s">
        <v>464</v>
      </c>
      <c r="F19" s="169"/>
      <c r="G19" s="169"/>
      <c r="H19" s="169"/>
      <c r="I19" s="169"/>
      <c r="J19" s="169"/>
      <c r="K19" s="169"/>
    </row>
    <row r="20" spans="1:12" ht="18" customHeight="1" x14ac:dyDescent="0.2">
      <c r="A20" s="23"/>
      <c r="C20" s="647"/>
      <c r="E20" s="646"/>
      <c r="F20" s="169"/>
      <c r="G20" s="169"/>
      <c r="H20" s="169"/>
      <c r="I20" s="169"/>
      <c r="J20" s="169"/>
      <c r="K20" s="169"/>
    </row>
    <row r="21" spans="1:12" ht="18" customHeight="1" x14ac:dyDescent="0.2">
      <c r="A21" s="70" t="s">
        <v>102</v>
      </c>
      <c r="C21" s="647"/>
      <c r="E21" s="646"/>
      <c r="F21" s="166"/>
      <c r="G21" s="166"/>
      <c r="H21" s="166"/>
      <c r="I21" s="166"/>
      <c r="J21" s="166"/>
      <c r="K21" s="166"/>
      <c r="L21" s="166"/>
    </row>
    <row r="22" spans="1:12" ht="18" customHeight="1" x14ac:dyDescent="0.2">
      <c r="A22" s="23" t="s">
        <v>350</v>
      </c>
      <c r="B22" s="51">
        <f>'Cover- Page 1'!B12</f>
        <v>0</v>
      </c>
      <c r="C22" s="647"/>
      <c r="D22" s="113">
        <v>5</v>
      </c>
      <c r="E22" s="165" t="s">
        <v>459</v>
      </c>
      <c r="F22" s="166"/>
      <c r="G22" s="166"/>
      <c r="H22" s="166"/>
      <c r="I22" s="166"/>
      <c r="J22" s="166"/>
      <c r="K22" s="166"/>
      <c r="L22" s="166"/>
    </row>
    <row r="23" spans="1:12" ht="18" customHeight="1" x14ac:dyDescent="0.2">
      <c r="A23" s="23" t="s">
        <v>65</v>
      </c>
      <c r="B23" s="64">
        <f>'Cover- Page 1'!B13</f>
        <v>0</v>
      </c>
      <c r="C23" s="647"/>
      <c r="E23" s="171" t="s">
        <v>460</v>
      </c>
      <c r="F23" s="166"/>
      <c r="G23" s="166"/>
      <c r="H23" s="166"/>
      <c r="I23" s="166"/>
      <c r="J23" s="166"/>
      <c r="K23" s="166"/>
      <c r="L23" s="166"/>
    </row>
    <row r="24" spans="1:12" ht="18" customHeight="1" x14ac:dyDescent="0.2">
      <c r="A24" s="31"/>
      <c r="B24" s="54"/>
      <c r="C24" s="647"/>
      <c r="E24" s="646" t="s">
        <v>461</v>
      </c>
      <c r="F24" s="169"/>
      <c r="G24" s="169"/>
      <c r="H24" s="169"/>
      <c r="I24" s="169"/>
      <c r="J24" s="169"/>
      <c r="K24" s="169"/>
      <c r="L24" s="168"/>
    </row>
    <row r="25" spans="1:12" ht="15" customHeight="1" x14ac:dyDescent="0.2">
      <c r="B25" s="56"/>
      <c r="C25" s="647"/>
      <c r="D25" s="54"/>
      <c r="E25" s="646"/>
      <c r="F25" s="169"/>
      <c r="G25" s="169"/>
      <c r="H25" s="169"/>
      <c r="I25" s="169"/>
      <c r="J25" s="169"/>
      <c r="K25" s="169"/>
    </row>
    <row r="26" spans="1:12" ht="18" customHeight="1" x14ac:dyDescent="0.2">
      <c r="B26" s="56"/>
      <c r="C26" s="647"/>
      <c r="D26" s="54"/>
      <c r="E26" s="646"/>
    </row>
    <row r="27" spans="1:12" ht="15.95" customHeight="1" x14ac:dyDescent="0.2">
      <c r="B27" s="56"/>
      <c r="C27" s="72"/>
      <c r="D27" s="56"/>
      <c r="E27" s="171" t="s">
        <v>462</v>
      </c>
      <c r="F27" s="168"/>
      <c r="G27" s="168"/>
      <c r="H27" s="168"/>
      <c r="I27" s="168"/>
      <c r="J27" s="168"/>
      <c r="K27" s="168"/>
      <c r="L27" s="168"/>
    </row>
    <row r="28" spans="1:12" ht="15.95" customHeight="1" x14ac:dyDescent="0.2">
      <c r="B28" s="56"/>
      <c r="C28" s="72"/>
      <c r="D28" s="56"/>
      <c r="E28" s="646" t="s">
        <v>463</v>
      </c>
      <c r="F28" s="169"/>
      <c r="G28" s="169"/>
      <c r="H28" s="169"/>
      <c r="I28" s="169"/>
      <c r="J28" s="169"/>
      <c r="K28" s="169"/>
      <c r="L28" s="168"/>
    </row>
    <row r="29" spans="1:12" ht="24.75" customHeight="1" x14ac:dyDescent="0.2">
      <c r="A29" s="648"/>
      <c r="B29" s="648"/>
      <c r="C29" s="72"/>
      <c r="D29" s="56"/>
      <c r="E29" s="646"/>
      <c r="F29" s="169"/>
      <c r="G29" s="169"/>
      <c r="H29" s="169"/>
      <c r="I29" s="169"/>
      <c r="J29" s="169"/>
      <c r="K29" s="169"/>
    </row>
    <row r="30" spans="1:12" ht="15.95" customHeight="1" x14ac:dyDescent="0.25">
      <c r="A30" s="336" t="s">
        <v>564</v>
      </c>
      <c r="B30" s="337"/>
      <c r="C30" s="338"/>
      <c r="D30" s="338"/>
      <c r="E30" s="338"/>
      <c r="F30" s="339"/>
      <c r="G30" s="56"/>
      <c r="H30" s="56"/>
    </row>
    <row r="31" spans="1:12" ht="32.25" customHeight="1" x14ac:dyDescent="0.2">
      <c r="A31" s="644" t="s">
        <v>565</v>
      </c>
      <c r="B31" s="644"/>
      <c r="C31" s="644"/>
      <c r="D31" s="644"/>
      <c r="E31" s="644"/>
      <c r="F31" s="644"/>
      <c r="G31" s="56"/>
      <c r="H31" s="56"/>
      <c r="J31" s="52"/>
    </row>
    <row r="32" spans="1:12" ht="35.25" customHeight="1" x14ac:dyDescent="0.2">
      <c r="A32" s="644" t="s">
        <v>569</v>
      </c>
      <c r="B32" s="644"/>
      <c r="C32" s="644"/>
      <c r="D32" s="644"/>
      <c r="E32" s="644"/>
      <c r="F32" s="644"/>
      <c r="G32" s="56"/>
      <c r="H32" s="56"/>
    </row>
    <row r="33" spans="1:10" ht="15.95" customHeight="1" x14ac:dyDescent="0.2">
      <c r="A33" s="644"/>
      <c r="B33" s="644"/>
      <c r="C33" s="644"/>
      <c r="D33" s="644"/>
      <c r="E33" s="644"/>
      <c r="F33" s="644"/>
      <c r="G33" s="56"/>
      <c r="H33" s="56"/>
      <c r="J33" s="21"/>
    </row>
    <row r="34" spans="1:10" ht="15.95" customHeight="1" x14ac:dyDescent="0.2">
      <c r="B34" s="56"/>
      <c r="C34" s="56"/>
      <c r="D34" s="56"/>
      <c r="E34" s="56"/>
      <c r="F34" s="56"/>
      <c r="G34" s="56"/>
      <c r="H34" s="56"/>
      <c r="J34" s="21"/>
    </row>
    <row r="35" spans="1:10" ht="15.95" customHeight="1" x14ac:dyDescent="0.2">
      <c r="B35" s="56"/>
      <c r="C35" s="56"/>
      <c r="D35" s="56"/>
      <c r="E35" s="56"/>
      <c r="F35" s="56"/>
      <c r="G35" s="56"/>
      <c r="H35" s="56"/>
      <c r="J35" s="21"/>
    </row>
    <row r="36" spans="1:10" ht="15.95" customHeight="1" x14ac:dyDescent="0.2">
      <c r="B36" s="56"/>
      <c r="C36" s="56"/>
      <c r="D36" s="56"/>
      <c r="E36" s="56"/>
      <c r="F36" s="56"/>
      <c r="G36" s="56"/>
      <c r="H36" s="56"/>
      <c r="J36" s="21"/>
    </row>
    <row r="37" spans="1:10" ht="15.95" customHeight="1" x14ac:dyDescent="0.2">
      <c r="B37" s="56"/>
      <c r="C37" s="56"/>
      <c r="D37" s="56"/>
      <c r="E37" s="56"/>
      <c r="F37" s="56"/>
      <c r="G37" s="56"/>
      <c r="H37" s="56"/>
      <c r="J37" s="21"/>
    </row>
    <row r="38" spans="1:10" ht="15.95" customHeight="1" x14ac:dyDescent="0.2">
      <c r="C38" s="56"/>
      <c r="D38" s="56"/>
      <c r="E38" s="56"/>
      <c r="F38" s="56"/>
      <c r="G38" s="56"/>
      <c r="H38" s="56"/>
    </row>
    <row r="39" spans="1:10" ht="15.95" customHeight="1" x14ac:dyDescent="0.2">
      <c r="C39" s="56"/>
      <c r="D39" s="56"/>
      <c r="E39" s="56"/>
      <c r="F39" s="56"/>
      <c r="G39" s="56"/>
      <c r="H39" s="56"/>
      <c r="J39" s="52"/>
    </row>
    <row r="41" spans="1:10" ht="15.95" customHeight="1" x14ac:dyDescent="0.2">
      <c r="A41" s="57"/>
      <c r="B41" s="11"/>
      <c r="H41" s="56"/>
    </row>
    <row r="42" spans="1:10" x14ac:dyDescent="0.2">
      <c r="A42" s="25"/>
      <c r="B42" s="11"/>
    </row>
    <row r="43" spans="1:10" x14ac:dyDescent="0.2">
      <c r="A43" s="13"/>
      <c r="B43" s="11"/>
      <c r="C43" s="11"/>
      <c r="D43" s="11"/>
      <c r="E43" s="11"/>
      <c r="F43" s="11"/>
      <c r="G43" s="11"/>
      <c r="H43" s="11"/>
      <c r="I43" s="11"/>
      <c r="J43" s="11"/>
    </row>
    <row r="44" spans="1:10" x14ac:dyDescent="0.2">
      <c r="B44" s="11"/>
      <c r="C44" s="11"/>
      <c r="D44" s="11"/>
      <c r="E44" s="11"/>
      <c r="F44" s="11"/>
      <c r="G44" s="11"/>
      <c r="H44" s="11"/>
      <c r="I44" s="11"/>
      <c r="J44" s="11"/>
    </row>
    <row r="45" spans="1:10" x14ac:dyDescent="0.2">
      <c r="C45" s="11"/>
      <c r="D45" s="11"/>
      <c r="E45" s="11"/>
      <c r="F45" s="11"/>
      <c r="G45" s="11"/>
      <c r="H45" s="11"/>
      <c r="I45" s="11"/>
      <c r="J45" s="11"/>
    </row>
    <row r="46" spans="1:10" x14ac:dyDescent="0.2">
      <c r="C46" s="11"/>
      <c r="D46" s="11"/>
      <c r="E46" s="11"/>
      <c r="F46" s="11"/>
      <c r="G46" s="11"/>
      <c r="H46" s="11"/>
      <c r="I46" s="11"/>
      <c r="J46" s="11"/>
    </row>
    <row r="49" spans="1:10" ht="15.75" x14ac:dyDescent="0.25">
      <c r="A49" s="15"/>
      <c r="B49" s="11"/>
    </row>
    <row r="50" spans="1:10" ht="15.75" x14ac:dyDescent="0.25">
      <c r="A50" s="15"/>
      <c r="B50" s="11"/>
    </row>
    <row r="51" spans="1:10" x14ac:dyDescent="0.2">
      <c r="A51" s="11"/>
      <c r="B51" s="11"/>
      <c r="C51" s="11"/>
      <c r="D51" s="11"/>
      <c r="E51" s="11"/>
      <c r="F51" s="11"/>
      <c r="G51" s="11"/>
      <c r="H51" s="11"/>
      <c r="I51" s="11"/>
      <c r="J51" s="11"/>
    </row>
    <row r="52" spans="1:10" x14ac:dyDescent="0.2">
      <c r="A52" s="11"/>
      <c r="B52" s="11"/>
      <c r="C52" s="11"/>
      <c r="D52" s="11"/>
      <c r="E52" s="11"/>
      <c r="F52" s="11"/>
      <c r="G52" s="11"/>
      <c r="H52" s="11"/>
      <c r="I52" s="11"/>
      <c r="J52" s="11"/>
    </row>
    <row r="53" spans="1:10" ht="14.25" x14ac:dyDescent="0.2">
      <c r="A53" s="11"/>
      <c r="B53" s="58"/>
      <c r="C53" s="11"/>
      <c r="D53" s="11"/>
      <c r="E53" s="11"/>
      <c r="F53" s="11"/>
      <c r="G53" s="11"/>
      <c r="H53" s="11"/>
      <c r="I53" s="11"/>
      <c r="J53" s="11"/>
    </row>
    <row r="54" spans="1:10" ht="14.25" x14ac:dyDescent="0.2">
      <c r="A54" s="11"/>
      <c r="B54" s="58"/>
      <c r="C54" s="11"/>
      <c r="D54" s="11"/>
      <c r="E54" s="11"/>
      <c r="F54" s="11"/>
      <c r="G54" s="11"/>
      <c r="H54" s="11"/>
      <c r="I54" s="11"/>
      <c r="J54" s="11"/>
    </row>
    <row r="55" spans="1:10" ht="14.25" x14ac:dyDescent="0.2">
      <c r="A55" s="11"/>
      <c r="B55" s="58"/>
      <c r="C55" s="11"/>
      <c r="D55" s="11"/>
      <c r="E55" s="11"/>
      <c r="F55" s="11"/>
      <c r="G55" s="11"/>
      <c r="H55" s="11"/>
      <c r="I55" s="11"/>
      <c r="J55" s="11"/>
    </row>
    <row r="56" spans="1:10" ht="14.25" x14ac:dyDescent="0.2">
      <c r="A56" s="11"/>
      <c r="B56" s="58"/>
      <c r="C56" s="11"/>
      <c r="D56" s="11"/>
      <c r="E56" s="11"/>
      <c r="F56" s="11"/>
      <c r="G56" s="11"/>
      <c r="H56" s="11"/>
      <c r="I56" s="11"/>
      <c r="J56" s="11"/>
    </row>
    <row r="57" spans="1:10" x14ac:dyDescent="0.2">
      <c r="A57" s="11"/>
      <c r="B57" s="8"/>
      <c r="C57" s="11"/>
      <c r="D57" s="11"/>
      <c r="E57" s="11"/>
      <c r="F57" s="11"/>
      <c r="G57" s="11"/>
      <c r="H57" s="11"/>
      <c r="I57" s="11"/>
      <c r="J57" s="11"/>
    </row>
    <row r="58" spans="1:10" ht="14.25" x14ac:dyDescent="0.2">
      <c r="B58" s="58"/>
      <c r="C58" s="11"/>
      <c r="D58" s="11"/>
      <c r="E58" s="11"/>
      <c r="F58" s="11"/>
      <c r="G58" s="11"/>
      <c r="H58" s="11"/>
      <c r="I58" s="11"/>
      <c r="J58" s="11"/>
    </row>
    <row r="59" spans="1:10" ht="14.25" x14ac:dyDescent="0.2">
      <c r="B59" s="58"/>
      <c r="C59" s="11"/>
      <c r="D59" s="11"/>
      <c r="E59" s="11"/>
      <c r="F59" s="11"/>
      <c r="G59" s="11"/>
      <c r="H59" s="11"/>
      <c r="I59" s="11"/>
      <c r="J59" s="11"/>
    </row>
    <row r="60" spans="1:10" ht="14.25" x14ac:dyDescent="0.2">
      <c r="A60" s="58"/>
      <c r="B60" s="60"/>
      <c r="C60" s="59"/>
      <c r="D60" s="59"/>
      <c r="E60" s="59"/>
      <c r="F60" s="59"/>
      <c r="G60" s="11"/>
      <c r="H60" s="11"/>
      <c r="I60" s="11"/>
      <c r="J60" s="11"/>
    </row>
    <row r="61" spans="1:10" ht="14.25" x14ac:dyDescent="0.2">
      <c r="A61" s="59"/>
      <c r="B61" s="59"/>
      <c r="C61" s="59"/>
      <c r="D61" s="59"/>
      <c r="E61" s="59"/>
      <c r="F61" s="59"/>
      <c r="G61" s="11"/>
      <c r="H61" s="11"/>
      <c r="I61" s="11"/>
      <c r="J61" s="11"/>
    </row>
    <row r="62" spans="1:10" ht="14.25" x14ac:dyDescent="0.2">
      <c r="A62" s="59"/>
      <c r="C62" s="59"/>
      <c r="D62" s="59"/>
      <c r="E62" s="59"/>
      <c r="F62" s="59"/>
      <c r="G62" s="11"/>
      <c r="H62" s="11"/>
      <c r="I62" s="11"/>
      <c r="J62" s="11"/>
    </row>
    <row r="63" spans="1:10" ht="14.25" x14ac:dyDescent="0.2">
      <c r="A63" s="59"/>
      <c r="C63" s="59"/>
      <c r="D63" s="59"/>
      <c r="E63" s="59"/>
      <c r="F63" s="59"/>
      <c r="G63" s="11"/>
      <c r="H63" s="11"/>
      <c r="I63" s="11"/>
      <c r="J63" s="11"/>
    </row>
    <row r="64" spans="1:10" ht="18" customHeight="1" x14ac:dyDescent="0.25">
      <c r="A64" s="59"/>
      <c r="C64" s="53"/>
      <c r="D64" s="59"/>
      <c r="E64" s="59"/>
      <c r="F64" s="59"/>
      <c r="G64" s="11"/>
      <c r="H64" s="11"/>
      <c r="I64" s="11"/>
      <c r="J64" s="11"/>
    </row>
    <row r="65" spans="1:10" ht="18" customHeight="1" x14ac:dyDescent="0.25">
      <c r="A65" s="59"/>
      <c r="C65" s="53"/>
      <c r="D65" s="59"/>
      <c r="E65" s="59"/>
      <c r="F65" s="59"/>
      <c r="G65" s="11"/>
      <c r="H65" s="11"/>
      <c r="I65" s="11"/>
      <c r="J65" s="11"/>
    </row>
    <row r="66" spans="1:10" ht="18" customHeight="1" x14ac:dyDescent="0.25">
      <c r="A66" s="59"/>
      <c r="C66" s="53"/>
      <c r="D66" s="59"/>
      <c r="E66" s="59"/>
      <c r="F66" s="59"/>
      <c r="G66" s="11"/>
      <c r="H66" s="11"/>
      <c r="I66" s="11"/>
      <c r="J66" s="11"/>
    </row>
    <row r="67" spans="1:10" ht="18" customHeight="1" x14ac:dyDescent="0.25">
      <c r="A67" s="59"/>
      <c r="C67" s="53"/>
      <c r="D67" s="59"/>
      <c r="E67" s="59"/>
      <c r="F67" s="59"/>
      <c r="G67" s="11"/>
      <c r="H67" s="11"/>
      <c r="I67" s="11"/>
      <c r="J67" s="11"/>
    </row>
    <row r="68" spans="1:10" ht="18" customHeight="1" x14ac:dyDescent="0.25">
      <c r="A68" s="59"/>
      <c r="C68" s="53"/>
      <c r="D68" s="59"/>
      <c r="E68" s="59"/>
      <c r="F68" s="59"/>
      <c r="G68" s="11"/>
      <c r="H68" s="11"/>
      <c r="I68" s="11"/>
      <c r="J68" s="11"/>
    </row>
    <row r="69" spans="1:10" ht="18" customHeight="1" x14ac:dyDescent="0.25">
      <c r="A69" s="59"/>
      <c r="C69" s="53"/>
      <c r="D69" s="59"/>
      <c r="E69" s="59"/>
      <c r="F69" s="59"/>
      <c r="G69" s="11"/>
      <c r="H69" s="11"/>
      <c r="I69" s="11"/>
      <c r="J69" s="11"/>
    </row>
    <row r="70" spans="1:10" ht="14.25" x14ac:dyDescent="0.2">
      <c r="A70" s="59"/>
      <c r="C70" s="58"/>
      <c r="D70" s="59"/>
      <c r="E70" s="59"/>
      <c r="F70" s="59"/>
      <c r="G70" s="11"/>
      <c r="H70" s="11"/>
      <c r="I70" s="11"/>
      <c r="J70" s="11"/>
    </row>
    <row r="71" spans="1:10" ht="18" customHeight="1" x14ac:dyDescent="0.25">
      <c r="A71" s="59"/>
      <c r="C71" s="53"/>
      <c r="D71" s="59"/>
      <c r="E71" s="59"/>
      <c r="F71" s="59"/>
      <c r="G71" s="11"/>
      <c r="H71" s="11"/>
      <c r="I71" s="11"/>
      <c r="J71" s="11"/>
    </row>
    <row r="72" spans="1:10" ht="14.25" x14ac:dyDescent="0.2">
      <c r="A72" s="59"/>
      <c r="C72" s="58"/>
      <c r="D72" s="59"/>
      <c r="E72" s="59"/>
      <c r="F72" s="59"/>
      <c r="G72" s="11"/>
      <c r="H72" s="11"/>
      <c r="I72" s="11"/>
      <c r="J72" s="11"/>
    </row>
    <row r="73" spans="1:10" ht="20.100000000000001" customHeight="1" x14ac:dyDescent="0.2">
      <c r="A73" s="59"/>
      <c r="C73" s="58"/>
      <c r="D73" s="59"/>
      <c r="E73" s="59"/>
      <c r="F73" s="59"/>
      <c r="G73" s="11"/>
      <c r="H73" s="11"/>
      <c r="I73" s="11"/>
      <c r="J73" s="11"/>
    </row>
    <row r="74" spans="1:10" ht="20.100000000000001" customHeight="1" x14ac:dyDescent="0.2">
      <c r="A74" s="59"/>
      <c r="C74" s="58"/>
      <c r="D74" s="59"/>
      <c r="E74" s="59"/>
      <c r="F74" s="59"/>
      <c r="G74" s="11"/>
      <c r="H74" s="11"/>
      <c r="I74" s="11"/>
      <c r="J74" s="11"/>
    </row>
    <row r="75" spans="1:10" ht="20.100000000000001" customHeight="1" x14ac:dyDescent="0.2">
      <c r="A75" s="59"/>
      <c r="C75" s="58"/>
      <c r="D75" s="59"/>
      <c r="E75" s="59"/>
      <c r="F75" s="59"/>
      <c r="G75" s="11"/>
      <c r="H75" s="11"/>
      <c r="I75" s="11"/>
      <c r="J75" s="11"/>
    </row>
    <row r="76" spans="1:10" ht="20.100000000000001" customHeight="1" x14ac:dyDescent="0.2">
      <c r="A76" s="59"/>
      <c r="C76" s="58"/>
      <c r="D76" s="59"/>
      <c r="E76" s="59"/>
      <c r="F76" s="59"/>
      <c r="G76" s="11"/>
      <c r="H76" s="11"/>
      <c r="I76" s="11"/>
      <c r="J76" s="11"/>
    </row>
    <row r="77" spans="1:10" ht="27.95" customHeight="1" x14ac:dyDescent="0.25">
      <c r="A77" s="59"/>
      <c r="B77" s="59"/>
      <c r="C77" s="53"/>
      <c r="D77" s="58"/>
      <c r="E77" s="59"/>
      <c r="F77" s="59"/>
      <c r="G77" s="11"/>
      <c r="H77" s="11"/>
      <c r="I77" s="11"/>
      <c r="J77" s="11"/>
    </row>
    <row r="78" spans="1:10" ht="14.25" x14ac:dyDescent="0.2">
      <c r="A78" s="59"/>
      <c r="B78" s="59"/>
      <c r="C78" s="59"/>
      <c r="D78" s="58"/>
      <c r="E78" s="59"/>
      <c r="F78" s="59"/>
      <c r="G78" s="11"/>
      <c r="H78" s="11"/>
      <c r="I78" s="11"/>
      <c r="J78" s="11"/>
    </row>
    <row r="79" spans="1:10" ht="14.25" x14ac:dyDescent="0.2">
      <c r="A79" s="59"/>
      <c r="B79" s="59"/>
      <c r="C79" s="59"/>
      <c r="D79" s="59"/>
      <c r="E79" s="59"/>
      <c r="F79" s="59"/>
      <c r="G79" s="11"/>
      <c r="H79" s="11"/>
      <c r="I79" s="11"/>
      <c r="J79" s="11"/>
    </row>
    <row r="80" spans="1:10" ht="14.25" x14ac:dyDescent="0.2">
      <c r="A80" s="59"/>
      <c r="B80" s="59"/>
      <c r="C80" s="59"/>
      <c r="D80" s="59"/>
      <c r="E80" s="59"/>
      <c r="F80" s="59"/>
      <c r="G80" s="11"/>
      <c r="H80" s="11"/>
      <c r="I80" s="11"/>
      <c r="J80" s="11"/>
    </row>
    <row r="81" spans="1:10" ht="14.25" x14ac:dyDescent="0.2">
      <c r="A81" s="59"/>
      <c r="B81" s="59"/>
      <c r="C81" s="59"/>
      <c r="D81" s="59"/>
      <c r="E81" s="59"/>
      <c r="F81" s="59"/>
      <c r="G81" s="11"/>
      <c r="H81" s="11"/>
      <c r="I81" s="11"/>
      <c r="J81" s="11"/>
    </row>
    <row r="82" spans="1:10" ht="14.25" x14ac:dyDescent="0.2">
      <c r="A82" s="59"/>
      <c r="B82" s="59"/>
      <c r="C82" s="59"/>
      <c r="D82" s="59"/>
      <c r="E82" s="59"/>
      <c r="F82" s="59"/>
      <c r="G82" s="11"/>
      <c r="H82" s="11"/>
      <c r="I82" s="11"/>
      <c r="J82" s="11"/>
    </row>
    <row r="83" spans="1:10" ht="14.25" x14ac:dyDescent="0.2">
      <c r="A83" s="59"/>
      <c r="B83" s="59"/>
      <c r="C83" s="59"/>
      <c r="D83" s="59"/>
      <c r="E83" s="59"/>
      <c r="F83" s="59"/>
      <c r="G83" s="11"/>
      <c r="H83" s="11"/>
      <c r="I83" s="11"/>
      <c r="J83" s="11"/>
    </row>
    <row r="84" spans="1:10" ht="14.25" x14ac:dyDescent="0.2">
      <c r="A84" s="59"/>
      <c r="B84" s="59"/>
      <c r="C84" s="59"/>
      <c r="D84" s="59"/>
      <c r="E84" s="59"/>
      <c r="F84" s="59"/>
      <c r="G84" s="11"/>
      <c r="H84" s="11"/>
      <c r="I84" s="11"/>
      <c r="J84" s="11"/>
    </row>
    <row r="85" spans="1:10" ht="14.25" x14ac:dyDescent="0.2">
      <c r="A85" s="59"/>
      <c r="B85" s="59"/>
      <c r="C85" s="59"/>
      <c r="D85" s="59"/>
      <c r="E85" s="59"/>
      <c r="F85" s="59"/>
      <c r="G85" s="11"/>
      <c r="H85" s="11"/>
      <c r="I85" s="11"/>
      <c r="J85" s="11"/>
    </row>
    <row r="86" spans="1:10" ht="14.25" x14ac:dyDescent="0.2">
      <c r="A86" s="59"/>
      <c r="B86" s="59"/>
      <c r="C86" s="59"/>
      <c r="D86" s="59"/>
      <c r="E86" s="59"/>
      <c r="F86" s="59"/>
      <c r="G86" s="11"/>
      <c r="H86" s="11"/>
      <c r="I86" s="11"/>
      <c r="J86" s="11"/>
    </row>
    <row r="87" spans="1:10" ht="14.25" x14ac:dyDescent="0.2">
      <c r="A87" s="59"/>
      <c r="B87" s="59"/>
      <c r="C87" s="59"/>
      <c r="D87" s="59"/>
      <c r="E87" s="59"/>
      <c r="F87" s="59"/>
      <c r="G87" s="11"/>
      <c r="H87" s="11"/>
      <c r="I87" s="11"/>
      <c r="J87" s="11"/>
    </row>
    <row r="88" spans="1:10" ht="14.25" x14ac:dyDescent="0.2">
      <c r="A88" s="59"/>
      <c r="B88" s="59"/>
      <c r="C88" s="59"/>
      <c r="D88" s="59"/>
      <c r="E88" s="59"/>
      <c r="F88" s="59"/>
      <c r="G88" s="11"/>
      <c r="H88" s="11"/>
      <c r="I88" s="11"/>
      <c r="J88" s="11"/>
    </row>
    <row r="89" spans="1:10" ht="14.25" x14ac:dyDescent="0.2">
      <c r="A89" s="59"/>
      <c r="B89" s="59"/>
      <c r="C89" s="59"/>
      <c r="D89" s="59"/>
      <c r="E89" s="59"/>
      <c r="F89" s="59"/>
      <c r="G89" s="11"/>
      <c r="H89" s="11"/>
      <c r="I89" s="11"/>
      <c r="J89" s="11"/>
    </row>
    <row r="90" spans="1:10" ht="14.25" x14ac:dyDescent="0.2">
      <c r="A90" s="59"/>
      <c r="B90" s="59"/>
      <c r="C90" s="59"/>
      <c r="D90" s="59"/>
      <c r="E90" s="59"/>
      <c r="F90" s="59"/>
      <c r="G90" s="11"/>
      <c r="H90" s="11"/>
      <c r="I90" s="11"/>
      <c r="J90" s="11"/>
    </row>
    <row r="91" spans="1:10" ht="14.25" x14ac:dyDescent="0.2">
      <c r="A91" s="59"/>
      <c r="B91" s="59"/>
      <c r="C91" s="59"/>
      <c r="D91" s="59"/>
      <c r="E91" s="59"/>
      <c r="F91" s="59"/>
      <c r="G91" s="11"/>
      <c r="H91" s="11"/>
      <c r="I91" s="11"/>
      <c r="J91" s="11"/>
    </row>
    <row r="92" spans="1:10" ht="14.25" x14ac:dyDescent="0.2">
      <c r="A92" s="59"/>
      <c r="B92" s="59"/>
      <c r="C92" s="59"/>
      <c r="D92" s="59"/>
      <c r="E92" s="59"/>
      <c r="F92" s="59"/>
      <c r="G92" s="11"/>
      <c r="H92" s="11"/>
      <c r="I92" s="11"/>
      <c r="J92" s="11"/>
    </row>
    <row r="93" spans="1:10" ht="14.25" x14ac:dyDescent="0.2">
      <c r="A93" s="59"/>
      <c r="B93" s="59"/>
      <c r="C93" s="59"/>
      <c r="D93" s="59"/>
      <c r="E93" s="59"/>
      <c r="F93" s="59"/>
      <c r="G93" s="11"/>
      <c r="H93" s="11"/>
      <c r="I93" s="11"/>
      <c r="J93" s="11"/>
    </row>
    <row r="94" spans="1:10" ht="14.25" x14ac:dyDescent="0.2">
      <c r="A94" s="59"/>
      <c r="B94" s="59"/>
      <c r="C94" s="59"/>
      <c r="D94" s="59"/>
      <c r="E94" s="59"/>
      <c r="F94" s="59"/>
      <c r="G94" s="11"/>
      <c r="H94" s="11"/>
      <c r="I94" s="11"/>
      <c r="J94" s="11"/>
    </row>
    <row r="95" spans="1:10" ht="14.25" x14ac:dyDescent="0.2">
      <c r="A95" s="59"/>
      <c r="B95" s="59"/>
      <c r="C95" s="59"/>
      <c r="D95" s="59"/>
      <c r="E95" s="59"/>
      <c r="F95" s="59"/>
      <c r="G95" s="11"/>
      <c r="H95" s="11"/>
      <c r="I95" s="11"/>
      <c r="J95" s="11"/>
    </row>
    <row r="96" spans="1:10" ht="14.25" x14ac:dyDescent="0.2">
      <c r="A96" s="59"/>
      <c r="B96" s="59"/>
      <c r="C96" s="59"/>
      <c r="D96" s="59"/>
      <c r="E96" s="59"/>
      <c r="F96" s="59"/>
      <c r="G96" s="11"/>
      <c r="H96" s="11"/>
      <c r="I96" s="11"/>
      <c r="J96" s="11"/>
    </row>
    <row r="97" spans="1:10" ht="14.25" x14ac:dyDescent="0.2">
      <c r="A97" s="59"/>
      <c r="B97" s="59"/>
      <c r="C97" s="59"/>
      <c r="D97" s="59"/>
      <c r="E97" s="59"/>
      <c r="F97" s="59"/>
      <c r="G97" s="11"/>
      <c r="H97" s="11"/>
      <c r="I97" s="11"/>
      <c r="J97" s="11"/>
    </row>
    <row r="98" spans="1:10" ht="14.25" x14ac:dyDescent="0.2">
      <c r="A98" s="59"/>
      <c r="B98" s="59"/>
      <c r="C98" s="59"/>
      <c r="D98" s="59"/>
      <c r="E98" s="59"/>
      <c r="F98" s="59"/>
      <c r="G98" s="11"/>
      <c r="H98" s="11"/>
      <c r="I98" s="11"/>
      <c r="J98" s="11"/>
    </row>
    <row r="99" spans="1:10" ht="14.25" x14ac:dyDescent="0.2">
      <c r="A99" s="59"/>
      <c r="B99" s="59"/>
      <c r="C99" s="59"/>
      <c r="D99" s="59"/>
      <c r="E99" s="59"/>
      <c r="F99" s="59"/>
      <c r="G99" s="11"/>
      <c r="H99" s="11"/>
      <c r="I99" s="11"/>
      <c r="J99" s="11"/>
    </row>
    <row r="100" spans="1:10" ht="14.25" x14ac:dyDescent="0.2">
      <c r="A100" s="59"/>
      <c r="B100" s="59"/>
      <c r="C100" s="59"/>
      <c r="D100" s="59"/>
      <c r="E100" s="59"/>
      <c r="F100" s="59"/>
      <c r="G100" s="11"/>
      <c r="H100" s="11"/>
      <c r="I100" s="11"/>
      <c r="J100" s="11"/>
    </row>
    <row r="101" spans="1:10" ht="14.25" x14ac:dyDescent="0.2">
      <c r="A101" s="59"/>
      <c r="B101" s="59"/>
      <c r="C101" s="59"/>
      <c r="D101" s="59"/>
      <c r="E101" s="59"/>
      <c r="F101" s="59"/>
      <c r="G101" s="11"/>
      <c r="H101" s="11"/>
      <c r="I101" s="11"/>
      <c r="J101" s="11"/>
    </row>
    <row r="102" spans="1:10" ht="14.25" x14ac:dyDescent="0.2">
      <c r="A102" s="59"/>
      <c r="B102" s="59"/>
      <c r="C102" s="59"/>
      <c r="D102" s="59"/>
      <c r="E102" s="59"/>
      <c r="F102" s="59"/>
      <c r="G102" s="11"/>
      <c r="H102" s="11"/>
      <c r="I102" s="11"/>
      <c r="J102" s="11"/>
    </row>
    <row r="103" spans="1:10" ht="14.25" x14ac:dyDescent="0.2">
      <c r="A103" s="59"/>
      <c r="B103" s="59"/>
      <c r="C103" s="59"/>
      <c r="D103" s="59"/>
      <c r="E103" s="59"/>
      <c r="F103" s="59"/>
      <c r="G103" s="11"/>
      <c r="H103" s="11"/>
      <c r="I103" s="11"/>
      <c r="J103" s="11"/>
    </row>
    <row r="104" spans="1:10" ht="14.25" x14ac:dyDescent="0.2">
      <c r="A104" s="59"/>
      <c r="B104" s="59"/>
      <c r="C104" s="59"/>
      <c r="D104" s="59"/>
      <c r="E104" s="59"/>
      <c r="F104" s="59"/>
      <c r="G104" s="11"/>
      <c r="H104" s="11"/>
      <c r="I104" s="11"/>
      <c r="J104" s="11"/>
    </row>
    <row r="105" spans="1:10" ht="14.25" x14ac:dyDescent="0.2">
      <c r="A105" s="59"/>
      <c r="B105" s="59"/>
      <c r="C105" s="59"/>
      <c r="D105" s="59"/>
      <c r="E105" s="59"/>
      <c r="F105" s="59"/>
      <c r="G105" s="11"/>
      <c r="H105" s="11"/>
      <c r="I105" s="11"/>
      <c r="J105" s="11"/>
    </row>
    <row r="106" spans="1:10" ht="14.25" x14ac:dyDescent="0.2">
      <c r="A106" s="59"/>
      <c r="B106" s="59"/>
      <c r="C106" s="59"/>
      <c r="D106" s="59"/>
      <c r="E106" s="59"/>
      <c r="F106" s="59"/>
      <c r="G106" s="11"/>
      <c r="H106" s="11"/>
      <c r="I106" s="11"/>
      <c r="J106" s="11"/>
    </row>
    <row r="107" spans="1:10" ht="14.25" x14ac:dyDescent="0.2">
      <c r="A107" s="59"/>
      <c r="B107" s="59"/>
      <c r="C107" s="59"/>
      <c r="D107" s="59"/>
      <c r="E107" s="59"/>
      <c r="F107" s="59"/>
      <c r="G107" s="11"/>
      <c r="H107" s="11"/>
      <c r="I107" s="11"/>
      <c r="J107" s="11"/>
    </row>
    <row r="108" spans="1:10" ht="14.25" x14ac:dyDescent="0.2">
      <c r="A108" s="61"/>
      <c r="B108" s="61"/>
      <c r="C108" s="59"/>
      <c r="D108" s="59"/>
      <c r="E108" s="59"/>
      <c r="F108" s="59"/>
      <c r="G108" s="11"/>
      <c r="H108" s="11"/>
      <c r="I108" s="11"/>
      <c r="J108" s="11"/>
    </row>
    <row r="109" spans="1:10" ht="14.25" x14ac:dyDescent="0.2">
      <c r="A109" s="61"/>
      <c r="B109" s="61"/>
      <c r="C109" s="59"/>
      <c r="D109" s="59"/>
      <c r="E109" s="59"/>
      <c r="F109" s="59"/>
      <c r="G109" s="11"/>
      <c r="H109" s="11"/>
      <c r="I109" s="11"/>
      <c r="J109" s="11"/>
    </row>
    <row r="110" spans="1:10" ht="14.25" x14ac:dyDescent="0.2">
      <c r="A110" s="61"/>
      <c r="B110" s="61"/>
      <c r="C110" s="61"/>
      <c r="D110" s="61"/>
      <c r="E110" s="61"/>
      <c r="F110" s="61"/>
    </row>
    <row r="111" spans="1:10" ht="14.25" x14ac:dyDescent="0.2">
      <c r="A111" s="61"/>
      <c r="B111" s="61"/>
      <c r="C111" s="61"/>
      <c r="D111" s="61"/>
      <c r="E111" s="61"/>
      <c r="F111" s="61"/>
    </row>
    <row r="112" spans="1:10" ht="14.25" x14ac:dyDescent="0.2">
      <c r="A112" s="61"/>
      <c r="B112" s="61"/>
      <c r="C112" s="61"/>
      <c r="D112" s="61"/>
      <c r="E112" s="61"/>
      <c r="F112" s="61"/>
    </row>
    <row r="113" spans="1:6" ht="14.25" x14ac:dyDescent="0.2">
      <c r="A113" s="61"/>
      <c r="B113" s="61"/>
      <c r="C113" s="61"/>
      <c r="D113" s="61"/>
      <c r="E113" s="61"/>
      <c r="F113" s="61"/>
    </row>
    <row r="114" spans="1:6" ht="14.25" x14ac:dyDescent="0.2">
      <c r="A114" s="61"/>
      <c r="B114" s="61"/>
      <c r="C114" s="61"/>
      <c r="D114" s="61"/>
      <c r="E114" s="61"/>
      <c r="F114" s="61"/>
    </row>
    <row r="115" spans="1:6" ht="14.25" x14ac:dyDescent="0.2">
      <c r="A115" s="61"/>
      <c r="B115" s="61"/>
      <c r="C115" s="61"/>
      <c r="D115" s="61"/>
      <c r="E115" s="61"/>
      <c r="F115" s="61"/>
    </row>
    <row r="116" spans="1:6" ht="14.25" x14ac:dyDescent="0.2">
      <c r="A116" s="61"/>
      <c r="B116" s="61"/>
      <c r="C116" s="61"/>
      <c r="D116" s="61"/>
      <c r="E116" s="61"/>
      <c r="F116" s="61"/>
    </row>
    <row r="117" spans="1:6" ht="14.25" x14ac:dyDescent="0.2">
      <c r="A117" s="61"/>
      <c r="B117" s="61"/>
      <c r="C117" s="61"/>
      <c r="D117" s="61"/>
      <c r="E117" s="61"/>
      <c r="F117" s="61"/>
    </row>
    <row r="118" spans="1:6" ht="14.25" x14ac:dyDescent="0.2">
      <c r="A118" s="61"/>
      <c r="B118" s="61"/>
      <c r="C118" s="61"/>
      <c r="D118" s="61"/>
      <c r="E118" s="61"/>
      <c r="F118" s="61"/>
    </row>
    <row r="119" spans="1:6" ht="14.25" x14ac:dyDescent="0.2">
      <c r="A119" s="61"/>
      <c r="B119" s="61"/>
      <c r="C119" s="61"/>
      <c r="D119" s="61"/>
      <c r="E119" s="61"/>
      <c r="F119" s="61"/>
    </row>
    <row r="120" spans="1:6" ht="14.25" x14ac:dyDescent="0.2">
      <c r="A120" s="61"/>
      <c r="B120" s="61"/>
      <c r="C120" s="61"/>
      <c r="D120" s="61"/>
      <c r="E120" s="61"/>
      <c r="F120" s="61"/>
    </row>
    <row r="121" spans="1:6" ht="14.25" x14ac:dyDescent="0.2">
      <c r="A121" s="61"/>
      <c r="B121" s="61"/>
      <c r="C121" s="61"/>
      <c r="D121" s="61"/>
      <c r="E121" s="61"/>
      <c r="F121" s="61"/>
    </row>
    <row r="122" spans="1:6" ht="14.25" x14ac:dyDescent="0.2">
      <c r="A122" s="61"/>
      <c r="B122" s="61"/>
      <c r="C122" s="61"/>
      <c r="D122" s="61"/>
      <c r="E122" s="61"/>
      <c r="F122" s="61"/>
    </row>
    <row r="123" spans="1:6" ht="14.25" x14ac:dyDescent="0.2">
      <c r="A123" s="61"/>
      <c r="B123" s="61"/>
      <c r="C123" s="61"/>
      <c r="D123" s="61"/>
      <c r="E123" s="61"/>
      <c r="F123" s="61"/>
    </row>
    <row r="124" spans="1:6" ht="14.25" x14ac:dyDescent="0.2">
      <c r="A124" s="61"/>
      <c r="B124" s="61"/>
      <c r="C124" s="61"/>
      <c r="D124" s="61"/>
      <c r="E124" s="61"/>
      <c r="F124" s="61"/>
    </row>
    <row r="125" spans="1:6" ht="14.25" x14ac:dyDescent="0.2">
      <c r="A125" s="61"/>
      <c r="B125" s="61"/>
      <c r="C125" s="61"/>
      <c r="D125" s="61"/>
      <c r="E125" s="61"/>
      <c r="F125" s="61"/>
    </row>
    <row r="126" spans="1:6" ht="14.25" x14ac:dyDescent="0.2">
      <c r="A126" s="61"/>
      <c r="B126" s="61"/>
      <c r="C126" s="61"/>
      <c r="D126" s="61"/>
      <c r="E126" s="61"/>
      <c r="F126" s="61"/>
    </row>
    <row r="127" spans="1:6" ht="14.25" x14ac:dyDescent="0.2">
      <c r="A127" s="61"/>
      <c r="B127" s="61"/>
      <c r="C127" s="61"/>
      <c r="D127" s="61"/>
      <c r="E127" s="61"/>
      <c r="F127" s="61"/>
    </row>
    <row r="128" spans="1:6" ht="14.25" x14ac:dyDescent="0.2">
      <c r="A128" s="61"/>
      <c r="B128" s="61"/>
      <c r="C128" s="61"/>
      <c r="D128" s="61"/>
      <c r="E128" s="61"/>
      <c r="F128" s="61"/>
    </row>
    <row r="129" spans="1:6" ht="14.25" x14ac:dyDescent="0.2">
      <c r="A129" s="61"/>
      <c r="B129" s="61"/>
      <c r="C129" s="61"/>
      <c r="D129" s="61"/>
      <c r="E129" s="61"/>
      <c r="F129" s="61"/>
    </row>
    <row r="130" spans="1:6" ht="14.25" x14ac:dyDescent="0.2">
      <c r="A130" s="61"/>
      <c r="B130" s="61"/>
      <c r="C130" s="61"/>
      <c r="D130" s="61"/>
      <c r="E130" s="61"/>
      <c r="F130" s="61"/>
    </row>
    <row r="131" spans="1:6" ht="14.25" x14ac:dyDescent="0.2">
      <c r="A131" s="61"/>
      <c r="B131" s="61"/>
      <c r="C131" s="61"/>
      <c r="D131" s="61"/>
      <c r="E131" s="61"/>
      <c r="F131" s="61"/>
    </row>
    <row r="132" spans="1:6" ht="14.25" x14ac:dyDescent="0.2">
      <c r="A132" s="61"/>
      <c r="B132" s="61"/>
      <c r="C132" s="61"/>
      <c r="D132" s="61"/>
      <c r="E132" s="61"/>
      <c r="F132" s="61"/>
    </row>
    <row r="133" spans="1:6" ht="14.25" x14ac:dyDescent="0.2">
      <c r="A133" s="61"/>
      <c r="B133" s="61"/>
      <c r="C133" s="61"/>
      <c r="D133" s="61"/>
      <c r="E133" s="61"/>
      <c r="F133" s="61"/>
    </row>
    <row r="134" spans="1:6" ht="14.25" x14ac:dyDescent="0.2">
      <c r="A134" s="61"/>
      <c r="B134" s="61"/>
      <c r="C134" s="61"/>
      <c r="D134" s="61"/>
      <c r="E134" s="61"/>
      <c r="F134" s="61"/>
    </row>
    <row r="135" spans="1:6" ht="14.25" x14ac:dyDescent="0.2">
      <c r="A135" s="61"/>
      <c r="B135" s="61"/>
      <c r="C135" s="61"/>
      <c r="D135" s="61"/>
      <c r="E135" s="61"/>
      <c r="F135" s="61"/>
    </row>
    <row r="136" spans="1:6" ht="14.25" x14ac:dyDescent="0.2">
      <c r="A136" s="61"/>
      <c r="B136" s="61"/>
      <c r="C136" s="61"/>
      <c r="D136" s="61"/>
      <c r="E136" s="61"/>
      <c r="F136" s="61"/>
    </row>
    <row r="137" spans="1:6" ht="14.25" x14ac:dyDescent="0.2">
      <c r="A137" s="61"/>
      <c r="B137" s="61"/>
      <c r="C137" s="61"/>
      <c r="D137" s="61"/>
      <c r="E137" s="61"/>
      <c r="F137" s="61"/>
    </row>
    <row r="138" spans="1:6" ht="14.25" x14ac:dyDescent="0.2">
      <c r="A138" s="61"/>
      <c r="B138" s="61"/>
      <c r="C138" s="61"/>
      <c r="D138" s="61"/>
      <c r="E138" s="61"/>
      <c r="F138" s="61"/>
    </row>
    <row r="139" spans="1:6" ht="14.25" x14ac:dyDescent="0.2">
      <c r="A139" s="61"/>
      <c r="B139" s="61"/>
      <c r="C139" s="61"/>
      <c r="D139" s="61"/>
      <c r="E139" s="61"/>
      <c r="F139" s="61"/>
    </row>
    <row r="140" spans="1:6" ht="14.25" x14ac:dyDescent="0.2">
      <c r="A140" s="61"/>
      <c r="B140" s="61"/>
      <c r="C140" s="61"/>
      <c r="D140" s="61"/>
      <c r="E140" s="61"/>
      <c r="F140" s="61"/>
    </row>
    <row r="141" spans="1:6" ht="14.25" x14ac:dyDescent="0.2">
      <c r="A141" s="61"/>
      <c r="B141" s="61"/>
      <c r="C141" s="61"/>
      <c r="D141" s="61"/>
      <c r="E141" s="61"/>
      <c r="F141" s="61"/>
    </row>
    <row r="142" spans="1:6" ht="14.25" x14ac:dyDescent="0.2">
      <c r="A142" s="61"/>
      <c r="B142" s="61"/>
      <c r="C142" s="61"/>
      <c r="D142" s="61"/>
      <c r="E142" s="61"/>
      <c r="F142" s="61"/>
    </row>
    <row r="143" spans="1:6" ht="14.25" x14ac:dyDescent="0.2">
      <c r="A143" s="61"/>
      <c r="B143" s="61"/>
      <c r="C143" s="61"/>
      <c r="D143" s="61"/>
      <c r="E143" s="61"/>
      <c r="F143" s="61"/>
    </row>
    <row r="144" spans="1:6" ht="14.25" x14ac:dyDescent="0.2">
      <c r="A144" s="61"/>
      <c r="B144" s="61"/>
      <c r="C144" s="61"/>
      <c r="D144" s="61"/>
      <c r="E144" s="61"/>
      <c r="F144" s="61"/>
    </row>
    <row r="145" spans="1:6" ht="14.25" x14ac:dyDescent="0.2">
      <c r="A145" s="61"/>
      <c r="B145" s="61"/>
      <c r="C145" s="61"/>
      <c r="D145" s="61"/>
      <c r="E145" s="61"/>
      <c r="F145" s="61"/>
    </row>
    <row r="146" spans="1:6" ht="14.25" x14ac:dyDescent="0.2">
      <c r="A146" s="61"/>
      <c r="B146" s="61"/>
      <c r="C146" s="61"/>
      <c r="D146" s="61"/>
      <c r="E146" s="61"/>
      <c r="F146" s="61"/>
    </row>
    <row r="147" spans="1:6" ht="14.25" x14ac:dyDescent="0.2">
      <c r="A147" s="61"/>
      <c r="B147" s="61"/>
      <c r="C147" s="61"/>
      <c r="D147" s="61"/>
      <c r="E147" s="61"/>
      <c r="F147" s="61"/>
    </row>
    <row r="148" spans="1:6" ht="14.25" x14ac:dyDescent="0.2">
      <c r="A148" s="61"/>
      <c r="B148" s="61"/>
      <c r="C148" s="61"/>
      <c r="D148" s="61"/>
      <c r="E148" s="61"/>
      <c r="F148" s="61"/>
    </row>
    <row r="149" spans="1:6" ht="14.25" x14ac:dyDescent="0.2">
      <c r="A149" s="61"/>
      <c r="B149" s="61"/>
      <c r="C149" s="61"/>
      <c r="D149" s="61"/>
      <c r="E149" s="61"/>
      <c r="F149" s="61"/>
    </row>
    <row r="150" spans="1:6" ht="14.25" x14ac:dyDescent="0.2">
      <c r="A150" s="61"/>
      <c r="B150" s="61"/>
      <c r="C150" s="61"/>
      <c r="D150" s="61"/>
      <c r="E150" s="61"/>
      <c r="F150" s="61"/>
    </row>
    <row r="151" spans="1:6" ht="14.25" x14ac:dyDescent="0.2">
      <c r="A151" s="61"/>
      <c r="B151" s="61"/>
      <c r="C151" s="61"/>
      <c r="D151" s="61"/>
      <c r="E151" s="61"/>
      <c r="F151" s="61"/>
    </row>
    <row r="152" spans="1:6" ht="14.25" x14ac:dyDescent="0.2">
      <c r="A152" s="61"/>
      <c r="B152" s="61"/>
      <c r="C152" s="61"/>
      <c r="D152" s="61"/>
      <c r="E152" s="61"/>
      <c r="F152" s="61"/>
    </row>
    <row r="153" spans="1:6" ht="14.25" x14ac:dyDescent="0.2">
      <c r="A153" s="61"/>
      <c r="B153" s="61"/>
      <c r="C153" s="61"/>
      <c r="D153" s="61"/>
      <c r="E153" s="61"/>
      <c r="F153" s="61"/>
    </row>
    <row r="154" spans="1:6" ht="14.25" x14ac:dyDescent="0.2">
      <c r="A154" s="61"/>
      <c r="B154" s="61"/>
      <c r="C154" s="61"/>
      <c r="D154" s="61"/>
      <c r="E154" s="61"/>
      <c r="F154" s="61"/>
    </row>
    <row r="155" spans="1:6" ht="14.25" x14ac:dyDescent="0.2">
      <c r="A155" s="61"/>
      <c r="B155" s="61"/>
      <c r="C155" s="61"/>
      <c r="D155" s="61"/>
      <c r="E155" s="61"/>
      <c r="F155" s="61"/>
    </row>
    <row r="156" spans="1:6" ht="14.25" x14ac:dyDescent="0.2">
      <c r="A156" s="61"/>
      <c r="B156" s="61"/>
      <c r="C156" s="61"/>
      <c r="D156" s="61"/>
      <c r="E156" s="61"/>
      <c r="F156" s="61"/>
    </row>
    <row r="157" spans="1:6" ht="14.25" x14ac:dyDescent="0.2">
      <c r="A157" s="61"/>
      <c r="B157" s="61"/>
      <c r="C157" s="61"/>
      <c r="D157" s="61"/>
      <c r="E157" s="61"/>
      <c r="F157" s="61"/>
    </row>
    <row r="158" spans="1:6" ht="14.25" x14ac:dyDescent="0.2">
      <c r="A158" s="61"/>
      <c r="B158" s="61"/>
      <c r="C158" s="61"/>
      <c r="D158" s="61"/>
      <c r="E158" s="61"/>
      <c r="F158" s="61"/>
    </row>
    <row r="159" spans="1:6" ht="14.25" x14ac:dyDescent="0.2">
      <c r="A159" s="61"/>
      <c r="B159" s="61"/>
      <c r="C159" s="61"/>
      <c r="D159" s="61"/>
      <c r="E159" s="61"/>
      <c r="F159" s="61"/>
    </row>
    <row r="160" spans="1:6" ht="14.25" x14ac:dyDescent="0.2">
      <c r="A160" s="61"/>
      <c r="B160" s="61"/>
      <c r="C160" s="61"/>
      <c r="D160" s="61"/>
      <c r="E160" s="61"/>
      <c r="F160" s="61"/>
    </row>
    <row r="161" spans="1:6" ht="14.25" x14ac:dyDescent="0.2">
      <c r="A161" s="61"/>
      <c r="B161" s="61"/>
      <c r="C161" s="61"/>
      <c r="D161" s="61"/>
      <c r="E161" s="61"/>
      <c r="F161" s="61"/>
    </row>
    <row r="162" spans="1:6" ht="14.25" x14ac:dyDescent="0.2">
      <c r="A162" s="61"/>
      <c r="B162" s="61"/>
      <c r="C162" s="61"/>
      <c r="D162" s="61"/>
      <c r="E162" s="61"/>
      <c r="F162" s="61"/>
    </row>
    <row r="163" spans="1:6" ht="14.25" x14ac:dyDescent="0.2">
      <c r="A163" s="61"/>
      <c r="B163" s="61"/>
      <c r="C163" s="61"/>
      <c r="D163" s="61"/>
      <c r="E163" s="61"/>
      <c r="F163" s="61"/>
    </row>
    <row r="164" spans="1:6" ht="14.25" x14ac:dyDescent="0.2">
      <c r="A164" s="61"/>
      <c r="B164" s="61"/>
      <c r="C164" s="61"/>
      <c r="D164" s="61"/>
      <c r="E164" s="61"/>
      <c r="F164" s="61"/>
    </row>
    <row r="165" spans="1:6" ht="14.25" x14ac:dyDescent="0.2">
      <c r="A165" s="61"/>
      <c r="B165" s="61"/>
      <c r="C165" s="61"/>
      <c r="D165" s="61"/>
      <c r="E165" s="61"/>
      <c r="F165" s="61"/>
    </row>
    <row r="166" spans="1:6" ht="14.25" x14ac:dyDescent="0.2">
      <c r="A166" s="61"/>
      <c r="B166" s="61"/>
      <c r="C166" s="61"/>
      <c r="D166" s="61"/>
      <c r="E166" s="61"/>
      <c r="F166" s="61"/>
    </row>
    <row r="167" spans="1:6" ht="14.25" x14ac:dyDescent="0.2">
      <c r="A167" s="61"/>
      <c r="B167" s="61"/>
      <c r="C167" s="61"/>
      <c r="D167" s="61"/>
      <c r="E167" s="61"/>
      <c r="F167" s="61"/>
    </row>
    <row r="168" spans="1:6" ht="14.25" x14ac:dyDescent="0.2">
      <c r="A168" s="61"/>
      <c r="B168" s="61"/>
      <c r="C168" s="61"/>
      <c r="D168" s="61"/>
      <c r="E168" s="61"/>
      <c r="F168" s="61"/>
    </row>
    <row r="169" spans="1:6" ht="14.25" x14ac:dyDescent="0.2">
      <c r="A169" s="61"/>
      <c r="B169" s="61"/>
      <c r="C169" s="61"/>
      <c r="D169" s="61"/>
      <c r="E169" s="61"/>
      <c r="F169" s="61"/>
    </row>
    <row r="170" spans="1:6" ht="14.25" x14ac:dyDescent="0.2">
      <c r="A170" s="61"/>
      <c r="B170" s="61"/>
      <c r="C170" s="61"/>
      <c r="D170" s="61"/>
      <c r="E170" s="61"/>
      <c r="F170" s="61"/>
    </row>
    <row r="171" spans="1:6" ht="14.25" x14ac:dyDescent="0.2">
      <c r="A171" s="61"/>
      <c r="B171" s="61"/>
      <c r="C171" s="61"/>
      <c r="D171" s="61"/>
      <c r="E171" s="61"/>
      <c r="F171" s="61"/>
    </row>
    <row r="172" spans="1:6" ht="14.25" x14ac:dyDescent="0.2">
      <c r="A172" s="61"/>
      <c r="B172" s="61"/>
      <c r="C172" s="61"/>
      <c r="D172" s="61"/>
      <c r="E172" s="61"/>
      <c r="F172" s="61"/>
    </row>
    <row r="173" spans="1:6" ht="14.25" x14ac:dyDescent="0.2">
      <c r="A173" s="61"/>
      <c r="B173" s="61"/>
      <c r="C173" s="61"/>
      <c r="D173" s="61"/>
      <c r="E173" s="61"/>
      <c r="F173" s="61"/>
    </row>
    <row r="174" spans="1:6" ht="14.25" x14ac:dyDescent="0.2">
      <c r="A174" s="61"/>
      <c r="B174" s="61"/>
      <c r="C174" s="61"/>
      <c r="D174" s="61"/>
      <c r="E174" s="61"/>
      <c r="F174" s="61"/>
    </row>
    <row r="175" spans="1:6" ht="14.25" x14ac:dyDescent="0.2">
      <c r="A175" s="61"/>
      <c r="B175" s="61"/>
      <c r="C175" s="61"/>
      <c r="D175" s="61"/>
      <c r="E175" s="61"/>
      <c r="F175" s="61"/>
    </row>
    <row r="176" spans="1:6" ht="14.25" x14ac:dyDescent="0.2">
      <c r="A176" s="61"/>
      <c r="B176" s="61"/>
      <c r="C176" s="61"/>
      <c r="D176" s="61"/>
      <c r="E176" s="61"/>
      <c r="F176" s="61"/>
    </row>
    <row r="177" spans="1:6" ht="14.25" x14ac:dyDescent="0.2">
      <c r="A177" s="61"/>
      <c r="B177" s="61"/>
      <c r="C177" s="61"/>
      <c r="D177" s="61"/>
      <c r="E177" s="61"/>
      <c r="F177" s="61"/>
    </row>
    <row r="178" spans="1:6" ht="14.25" x14ac:dyDescent="0.2">
      <c r="A178" s="61"/>
      <c r="B178" s="61"/>
      <c r="C178" s="61"/>
      <c r="D178" s="61"/>
      <c r="E178" s="61"/>
      <c r="F178" s="61"/>
    </row>
    <row r="179" spans="1:6" ht="14.25" x14ac:dyDescent="0.2">
      <c r="A179" s="61"/>
      <c r="B179" s="61"/>
      <c r="C179" s="61"/>
      <c r="D179" s="61"/>
      <c r="E179" s="61"/>
      <c r="F179" s="61"/>
    </row>
    <row r="180" spans="1:6" ht="14.25" x14ac:dyDescent="0.2">
      <c r="A180" s="61"/>
      <c r="B180" s="61"/>
      <c r="C180" s="61"/>
      <c r="D180" s="61"/>
      <c r="E180" s="61"/>
      <c r="F180" s="61"/>
    </row>
    <row r="181" spans="1:6" ht="14.25" x14ac:dyDescent="0.2">
      <c r="A181" s="61"/>
      <c r="B181" s="61"/>
      <c r="C181" s="61"/>
      <c r="D181" s="61"/>
      <c r="E181" s="61"/>
      <c r="F181" s="61"/>
    </row>
    <row r="182" spans="1:6" ht="14.25" x14ac:dyDescent="0.2">
      <c r="A182" s="61"/>
      <c r="B182" s="61"/>
      <c r="C182" s="61"/>
      <c r="D182" s="61"/>
      <c r="E182" s="61"/>
      <c r="F182" s="61"/>
    </row>
    <row r="183" spans="1:6" ht="14.25" x14ac:dyDescent="0.2">
      <c r="A183" s="61"/>
      <c r="B183" s="61"/>
      <c r="C183" s="61"/>
      <c r="D183" s="61"/>
      <c r="E183" s="61"/>
      <c r="F183" s="61"/>
    </row>
    <row r="184" spans="1:6" ht="14.25" x14ac:dyDescent="0.2">
      <c r="A184" s="61"/>
      <c r="B184" s="61"/>
      <c r="C184" s="61"/>
      <c r="D184" s="61"/>
      <c r="E184" s="61"/>
      <c r="F184" s="61"/>
    </row>
    <row r="185" spans="1:6" ht="14.25" x14ac:dyDescent="0.2">
      <c r="A185" s="61"/>
      <c r="B185" s="61"/>
      <c r="C185" s="61"/>
      <c r="D185" s="61"/>
      <c r="E185" s="61"/>
      <c r="F185" s="61"/>
    </row>
    <row r="186" spans="1:6" ht="14.25" x14ac:dyDescent="0.2">
      <c r="A186" s="61"/>
      <c r="B186" s="61"/>
      <c r="C186" s="61"/>
      <c r="D186" s="61"/>
      <c r="E186" s="61"/>
      <c r="F186" s="61"/>
    </row>
    <row r="187" spans="1:6" ht="14.25" x14ac:dyDescent="0.2">
      <c r="A187" s="61"/>
      <c r="B187" s="61"/>
      <c r="C187" s="61"/>
      <c r="D187" s="61"/>
      <c r="E187" s="61"/>
      <c r="F187" s="61"/>
    </row>
    <row r="188" spans="1:6" ht="14.25" x14ac:dyDescent="0.2">
      <c r="A188" s="61"/>
      <c r="B188" s="61"/>
      <c r="C188" s="61"/>
      <c r="D188" s="61"/>
      <c r="E188" s="61"/>
      <c r="F188" s="61"/>
    </row>
    <row r="189" spans="1:6" ht="14.25" x14ac:dyDescent="0.2">
      <c r="A189" s="61"/>
      <c r="B189" s="61"/>
      <c r="C189" s="61"/>
      <c r="D189" s="61"/>
      <c r="E189" s="61"/>
      <c r="F189" s="61"/>
    </row>
    <row r="190" spans="1:6" ht="14.25" x14ac:dyDescent="0.2">
      <c r="A190" s="61"/>
      <c r="B190" s="61"/>
      <c r="C190" s="61"/>
      <c r="D190" s="61"/>
      <c r="E190" s="61"/>
      <c r="F190" s="61"/>
    </row>
    <row r="191" spans="1:6" ht="14.25" x14ac:dyDescent="0.2">
      <c r="A191" s="61"/>
      <c r="B191" s="61"/>
      <c r="C191" s="61"/>
      <c r="D191" s="61"/>
      <c r="E191" s="61"/>
      <c r="F191" s="61"/>
    </row>
    <row r="192" spans="1:6" ht="14.25" x14ac:dyDescent="0.2">
      <c r="A192" s="61"/>
      <c r="B192" s="61"/>
      <c r="C192" s="61"/>
      <c r="D192" s="61"/>
      <c r="E192" s="61"/>
      <c r="F192" s="61"/>
    </row>
    <row r="193" spans="1:6" ht="14.25" x14ac:dyDescent="0.2">
      <c r="A193" s="61"/>
      <c r="B193" s="61"/>
      <c r="C193" s="61"/>
      <c r="D193" s="61"/>
      <c r="E193" s="61"/>
      <c r="F193" s="61"/>
    </row>
    <row r="194" spans="1:6" ht="14.25" x14ac:dyDescent="0.2">
      <c r="A194" s="61"/>
      <c r="B194" s="61"/>
      <c r="C194" s="61"/>
      <c r="D194" s="61"/>
      <c r="E194" s="61"/>
      <c r="F194" s="61"/>
    </row>
    <row r="195" spans="1:6" ht="14.25" x14ac:dyDescent="0.2">
      <c r="A195" s="61"/>
      <c r="B195" s="61"/>
      <c r="C195" s="61"/>
      <c r="D195" s="61"/>
      <c r="E195" s="61"/>
      <c r="F195" s="61"/>
    </row>
    <row r="196" spans="1:6" ht="14.25" x14ac:dyDescent="0.2">
      <c r="A196" s="61"/>
      <c r="B196" s="61"/>
      <c r="C196" s="61"/>
      <c r="D196" s="61"/>
      <c r="E196" s="61"/>
      <c r="F196" s="61"/>
    </row>
    <row r="197" spans="1:6" ht="14.25" x14ac:dyDescent="0.2">
      <c r="A197" s="61"/>
      <c r="B197" s="61"/>
      <c r="C197" s="61"/>
      <c r="D197" s="61"/>
      <c r="E197" s="61"/>
      <c r="F197" s="61"/>
    </row>
    <row r="198" spans="1:6" ht="14.25" x14ac:dyDescent="0.2">
      <c r="A198" s="61"/>
      <c r="B198" s="61"/>
      <c r="C198" s="61"/>
      <c r="D198" s="61"/>
      <c r="E198" s="61"/>
      <c r="F198" s="61"/>
    </row>
    <row r="199" spans="1:6" ht="14.25" x14ac:dyDescent="0.2">
      <c r="A199" s="61"/>
      <c r="B199" s="61"/>
      <c r="C199" s="61"/>
      <c r="D199" s="61"/>
      <c r="E199" s="61"/>
      <c r="F199" s="61"/>
    </row>
    <row r="200" spans="1:6" ht="14.25" x14ac:dyDescent="0.2">
      <c r="A200" s="61"/>
      <c r="B200" s="61"/>
      <c r="C200" s="61"/>
      <c r="D200" s="61"/>
      <c r="E200" s="61"/>
      <c r="F200" s="61"/>
    </row>
    <row r="201" spans="1:6" ht="14.25" x14ac:dyDescent="0.2">
      <c r="A201" s="61"/>
      <c r="B201" s="61"/>
      <c r="C201" s="61"/>
      <c r="D201" s="61"/>
      <c r="E201" s="61"/>
      <c r="F201" s="61"/>
    </row>
    <row r="202" spans="1:6" ht="14.25" x14ac:dyDescent="0.2">
      <c r="A202" s="61"/>
      <c r="B202" s="61"/>
      <c r="C202" s="61"/>
      <c r="D202" s="61"/>
      <c r="E202" s="61"/>
      <c r="F202" s="61"/>
    </row>
    <row r="203" spans="1:6" ht="14.25" x14ac:dyDescent="0.2">
      <c r="A203" s="61"/>
      <c r="B203" s="61"/>
      <c r="C203" s="61"/>
      <c r="D203" s="61"/>
      <c r="E203" s="61"/>
      <c r="F203" s="61"/>
    </row>
    <row r="204" spans="1:6" ht="14.25" x14ac:dyDescent="0.2">
      <c r="A204" s="61"/>
      <c r="B204" s="61"/>
      <c r="C204" s="61"/>
      <c r="D204" s="61"/>
      <c r="E204" s="61"/>
      <c r="F204" s="61"/>
    </row>
    <row r="205" spans="1:6" ht="14.25" x14ac:dyDescent="0.2">
      <c r="A205" s="61"/>
      <c r="B205" s="61"/>
      <c r="C205" s="61"/>
      <c r="D205" s="61"/>
      <c r="E205" s="61"/>
      <c r="F205" s="61"/>
    </row>
    <row r="206" spans="1:6" ht="14.25" x14ac:dyDescent="0.2">
      <c r="A206" s="61"/>
      <c r="B206" s="61"/>
      <c r="C206" s="61"/>
      <c r="D206" s="61"/>
      <c r="E206" s="61"/>
      <c r="F206" s="61"/>
    </row>
    <row r="207" spans="1:6" ht="14.25" x14ac:dyDescent="0.2">
      <c r="A207" s="61"/>
      <c r="B207" s="61"/>
      <c r="C207" s="61"/>
      <c r="D207" s="61"/>
      <c r="E207" s="61"/>
      <c r="F207" s="61"/>
    </row>
    <row r="208" spans="1:6" ht="14.25" x14ac:dyDescent="0.2">
      <c r="A208" s="61"/>
      <c r="B208" s="61"/>
      <c r="C208" s="61"/>
      <c r="D208" s="61"/>
      <c r="E208" s="61"/>
      <c r="F208" s="61"/>
    </row>
    <row r="209" spans="1:6" ht="14.25" x14ac:dyDescent="0.2">
      <c r="A209" s="61"/>
      <c r="B209" s="61"/>
      <c r="C209" s="61"/>
      <c r="D209" s="61"/>
      <c r="E209" s="61"/>
      <c r="F209" s="61"/>
    </row>
    <row r="210" spans="1:6" ht="14.25" x14ac:dyDescent="0.2">
      <c r="A210" s="61"/>
      <c r="B210" s="61"/>
      <c r="C210" s="61"/>
      <c r="D210" s="61"/>
      <c r="E210" s="61"/>
      <c r="F210" s="61"/>
    </row>
    <row r="211" spans="1:6" ht="14.25" x14ac:dyDescent="0.2">
      <c r="A211" s="61"/>
      <c r="B211" s="61"/>
      <c r="C211" s="61"/>
      <c r="D211" s="61"/>
      <c r="E211" s="61"/>
      <c r="F211" s="61"/>
    </row>
    <row r="212" spans="1:6" ht="14.25" x14ac:dyDescent="0.2">
      <c r="A212" s="61"/>
      <c r="B212" s="61"/>
      <c r="C212" s="61"/>
      <c r="D212" s="61"/>
      <c r="E212" s="61"/>
      <c r="F212" s="61"/>
    </row>
    <row r="213" spans="1:6" ht="14.25" x14ac:dyDescent="0.2">
      <c r="A213" s="61"/>
      <c r="B213" s="61"/>
      <c r="C213" s="61"/>
      <c r="D213" s="61"/>
      <c r="E213" s="61"/>
      <c r="F213" s="61"/>
    </row>
    <row r="214" spans="1:6" ht="14.25" x14ac:dyDescent="0.2">
      <c r="A214" s="61"/>
      <c r="B214" s="61"/>
      <c r="C214" s="61"/>
      <c r="D214" s="61"/>
      <c r="E214" s="61"/>
      <c r="F214" s="61"/>
    </row>
    <row r="215" spans="1:6" ht="14.25" x14ac:dyDescent="0.2">
      <c r="A215" s="61"/>
      <c r="B215" s="61"/>
      <c r="C215" s="61"/>
      <c r="D215" s="61"/>
      <c r="E215" s="61"/>
      <c r="F215" s="61"/>
    </row>
    <row r="216" spans="1:6" ht="14.25" x14ac:dyDescent="0.2">
      <c r="A216" s="61"/>
      <c r="B216" s="61"/>
      <c r="C216" s="61"/>
      <c r="D216" s="61"/>
      <c r="E216" s="61"/>
      <c r="F216" s="61"/>
    </row>
    <row r="217" spans="1:6" ht="14.25" x14ac:dyDescent="0.2">
      <c r="A217" s="61"/>
      <c r="B217" s="61"/>
      <c r="C217" s="61"/>
      <c r="D217" s="61"/>
      <c r="E217" s="61"/>
      <c r="F217" s="61"/>
    </row>
    <row r="218" spans="1:6" ht="14.25" x14ac:dyDescent="0.2">
      <c r="A218" s="61"/>
      <c r="B218" s="61"/>
      <c r="C218" s="61"/>
      <c r="D218" s="61"/>
      <c r="E218" s="61"/>
      <c r="F218" s="61"/>
    </row>
    <row r="219" spans="1:6" ht="14.25" x14ac:dyDescent="0.2">
      <c r="A219" s="61"/>
      <c r="B219" s="61"/>
      <c r="C219" s="61"/>
      <c r="D219" s="61"/>
      <c r="E219" s="61"/>
      <c r="F219" s="61"/>
    </row>
    <row r="220" spans="1:6" ht="14.25" x14ac:dyDescent="0.2">
      <c r="A220" s="61"/>
      <c r="B220" s="61"/>
      <c r="C220" s="61"/>
      <c r="D220" s="61"/>
      <c r="E220" s="61"/>
      <c r="F220" s="61"/>
    </row>
    <row r="221" spans="1:6" ht="14.25" x14ac:dyDescent="0.2">
      <c r="A221" s="61"/>
      <c r="B221" s="61"/>
      <c r="C221" s="61"/>
      <c r="D221" s="61"/>
      <c r="E221" s="61"/>
      <c r="F221" s="61"/>
    </row>
    <row r="222" spans="1:6" ht="14.25" x14ac:dyDescent="0.2">
      <c r="A222" s="61"/>
      <c r="B222" s="61"/>
      <c r="C222" s="61"/>
      <c r="D222" s="61"/>
      <c r="E222" s="61"/>
      <c r="F222" s="61"/>
    </row>
    <row r="223" spans="1:6" ht="14.25" x14ac:dyDescent="0.2">
      <c r="A223" s="61"/>
      <c r="B223" s="61"/>
      <c r="C223" s="61"/>
      <c r="D223" s="61"/>
      <c r="E223" s="61"/>
      <c r="F223" s="61"/>
    </row>
    <row r="224" spans="1:6" ht="14.25" x14ac:dyDescent="0.2">
      <c r="A224" s="61"/>
      <c r="B224" s="61"/>
      <c r="C224" s="61"/>
      <c r="D224" s="61"/>
      <c r="E224" s="61"/>
      <c r="F224" s="61"/>
    </row>
    <row r="225" spans="1:6" ht="14.25" x14ac:dyDescent="0.2">
      <c r="A225" s="61"/>
      <c r="B225" s="61"/>
      <c r="C225" s="61"/>
      <c r="D225" s="61"/>
      <c r="E225" s="61"/>
      <c r="F225" s="61"/>
    </row>
    <row r="226" spans="1:6" ht="14.25" x14ac:dyDescent="0.2">
      <c r="A226" s="61"/>
      <c r="B226" s="61"/>
      <c r="C226" s="61"/>
      <c r="D226" s="61"/>
      <c r="E226" s="61"/>
      <c r="F226" s="61"/>
    </row>
    <row r="227" spans="1:6" ht="14.25" x14ac:dyDescent="0.2">
      <c r="A227" s="61"/>
      <c r="B227" s="61"/>
      <c r="C227" s="61"/>
      <c r="D227" s="61"/>
      <c r="E227" s="61"/>
      <c r="F227" s="61"/>
    </row>
    <row r="228" spans="1:6" ht="14.25" x14ac:dyDescent="0.2">
      <c r="A228" s="61"/>
      <c r="B228" s="61"/>
      <c r="C228" s="61"/>
      <c r="D228" s="61"/>
      <c r="E228" s="61"/>
      <c r="F228" s="61"/>
    </row>
    <row r="229" spans="1:6" ht="14.25" x14ac:dyDescent="0.2">
      <c r="A229" s="61"/>
      <c r="B229" s="61"/>
      <c r="C229" s="61"/>
      <c r="D229" s="61"/>
      <c r="E229" s="61"/>
      <c r="F229" s="61"/>
    </row>
    <row r="230" spans="1:6" ht="14.25" x14ac:dyDescent="0.2">
      <c r="A230" s="61"/>
      <c r="B230" s="61"/>
      <c r="C230" s="61"/>
      <c r="D230" s="61"/>
      <c r="E230" s="61"/>
      <c r="F230" s="61"/>
    </row>
    <row r="231" spans="1:6" ht="14.25" x14ac:dyDescent="0.2">
      <c r="A231" s="61"/>
      <c r="B231" s="61"/>
      <c r="C231" s="61"/>
      <c r="D231" s="61"/>
      <c r="E231" s="61"/>
      <c r="F231" s="61"/>
    </row>
    <row r="232" spans="1:6" ht="14.25" x14ac:dyDescent="0.2">
      <c r="A232" s="61"/>
      <c r="B232" s="61"/>
      <c r="C232" s="61"/>
      <c r="D232" s="61"/>
      <c r="E232" s="61"/>
      <c r="F232" s="61"/>
    </row>
    <row r="233" spans="1:6" ht="14.25" x14ac:dyDescent="0.2">
      <c r="A233" s="61"/>
      <c r="B233" s="61"/>
      <c r="C233" s="61"/>
      <c r="D233" s="61"/>
      <c r="E233" s="61"/>
      <c r="F233" s="61"/>
    </row>
    <row r="234" spans="1:6" ht="14.25" x14ac:dyDescent="0.2">
      <c r="A234" s="61"/>
      <c r="B234" s="61"/>
      <c r="C234" s="61"/>
      <c r="D234" s="61"/>
      <c r="E234" s="61"/>
      <c r="F234" s="61"/>
    </row>
    <row r="235" spans="1:6" ht="14.25" x14ac:dyDescent="0.2">
      <c r="A235" s="61"/>
      <c r="B235" s="61"/>
      <c r="C235" s="61"/>
      <c r="D235" s="61"/>
      <c r="E235" s="61"/>
      <c r="F235" s="61"/>
    </row>
    <row r="236" spans="1:6" ht="14.25" x14ac:dyDescent="0.2">
      <c r="A236" s="61"/>
      <c r="B236" s="61"/>
      <c r="C236" s="61"/>
      <c r="D236" s="61"/>
      <c r="E236" s="61"/>
      <c r="F236" s="61"/>
    </row>
    <row r="237" spans="1:6" ht="14.25" x14ac:dyDescent="0.2">
      <c r="A237" s="61"/>
      <c r="B237" s="61"/>
      <c r="C237" s="61"/>
      <c r="D237" s="61"/>
      <c r="E237" s="61"/>
      <c r="F237" s="61"/>
    </row>
    <row r="238" spans="1:6" ht="14.25" x14ac:dyDescent="0.2">
      <c r="A238" s="61"/>
      <c r="B238" s="61"/>
      <c r="C238" s="61"/>
      <c r="D238" s="61"/>
      <c r="E238" s="61"/>
      <c r="F238" s="61"/>
    </row>
    <row r="239" spans="1:6" ht="14.25" x14ac:dyDescent="0.2">
      <c r="A239" s="61"/>
      <c r="B239" s="61"/>
      <c r="C239" s="61"/>
      <c r="D239" s="61"/>
      <c r="E239" s="61"/>
      <c r="F239" s="61"/>
    </row>
    <row r="240" spans="1:6" ht="14.25" x14ac:dyDescent="0.2">
      <c r="A240" s="61"/>
      <c r="B240" s="61"/>
      <c r="C240" s="61"/>
      <c r="D240" s="61"/>
      <c r="E240" s="61"/>
      <c r="F240" s="61"/>
    </row>
    <row r="241" spans="1:6" ht="14.25" x14ac:dyDescent="0.2">
      <c r="A241" s="61"/>
      <c r="B241" s="61"/>
      <c r="C241" s="61"/>
      <c r="D241" s="61"/>
      <c r="E241" s="61"/>
      <c r="F241" s="61"/>
    </row>
    <row r="242" spans="1:6" ht="14.25" x14ac:dyDescent="0.2">
      <c r="A242" s="61"/>
      <c r="B242" s="61"/>
      <c r="C242" s="61"/>
      <c r="D242" s="61"/>
      <c r="E242" s="61"/>
      <c r="F242" s="61"/>
    </row>
    <row r="243" spans="1:6" ht="14.25" x14ac:dyDescent="0.2">
      <c r="A243" s="61"/>
      <c r="B243" s="61"/>
      <c r="C243" s="61"/>
      <c r="D243" s="61"/>
      <c r="E243" s="61"/>
      <c r="F243" s="61"/>
    </row>
    <row r="244" spans="1:6" ht="14.25" x14ac:dyDescent="0.2">
      <c r="A244" s="61"/>
      <c r="B244" s="61"/>
      <c r="C244" s="61"/>
      <c r="D244" s="61"/>
      <c r="E244" s="61"/>
      <c r="F244" s="61"/>
    </row>
    <row r="245" spans="1:6" ht="14.25" x14ac:dyDescent="0.2">
      <c r="A245" s="61"/>
      <c r="B245" s="61"/>
      <c r="C245" s="61"/>
      <c r="D245" s="61"/>
      <c r="E245" s="61"/>
      <c r="F245" s="61"/>
    </row>
    <row r="246" spans="1:6" ht="14.25" x14ac:dyDescent="0.2">
      <c r="A246" s="61"/>
      <c r="B246" s="61"/>
      <c r="C246" s="61"/>
      <c r="D246" s="61"/>
      <c r="E246" s="61"/>
      <c r="F246" s="61"/>
    </row>
    <row r="247" spans="1:6" ht="14.25" x14ac:dyDescent="0.2">
      <c r="A247" s="61"/>
      <c r="B247" s="61"/>
      <c r="C247" s="61"/>
      <c r="D247" s="61"/>
      <c r="E247" s="61"/>
      <c r="F247" s="61"/>
    </row>
    <row r="248" spans="1:6" ht="14.25" x14ac:dyDescent="0.2">
      <c r="A248" s="61"/>
      <c r="B248" s="61"/>
      <c r="C248" s="61"/>
      <c r="D248" s="61"/>
      <c r="E248" s="61"/>
      <c r="F248" s="61"/>
    </row>
    <row r="249" spans="1:6" ht="14.25" x14ac:dyDescent="0.2">
      <c r="A249" s="61"/>
      <c r="B249" s="61"/>
      <c r="C249" s="61"/>
      <c r="D249" s="61"/>
      <c r="E249" s="61"/>
      <c r="F249" s="61"/>
    </row>
    <row r="250" spans="1:6" ht="14.25" x14ac:dyDescent="0.2">
      <c r="A250" s="61"/>
      <c r="B250" s="61"/>
      <c r="C250" s="61"/>
      <c r="D250" s="61"/>
      <c r="E250" s="61"/>
      <c r="F250" s="61"/>
    </row>
    <row r="251" spans="1:6" ht="14.25" x14ac:dyDescent="0.2">
      <c r="A251" s="61"/>
      <c r="B251" s="61"/>
      <c r="C251" s="61"/>
      <c r="D251" s="61"/>
      <c r="E251" s="61"/>
      <c r="F251" s="61"/>
    </row>
    <row r="252" spans="1:6" ht="14.25" x14ac:dyDescent="0.2">
      <c r="A252" s="61"/>
      <c r="B252" s="61"/>
      <c r="C252" s="61"/>
      <c r="D252" s="61"/>
      <c r="E252" s="61"/>
      <c r="F252" s="61"/>
    </row>
    <row r="253" spans="1:6" ht="14.25" x14ac:dyDescent="0.2">
      <c r="A253" s="61"/>
      <c r="B253" s="61"/>
      <c r="C253" s="61"/>
      <c r="D253" s="61"/>
      <c r="E253" s="61"/>
      <c r="F253" s="61"/>
    </row>
    <row r="254" spans="1:6" ht="14.25" x14ac:dyDescent="0.2">
      <c r="A254" s="61"/>
      <c r="B254" s="61"/>
      <c r="C254" s="61"/>
      <c r="D254" s="61"/>
      <c r="E254" s="61"/>
      <c r="F254" s="61"/>
    </row>
    <row r="255" spans="1:6" ht="14.25" x14ac:dyDescent="0.2">
      <c r="A255" s="61"/>
      <c r="B255" s="61"/>
      <c r="C255" s="61"/>
      <c r="D255" s="61"/>
      <c r="E255" s="61"/>
      <c r="F255" s="61"/>
    </row>
    <row r="256" spans="1:6" ht="14.25" x14ac:dyDescent="0.2">
      <c r="A256" s="61"/>
      <c r="B256" s="61"/>
      <c r="C256" s="61"/>
      <c r="D256" s="61"/>
      <c r="E256" s="61"/>
      <c r="F256" s="61"/>
    </row>
    <row r="257" spans="1:6" ht="14.25" x14ac:dyDescent="0.2">
      <c r="A257" s="61"/>
      <c r="B257" s="61"/>
      <c r="C257" s="61"/>
      <c r="D257" s="61"/>
      <c r="E257" s="61"/>
      <c r="F257" s="61"/>
    </row>
    <row r="258" spans="1:6" ht="14.25" x14ac:dyDescent="0.2">
      <c r="A258" s="61"/>
      <c r="B258" s="61"/>
      <c r="C258" s="61"/>
      <c r="D258" s="61"/>
      <c r="E258" s="61"/>
      <c r="F258" s="61"/>
    </row>
    <row r="259" spans="1:6" ht="14.25" x14ac:dyDescent="0.2">
      <c r="A259" s="61"/>
      <c r="B259" s="61"/>
      <c r="C259" s="61"/>
      <c r="D259" s="61"/>
      <c r="E259" s="61"/>
      <c r="F259" s="61"/>
    </row>
    <row r="260" spans="1:6" ht="14.25" x14ac:dyDescent="0.2">
      <c r="A260" s="61"/>
      <c r="B260" s="61"/>
      <c r="C260" s="61"/>
      <c r="D260" s="61"/>
      <c r="E260" s="61"/>
      <c r="F260" s="61"/>
    </row>
    <row r="261" spans="1:6" ht="14.25" x14ac:dyDescent="0.2">
      <c r="A261" s="61"/>
      <c r="B261" s="61"/>
      <c r="C261" s="61"/>
      <c r="D261" s="61"/>
      <c r="E261" s="61"/>
      <c r="F261" s="61"/>
    </row>
    <row r="262" spans="1:6" ht="14.25" x14ac:dyDescent="0.2">
      <c r="A262" s="61"/>
      <c r="B262" s="61"/>
      <c r="C262" s="61"/>
      <c r="D262" s="61"/>
      <c r="E262" s="61"/>
      <c r="F262" s="61"/>
    </row>
    <row r="263" spans="1:6" ht="14.25" x14ac:dyDescent="0.2">
      <c r="A263" s="61"/>
      <c r="B263" s="61"/>
      <c r="C263" s="61"/>
      <c r="D263" s="61"/>
      <c r="E263" s="61"/>
      <c r="F263" s="61"/>
    </row>
    <row r="264" spans="1:6" ht="14.25" x14ac:dyDescent="0.2">
      <c r="A264" s="61"/>
      <c r="B264" s="61"/>
      <c r="C264" s="61"/>
      <c r="D264" s="61"/>
      <c r="E264" s="61"/>
      <c r="F264" s="61"/>
    </row>
    <row r="265" spans="1:6" ht="14.25" x14ac:dyDescent="0.2">
      <c r="A265" s="61"/>
      <c r="B265" s="61"/>
      <c r="C265" s="61"/>
      <c r="D265" s="61"/>
      <c r="E265" s="61"/>
      <c r="F265" s="61"/>
    </row>
    <row r="266" spans="1:6" ht="14.25" x14ac:dyDescent="0.2">
      <c r="A266" s="61"/>
      <c r="B266" s="61"/>
      <c r="C266" s="61"/>
      <c r="D266" s="61"/>
      <c r="E266" s="61"/>
      <c r="F266" s="61"/>
    </row>
    <row r="267" spans="1:6" ht="14.25" x14ac:dyDescent="0.2">
      <c r="A267" s="61"/>
      <c r="B267" s="61"/>
      <c r="C267" s="61"/>
      <c r="D267" s="61"/>
      <c r="E267" s="61"/>
      <c r="F267" s="61"/>
    </row>
    <row r="268" spans="1:6" ht="14.25" x14ac:dyDescent="0.2">
      <c r="A268" s="61"/>
      <c r="B268" s="61"/>
      <c r="C268" s="61"/>
      <c r="D268" s="61"/>
      <c r="E268" s="61"/>
      <c r="F268" s="61"/>
    </row>
    <row r="269" spans="1:6" ht="14.25" x14ac:dyDescent="0.2">
      <c r="A269" s="61"/>
      <c r="B269" s="61"/>
      <c r="C269" s="61"/>
      <c r="D269" s="61"/>
      <c r="E269" s="61"/>
      <c r="F269" s="61"/>
    </row>
    <row r="270" spans="1:6" ht="14.25" x14ac:dyDescent="0.2">
      <c r="A270" s="61"/>
      <c r="B270" s="61"/>
      <c r="C270" s="61"/>
      <c r="D270" s="61"/>
      <c r="E270" s="61"/>
      <c r="F270" s="61"/>
    </row>
    <row r="271" spans="1:6" ht="14.25" x14ac:dyDescent="0.2">
      <c r="A271" s="61"/>
      <c r="B271" s="61"/>
      <c r="C271" s="61"/>
      <c r="D271" s="61"/>
      <c r="E271" s="61"/>
      <c r="F271" s="61"/>
    </row>
    <row r="272" spans="1:6" ht="14.25" x14ac:dyDescent="0.2">
      <c r="A272" s="61"/>
      <c r="B272" s="61"/>
      <c r="C272" s="61"/>
      <c r="D272" s="61"/>
      <c r="E272" s="61"/>
      <c r="F272" s="61"/>
    </row>
    <row r="273" spans="1:6" ht="14.25" x14ac:dyDescent="0.2">
      <c r="A273" s="61"/>
      <c r="B273" s="61"/>
      <c r="C273" s="61"/>
      <c r="D273" s="61"/>
      <c r="E273" s="61"/>
      <c r="F273" s="61"/>
    </row>
    <row r="274" spans="1:6" ht="14.25" x14ac:dyDescent="0.2">
      <c r="A274" s="61"/>
      <c r="B274" s="61"/>
      <c r="C274" s="61"/>
      <c r="D274" s="61"/>
      <c r="E274" s="61"/>
      <c r="F274" s="61"/>
    </row>
    <row r="275" spans="1:6" ht="14.25" x14ac:dyDescent="0.2">
      <c r="A275" s="61"/>
      <c r="B275" s="61"/>
      <c r="C275" s="61"/>
      <c r="D275" s="61"/>
      <c r="E275" s="61"/>
      <c r="F275" s="61"/>
    </row>
    <row r="276" spans="1:6" ht="14.25" x14ac:dyDescent="0.2">
      <c r="A276" s="61"/>
      <c r="B276" s="61"/>
      <c r="C276" s="61"/>
      <c r="D276" s="61"/>
      <c r="E276" s="61"/>
      <c r="F276" s="61"/>
    </row>
    <row r="277" spans="1:6" ht="14.25" x14ac:dyDescent="0.2">
      <c r="A277" s="61"/>
      <c r="B277" s="61"/>
      <c r="C277" s="61"/>
      <c r="D277" s="61"/>
      <c r="E277" s="61"/>
      <c r="F277" s="61"/>
    </row>
    <row r="278" spans="1:6" ht="14.25" x14ac:dyDescent="0.2">
      <c r="A278" s="61"/>
      <c r="B278" s="61"/>
      <c r="C278" s="61"/>
      <c r="D278" s="61"/>
      <c r="E278" s="61"/>
      <c r="F278" s="61"/>
    </row>
    <row r="279" spans="1:6" ht="14.25" x14ac:dyDescent="0.2">
      <c r="A279" s="61"/>
      <c r="B279" s="61"/>
      <c r="C279" s="61"/>
      <c r="D279" s="61"/>
      <c r="E279" s="61"/>
      <c r="F279" s="61"/>
    </row>
    <row r="280" spans="1:6" ht="14.25" x14ac:dyDescent="0.2">
      <c r="A280" s="61"/>
      <c r="B280" s="61"/>
      <c r="C280" s="61"/>
      <c r="D280" s="61"/>
      <c r="E280" s="61"/>
      <c r="F280" s="61"/>
    </row>
    <row r="281" spans="1:6" ht="14.25" x14ac:dyDescent="0.2">
      <c r="A281" s="61"/>
      <c r="B281" s="61"/>
      <c r="C281" s="61"/>
      <c r="D281" s="61"/>
      <c r="E281" s="61"/>
      <c r="F281" s="61"/>
    </row>
    <row r="282" spans="1:6" ht="14.25" x14ac:dyDescent="0.2">
      <c r="A282" s="61"/>
      <c r="B282" s="61"/>
      <c r="C282" s="61"/>
      <c r="D282" s="61"/>
      <c r="E282" s="61"/>
      <c r="F282" s="61"/>
    </row>
    <row r="283" spans="1:6" ht="14.25" x14ac:dyDescent="0.2">
      <c r="A283" s="61"/>
      <c r="B283" s="61"/>
      <c r="C283" s="61"/>
      <c r="D283" s="61"/>
      <c r="E283" s="61"/>
      <c r="F283" s="61"/>
    </row>
    <row r="284" spans="1:6" ht="14.25" x14ac:dyDescent="0.2">
      <c r="A284" s="61"/>
      <c r="B284" s="61"/>
      <c r="C284" s="61"/>
      <c r="D284" s="61"/>
      <c r="E284" s="61"/>
      <c r="F284" s="61"/>
    </row>
    <row r="285" spans="1:6" ht="14.25" x14ac:dyDescent="0.2">
      <c r="A285" s="61"/>
      <c r="B285" s="61"/>
      <c r="C285" s="61"/>
      <c r="D285" s="61"/>
      <c r="E285" s="61"/>
      <c r="F285" s="61"/>
    </row>
    <row r="286" spans="1:6" ht="14.25" x14ac:dyDescent="0.2">
      <c r="A286" s="61"/>
      <c r="B286" s="61"/>
      <c r="C286" s="61"/>
      <c r="D286" s="61"/>
      <c r="E286" s="61"/>
      <c r="F286" s="61"/>
    </row>
    <row r="287" spans="1:6" ht="14.25" x14ac:dyDescent="0.2">
      <c r="A287" s="61"/>
      <c r="B287" s="61"/>
      <c r="C287" s="61"/>
      <c r="D287" s="61"/>
      <c r="E287" s="61"/>
      <c r="F287" s="61"/>
    </row>
    <row r="288" spans="1:6" ht="14.25" x14ac:dyDescent="0.2">
      <c r="A288" s="61"/>
      <c r="B288" s="61"/>
      <c r="C288" s="61"/>
      <c r="D288" s="61"/>
      <c r="E288" s="61"/>
      <c r="F288" s="61"/>
    </row>
    <row r="289" spans="1:6" ht="14.25" x14ac:dyDescent="0.2">
      <c r="A289" s="61"/>
      <c r="B289" s="61"/>
      <c r="C289" s="61"/>
      <c r="D289" s="61"/>
      <c r="E289" s="61"/>
      <c r="F289" s="61"/>
    </row>
    <row r="290" spans="1:6" ht="14.25" x14ac:dyDescent="0.2">
      <c r="A290" s="61"/>
      <c r="B290" s="61"/>
      <c r="C290" s="61"/>
      <c r="D290" s="61"/>
      <c r="E290" s="61"/>
      <c r="F290" s="61"/>
    </row>
    <row r="291" spans="1:6" ht="14.25" x14ac:dyDescent="0.2">
      <c r="A291" s="61"/>
      <c r="B291" s="61"/>
      <c r="C291" s="61"/>
      <c r="D291" s="61"/>
      <c r="E291" s="61"/>
      <c r="F291" s="61"/>
    </row>
    <row r="292" spans="1:6" ht="14.25" x14ac:dyDescent="0.2">
      <c r="A292" s="61"/>
      <c r="B292" s="61"/>
      <c r="C292" s="61"/>
      <c r="D292" s="61"/>
      <c r="E292" s="61"/>
      <c r="F292" s="61"/>
    </row>
    <row r="293" spans="1:6" ht="14.25" x14ac:dyDescent="0.2">
      <c r="A293" s="61"/>
      <c r="B293" s="61"/>
      <c r="C293" s="61"/>
      <c r="D293" s="61"/>
      <c r="E293" s="61"/>
      <c r="F293" s="61"/>
    </row>
    <row r="294" spans="1:6" ht="14.25" x14ac:dyDescent="0.2">
      <c r="A294" s="61"/>
      <c r="B294" s="61"/>
      <c r="C294" s="61"/>
      <c r="D294" s="61"/>
      <c r="E294" s="61"/>
      <c r="F294" s="61"/>
    </row>
    <row r="295" spans="1:6" ht="14.25" x14ac:dyDescent="0.2">
      <c r="A295" s="61"/>
      <c r="B295" s="61"/>
      <c r="C295" s="61"/>
      <c r="D295" s="61"/>
      <c r="E295" s="61"/>
      <c r="F295" s="61"/>
    </row>
    <row r="296" spans="1:6" ht="14.25" x14ac:dyDescent="0.2">
      <c r="A296" s="61"/>
      <c r="B296" s="61"/>
      <c r="C296" s="61"/>
      <c r="D296" s="61"/>
      <c r="E296" s="61"/>
      <c r="F296" s="61"/>
    </row>
    <row r="297" spans="1:6" ht="14.25" x14ac:dyDescent="0.2">
      <c r="A297" s="61"/>
      <c r="B297" s="61"/>
      <c r="C297" s="61"/>
      <c r="D297" s="61"/>
      <c r="E297" s="61"/>
      <c r="F297" s="61"/>
    </row>
    <row r="298" spans="1:6" ht="14.25" x14ac:dyDescent="0.2">
      <c r="A298" s="61"/>
      <c r="B298" s="61"/>
      <c r="C298" s="61"/>
      <c r="D298" s="61"/>
      <c r="E298" s="61"/>
      <c r="F298" s="61"/>
    </row>
    <row r="299" spans="1:6" ht="14.25" x14ac:dyDescent="0.2">
      <c r="A299" s="61"/>
      <c r="B299" s="61"/>
      <c r="C299" s="61"/>
      <c r="D299" s="61"/>
      <c r="E299" s="61"/>
      <c r="F299" s="61"/>
    </row>
    <row r="300" spans="1:6" ht="14.25" x14ac:dyDescent="0.2">
      <c r="A300" s="61"/>
      <c r="B300" s="61"/>
      <c r="C300" s="61"/>
      <c r="D300" s="61"/>
      <c r="E300" s="61"/>
      <c r="F300" s="61"/>
    </row>
    <row r="301" spans="1:6" ht="14.25" x14ac:dyDescent="0.2">
      <c r="A301" s="61"/>
      <c r="B301" s="61"/>
      <c r="C301" s="61"/>
      <c r="D301" s="61"/>
      <c r="E301" s="61"/>
      <c r="F301" s="61"/>
    </row>
    <row r="302" spans="1:6" ht="14.25" x14ac:dyDescent="0.2">
      <c r="A302" s="61"/>
      <c r="B302" s="61"/>
      <c r="C302" s="61"/>
      <c r="D302" s="61"/>
      <c r="E302" s="61"/>
      <c r="F302" s="61"/>
    </row>
    <row r="303" spans="1:6" ht="14.25" x14ac:dyDescent="0.2">
      <c r="A303" s="61"/>
      <c r="B303" s="61"/>
      <c r="C303" s="61"/>
      <c r="D303" s="61"/>
      <c r="E303" s="61"/>
      <c r="F303" s="61"/>
    </row>
    <row r="304" spans="1:6" ht="14.25" x14ac:dyDescent="0.2">
      <c r="A304" s="61"/>
      <c r="B304" s="61"/>
      <c r="C304" s="61"/>
      <c r="D304" s="61"/>
      <c r="E304" s="61"/>
      <c r="F304" s="61"/>
    </row>
    <row r="305" spans="1:6" ht="14.25" x14ac:dyDescent="0.2">
      <c r="A305" s="61"/>
      <c r="B305" s="61"/>
      <c r="C305" s="61"/>
      <c r="D305" s="61"/>
      <c r="E305" s="61"/>
      <c r="F305" s="61"/>
    </row>
    <row r="306" spans="1:6" ht="14.25" x14ac:dyDescent="0.2">
      <c r="A306" s="61"/>
      <c r="B306" s="61"/>
      <c r="C306" s="61"/>
      <c r="D306" s="61"/>
      <c r="E306" s="61"/>
      <c r="F306" s="61"/>
    </row>
    <row r="307" spans="1:6" ht="14.25" x14ac:dyDescent="0.2">
      <c r="A307" s="61"/>
      <c r="B307" s="61"/>
      <c r="C307" s="61"/>
      <c r="D307" s="61"/>
      <c r="E307" s="61"/>
      <c r="F307" s="61"/>
    </row>
    <row r="308" spans="1:6" ht="14.25" x14ac:dyDescent="0.2">
      <c r="A308" s="61"/>
      <c r="B308" s="61"/>
      <c r="C308" s="61"/>
      <c r="D308" s="61"/>
      <c r="E308" s="61"/>
      <c r="F308" s="61"/>
    </row>
    <row r="309" spans="1:6" ht="14.25" x14ac:dyDescent="0.2">
      <c r="A309" s="61"/>
      <c r="B309" s="61"/>
      <c r="C309" s="61"/>
      <c r="D309" s="61"/>
      <c r="E309" s="61"/>
      <c r="F309" s="61"/>
    </row>
    <row r="310" spans="1:6" ht="14.25" x14ac:dyDescent="0.2">
      <c r="A310" s="61"/>
      <c r="B310" s="61"/>
      <c r="C310" s="61"/>
      <c r="D310" s="61"/>
      <c r="E310" s="61"/>
      <c r="F310" s="61"/>
    </row>
    <row r="311" spans="1:6" ht="14.25" x14ac:dyDescent="0.2">
      <c r="A311" s="61"/>
      <c r="B311" s="61"/>
      <c r="C311" s="61"/>
      <c r="D311" s="61"/>
      <c r="E311" s="61"/>
      <c r="F311" s="61"/>
    </row>
    <row r="312" spans="1:6" ht="14.25" x14ac:dyDescent="0.2">
      <c r="A312" s="61"/>
      <c r="B312" s="61"/>
      <c r="C312" s="61"/>
      <c r="D312" s="61"/>
      <c r="E312" s="61"/>
      <c r="F312" s="61"/>
    </row>
    <row r="313" spans="1:6" ht="14.25" x14ac:dyDescent="0.2">
      <c r="A313" s="61"/>
      <c r="B313" s="61"/>
      <c r="C313" s="61"/>
      <c r="D313" s="61"/>
      <c r="E313" s="61"/>
      <c r="F313" s="61"/>
    </row>
    <row r="314" spans="1:6" ht="14.25" x14ac:dyDescent="0.2">
      <c r="A314" s="61"/>
      <c r="B314" s="61"/>
      <c r="C314" s="61"/>
      <c r="D314" s="61"/>
      <c r="E314" s="61"/>
      <c r="F314" s="61"/>
    </row>
    <row r="315" spans="1:6" ht="14.25" x14ac:dyDescent="0.2">
      <c r="A315" s="61"/>
      <c r="B315" s="61"/>
      <c r="C315" s="61"/>
      <c r="D315" s="61"/>
      <c r="E315" s="61"/>
      <c r="F315" s="61"/>
    </row>
    <row r="316" spans="1:6" ht="14.25" x14ac:dyDescent="0.2">
      <c r="A316" s="61"/>
      <c r="B316" s="61"/>
      <c r="C316" s="61"/>
      <c r="D316" s="61"/>
      <c r="E316" s="61"/>
      <c r="F316" s="61"/>
    </row>
    <row r="317" spans="1:6" ht="14.25" x14ac:dyDescent="0.2">
      <c r="A317" s="61"/>
      <c r="B317" s="61"/>
      <c r="C317" s="61"/>
      <c r="D317" s="61"/>
      <c r="E317" s="61"/>
      <c r="F317" s="61"/>
    </row>
    <row r="318" spans="1:6" ht="14.25" x14ac:dyDescent="0.2">
      <c r="A318" s="61"/>
      <c r="B318" s="61"/>
      <c r="C318" s="61"/>
      <c r="D318" s="61"/>
      <c r="E318" s="61"/>
      <c r="F318" s="61"/>
    </row>
    <row r="319" spans="1:6" ht="14.25" x14ac:dyDescent="0.2">
      <c r="A319" s="61"/>
      <c r="B319" s="61"/>
      <c r="C319" s="61"/>
      <c r="D319" s="61"/>
      <c r="E319" s="61"/>
      <c r="F319" s="61"/>
    </row>
    <row r="320" spans="1:6" ht="14.25" x14ac:dyDescent="0.2">
      <c r="A320" s="61"/>
      <c r="B320" s="61"/>
      <c r="C320" s="61"/>
      <c r="D320" s="61"/>
      <c r="E320" s="61"/>
      <c r="F320" s="61"/>
    </row>
    <row r="321" spans="1:6" ht="14.25" x14ac:dyDescent="0.2">
      <c r="A321" s="61"/>
      <c r="B321" s="61"/>
      <c r="C321" s="61"/>
      <c r="D321" s="61"/>
      <c r="E321" s="61"/>
      <c r="F321" s="61"/>
    </row>
    <row r="322" spans="1:6" ht="14.25" x14ac:dyDescent="0.2">
      <c r="A322" s="61"/>
      <c r="B322" s="61"/>
      <c r="C322" s="61"/>
      <c r="D322" s="61"/>
      <c r="E322" s="61"/>
      <c r="F322" s="61"/>
    </row>
    <row r="323" spans="1:6" ht="14.25" x14ac:dyDescent="0.2">
      <c r="A323" s="61"/>
      <c r="B323" s="61"/>
      <c r="C323" s="61"/>
      <c r="D323" s="61"/>
      <c r="E323" s="61"/>
      <c r="F323" s="61"/>
    </row>
    <row r="324" spans="1:6" ht="14.25" x14ac:dyDescent="0.2">
      <c r="A324" s="61"/>
      <c r="B324" s="61"/>
      <c r="C324" s="61"/>
      <c r="D324" s="61"/>
      <c r="E324" s="61"/>
      <c r="F324" s="61"/>
    </row>
    <row r="325" spans="1:6" ht="14.25" x14ac:dyDescent="0.2">
      <c r="A325" s="61"/>
      <c r="B325" s="61"/>
      <c r="C325" s="61"/>
      <c r="D325" s="61"/>
      <c r="E325" s="61"/>
      <c r="F325" s="61"/>
    </row>
    <row r="326" spans="1:6" ht="14.25" x14ac:dyDescent="0.2">
      <c r="A326" s="61"/>
      <c r="B326" s="61"/>
      <c r="C326" s="61"/>
      <c r="D326" s="61"/>
      <c r="E326" s="61"/>
      <c r="F326" s="61"/>
    </row>
    <row r="327" spans="1:6" ht="14.25" x14ac:dyDescent="0.2">
      <c r="A327" s="61"/>
      <c r="B327" s="61"/>
      <c r="C327" s="61"/>
      <c r="D327" s="61"/>
      <c r="E327" s="61"/>
      <c r="F327" s="61"/>
    </row>
    <row r="328" spans="1:6" ht="14.25" x14ac:dyDescent="0.2">
      <c r="A328" s="61"/>
      <c r="B328" s="61"/>
      <c r="C328" s="61"/>
      <c r="D328" s="61"/>
      <c r="E328" s="61"/>
      <c r="F328" s="61"/>
    </row>
    <row r="329" spans="1:6" ht="14.25" x14ac:dyDescent="0.2">
      <c r="A329" s="61"/>
      <c r="B329" s="61"/>
      <c r="C329" s="61"/>
      <c r="D329" s="61"/>
      <c r="E329" s="61"/>
      <c r="F329" s="61"/>
    </row>
    <row r="330" spans="1:6" ht="14.25" x14ac:dyDescent="0.2">
      <c r="A330" s="61"/>
      <c r="B330" s="61"/>
      <c r="C330" s="61"/>
      <c r="D330" s="61"/>
      <c r="E330" s="61"/>
      <c r="F330" s="61"/>
    </row>
    <row r="331" spans="1:6" ht="14.25" x14ac:dyDescent="0.2">
      <c r="A331" s="61"/>
      <c r="B331" s="61"/>
      <c r="C331" s="61"/>
      <c r="D331" s="61"/>
      <c r="E331" s="61"/>
      <c r="F331" s="61"/>
    </row>
    <row r="332" spans="1:6" ht="14.25" x14ac:dyDescent="0.2">
      <c r="A332" s="61"/>
      <c r="B332" s="61"/>
      <c r="C332" s="61"/>
      <c r="D332" s="61"/>
      <c r="E332" s="61"/>
      <c r="F332" s="61"/>
    </row>
    <row r="333" spans="1:6" ht="14.25" x14ac:dyDescent="0.2">
      <c r="A333" s="61"/>
      <c r="B333" s="61"/>
      <c r="C333" s="61"/>
      <c r="D333" s="61"/>
      <c r="E333" s="61"/>
      <c r="F333" s="61"/>
    </row>
    <row r="334" spans="1:6" ht="14.25" x14ac:dyDescent="0.2">
      <c r="A334" s="61"/>
      <c r="B334" s="61"/>
      <c r="C334" s="61"/>
      <c r="D334" s="61"/>
      <c r="E334" s="61"/>
      <c r="F334" s="61"/>
    </row>
    <row r="335" spans="1:6" ht="14.25" x14ac:dyDescent="0.2">
      <c r="A335" s="61"/>
      <c r="B335" s="61"/>
      <c r="C335" s="61"/>
      <c r="D335" s="61"/>
      <c r="E335" s="61"/>
      <c r="F335" s="61"/>
    </row>
    <row r="336" spans="1:6" ht="14.25" x14ac:dyDescent="0.2">
      <c r="A336" s="61"/>
      <c r="B336" s="61"/>
      <c r="C336" s="61"/>
      <c r="D336" s="61"/>
      <c r="E336" s="61"/>
      <c r="F336" s="61"/>
    </row>
    <row r="337" spans="3:6" ht="14.25" x14ac:dyDescent="0.2">
      <c r="C337" s="61"/>
      <c r="D337" s="61"/>
      <c r="E337" s="61"/>
      <c r="F337" s="61"/>
    </row>
    <row r="338" spans="3:6" ht="14.25" x14ac:dyDescent="0.2">
      <c r="C338" s="61"/>
      <c r="D338" s="61"/>
      <c r="E338" s="61"/>
      <c r="F338" s="61"/>
    </row>
  </sheetData>
  <mergeCells count="17">
    <mergeCell ref="A32:F32"/>
    <mergeCell ref="A33:F33"/>
    <mergeCell ref="A29:B29"/>
    <mergeCell ref="A8:B11"/>
    <mergeCell ref="A1:B1"/>
    <mergeCell ref="A5:B5"/>
    <mergeCell ref="A6:B6"/>
    <mergeCell ref="A4:B4"/>
    <mergeCell ref="A31:F31"/>
    <mergeCell ref="E15:E17"/>
    <mergeCell ref="E19:E21"/>
    <mergeCell ref="E24:E26"/>
    <mergeCell ref="E28:E29"/>
    <mergeCell ref="C1:C26"/>
    <mergeCell ref="E8:E9"/>
    <mergeCell ref="E11:E12"/>
    <mergeCell ref="E4:E6"/>
  </mergeCells>
  <phoneticPr fontId="0" type="noConversion"/>
  <printOptions verticalCentered="1"/>
  <pageMargins left="0.35" right="0.35" top="0.35" bottom="0.35" header="0.5" footer="0.5"/>
  <pageSetup orientation="landscape" r:id="rId1"/>
  <headerFooter alignWithMargins="0"/>
  <rowBreaks count="1" manualBreakCount="1">
    <brk id="36" max="65535" man="1"/>
  </rowBreaks>
  <customProperties>
    <customPr name="OrphanNamesChecked" r:id="rId2"/>
  </customPropertie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M24"/>
  <sheetViews>
    <sheetView zoomScaleNormal="100" workbookViewId="0">
      <selection activeCell="A3" sqref="A3:B3"/>
    </sheetView>
  </sheetViews>
  <sheetFormatPr defaultColWidth="9.140625" defaultRowHeight="12" x14ac:dyDescent="0.2"/>
  <cols>
    <col min="1" max="1" width="29.85546875" style="220" customWidth="1"/>
    <col min="2" max="2" width="17.7109375" style="220" customWidth="1"/>
    <col min="3" max="3" width="38.28515625" style="220" customWidth="1"/>
    <col min="4" max="4" width="19.140625" style="220" customWidth="1"/>
    <col min="5" max="8" width="9.140625" style="220"/>
    <col min="9" max="9" width="31.28515625" style="220" customWidth="1"/>
    <col min="10" max="10" width="22.5703125" style="220" customWidth="1"/>
    <col min="11" max="11" width="24.85546875" style="220" customWidth="1"/>
    <col min="12" max="12" width="15.140625" style="220" customWidth="1"/>
    <col min="13" max="13" width="18" style="220" customWidth="1"/>
    <col min="14" max="16384" width="9.140625" style="220"/>
  </cols>
  <sheetData>
    <row r="1" spans="1:13" ht="16.5" customHeight="1" x14ac:dyDescent="0.25">
      <c r="A1" s="651" t="s">
        <v>473</v>
      </c>
      <c r="B1" s="651"/>
      <c r="C1" s="651"/>
      <c r="D1" s="651"/>
      <c r="E1" s="219"/>
      <c r="J1" s="239"/>
      <c r="K1" s="239"/>
      <c r="L1" s="239"/>
    </row>
    <row r="2" spans="1:13" ht="16.5" x14ac:dyDescent="0.25">
      <c r="A2" s="652" t="s">
        <v>749</v>
      </c>
      <c r="B2" s="652"/>
      <c r="C2" s="652"/>
      <c r="D2" s="652"/>
      <c r="I2" s="239"/>
      <c r="J2" s="239"/>
      <c r="K2" s="239"/>
      <c r="L2" s="239"/>
    </row>
    <row r="3" spans="1:13" ht="22.5" customHeight="1" thickBot="1" x14ac:dyDescent="0.3">
      <c r="A3" s="653" t="str">
        <f>'Basic Data Input'!B11</f>
        <v>_________________________________</v>
      </c>
      <c r="B3" s="653"/>
      <c r="C3" s="259" t="str">
        <f>CONCATENATE('Basic Data Input'!B12," County")</f>
        <v xml:space="preserve"> County</v>
      </c>
      <c r="D3" s="260"/>
      <c r="E3" s="258"/>
      <c r="F3" s="258"/>
      <c r="G3" s="258"/>
      <c r="H3" s="258"/>
      <c r="I3" s="649" t="s">
        <v>495</v>
      </c>
      <c r="J3" s="649"/>
      <c r="K3" s="649"/>
      <c r="L3" s="649"/>
      <c r="M3" s="649"/>
    </row>
    <row r="4" spans="1:13" ht="24" customHeight="1" x14ac:dyDescent="0.2">
      <c r="A4" s="654" t="s">
        <v>472</v>
      </c>
      <c r="B4" s="654"/>
      <c r="C4" s="240" t="s">
        <v>471</v>
      </c>
      <c r="D4" s="229"/>
      <c r="E4" s="221"/>
      <c r="J4" s="239"/>
      <c r="K4" s="239"/>
      <c r="L4" s="239"/>
    </row>
    <row r="5" spans="1:13" ht="36.75" thickBot="1" x14ac:dyDescent="0.25">
      <c r="A5" s="230" t="s">
        <v>470</v>
      </c>
      <c r="B5" s="230" t="s">
        <v>469</v>
      </c>
      <c r="C5" s="230" t="s">
        <v>468</v>
      </c>
      <c r="D5" s="230" t="s">
        <v>476</v>
      </c>
      <c r="H5" s="235">
        <v>1</v>
      </c>
      <c r="I5" s="650" t="s">
        <v>501</v>
      </c>
      <c r="J5" s="650"/>
      <c r="K5" s="650"/>
      <c r="L5" s="650"/>
      <c r="M5" s="650"/>
    </row>
    <row r="6" spans="1:13" ht="30" customHeight="1" x14ac:dyDescent="0.2">
      <c r="A6" s="223"/>
      <c r="B6" s="223"/>
      <c r="C6" s="223"/>
      <c r="D6" s="222"/>
      <c r="H6" s="235">
        <v>2</v>
      </c>
      <c r="I6" s="650" t="s">
        <v>497</v>
      </c>
      <c r="J6" s="650"/>
      <c r="K6" s="650"/>
      <c r="L6" s="650"/>
      <c r="M6" s="650"/>
    </row>
    <row r="7" spans="1:13" ht="30" customHeight="1" x14ac:dyDescent="0.2">
      <c r="A7" s="223"/>
      <c r="B7" s="223"/>
      <c r="C7" s="223"/>
      <c r="D7" s="224"/>
      <c r="H7" s="235">
        <v>3</v>
      </c>
      <c r="I7" s="650" t="s">
        <v>498</v>
      </c>
      <c r="J7" s="650"/>
      <c r="K7" s="650"/>
      <c r="L7" s="650"/>
      <c r="M7" s="650"/>
    </row>
    <row r="8" spans="1:13" ht="30" customHeight="1" x14ac:dyDescent="0.2">
      <c r="A8" s="223"/>
      <c r="B8" s="223"/>
      <c r="C8" s="223"/>
      <c r="D8" s="224"/>
      <c r="H8" s="235">
        <v>4</v>
      </c>
      <c r="I8" s="650" t="s">
        <v>496</v>
      </c>
      <c r="J8" s="650"/>
      <c r="K8" s="650"/>
      <c r="L8" s="650"/>
      <c r="M8" s="650"/>
    </row>
    <row r="9" spans="1:13" ht="30" customHeight="1" x14ac:dyDescent="0.2">
      <c r="A9" s="223"/>
      <c r="B9" s="223"/>
      <c r="C9" s="223"/>
      <c r="D9" s="224"/>
      <c r="H9" s="235">
        <v>5</v>
      </c>
      <c r="I9" s="235" t="s">
        <v>518</v>
      </c>
    </row>
    <row r="10" spans="1:13" ht="30" customHeight="1" x14ac:dyDescent="0.2">
      <c r="A10" s="223"/>
      <c r="B10" s="223"/>
      <c r="C10" s="223"/>
      <c r="D10" s="224"/>
      <c r="I10" s="650" t="s">
        <v>500</v>
      </c>
      <c r="J10" s="650"/>
      <c r="K10" s="650"/>
      <c r="L10" s="650"/>
      <c r="M10" s="650"/>
    </row>
    <row r="11" spans="1:13" ht="30" customHeight="1" x14ac:dyDescent="0.2">
      <c r="A11" s="223"/>
      <c r="B11" s="223"/>
      <c r="C11" s="223"/>
      <c r="D11" s="224"/>
      <c r="I11" s="655" t="s">
        <v>499</v>
      </c>
      <c r="J11" s="655"/>
      <c r="K11" s="655"/>
      <c r="L11" s="655"/>
      <c r="M11" s="655"/>
    </row>
    <row r="12" spans="1:13" ht="30" customHeight="1" x14ac:dyDescent="0.2">
      <c r="A12" s="223"/>
      <c r="B12" s="223"/>
      <c r="C12" s="223"/>
      <c r="D12" s="224"/>
      <c r="I12" s="655"/>
      <c r="J12" s="655"/>
      <c r="K12" s="655"/>
      <c r="L12" s="655"/>
      <c r="M12" s="655"/>
    </row>
    <row r="13" spans="1:13" ht="30" customHeight="1" x14ac:dyDescent="0.25">
      <c r="A13" s="223"/>
      <c r="B13" s="223"/>
      <c r="C13" s="223"/>
      <c r="D13" s="224"/>
      <c r="I13" s="225" t="s">
        <v>478</v>
      </c>
    </row>
    <row r="14" spans="1:13" ht="30" customHeight="1" x14ac:dyDescent="0.2">
      <c r="A14" s="223"/>
      <c r="B14" s="223"/>
      <c r="C14" s="223"/>
      <c r="D14" s="224"/>
      <c r="I14" s="226" t="s">
        <v>470</v>
      </c>
      <c r="J14" s="226" t="s">
        <v>469</v>
      </c>
      <c r="K14" s="226" t="s">
        <v>468</v>
      </c>
      <c r="L14" s="226" t="s">
        <v>476</v>
      </c>
    </row>
    <row r="15" spans="1:13" ht="30" customHeight="1" x14ac:dyDescent="0.2">
      <c r="A15" s="223"/>
      <c r="B15" s="223"/>
      <c r="C15" s="223"/>
      <c r="D15" s="224"/>
      <c r="I15" s="227" t="s">
        <v>479</v>
      </c>
      <c r="J15" s="227" t="s">
        <v>480</v>
      </c>
      <c r="K15" s="227" t="s">
        <v>481</v>
      </c>
      <c r="L15" s="228">
        <v>25000</v>
      </c>
    </row>
    <row r="16" spans="1:13" ht="30" customHeight="1" x14ac:dyDescent="0.2">
      <c r="A16" s="223"/>
      <c r="B16" s="223"/>
      <c r="C16" s="223"/>
      <c r="D16" s="224"/>
    </row>
    <row r="17" spans="1:6" ht="30" customHeight="1" x14ac:dyDescent="0.2">
      <c r="A17" s="223"/>
      <c r="B17" s="223"/>
      <c r="C17" s="223"/>
      <c r="D17" s="224"/>
    </row>
    <row r="18" spans="1:6" ht="30" customHeight="1" x14ac:dyDescent="0.2">
      <c r="A18" s="223"/>
      <c r="B18" s="223"/>
      <c r="C18" s="223"/>
      <c r="D18" s="224"/>
    </row>
    <row r="19" spans="1:6" ht="30" customHeight="1" x14ac:dyDescent="0.2">
      <c r="A19" s="223"/>
      <c r="B19" s="223"/>
      <c r="C19" s="223"/>
      <c r="D19" s="224"/>
    </row>
    <row r="20" spans="1:6" ht="30" customHeight="1" x14ac:dyDescent="0.2">
      <c r="A20" s="223"/>
      <c r="B20" s="223"/>
      <c r="C20" s="223"/>
      <c r="D20" s="224"/>
    </row>
    <row r="21" spans="1:6" ht="30" customHeight="1" x14ac:dyDescent="0.2">
      <c r="A21" s="223"/>
      <c r="B21" s="223"/>
      <c r="C21" s="223"/>
      <c r="D21" s="224"/>
    </row>
    <row r="22" spans="1:6" ht="30" customHeight="1" x14ac:dyDescent="0.2">
      <c r="A22" s="223"/>
      <c r="B22" s="223"/>
      <c r="C22" s="340" t="s">
        <v>574</v>
      </c>
      <c r="D22" s="224">
        <f>'Interlocal Form page2'!D23</f>
        <v>0</v>
      </c>
    </row>
    <row r="23" spans="1:6" ht="24.75" customHeight="1" thickBot="1" x14ac:dyDescent="0.25">
      <c r="C23" s="249" t="s">
        <v>477</v>
      </c>
      <c r="D23" s="250">
        <f>SUM(D6:D22)</f>
        <v>0</v>
      </c>
      <c r="F23" s="220" t="s">
        <v>482</v>
      </c>
    </row>
    <row r="24" spans="1:6" ht="12.75" thickTop="1" x14ac:dyDescent="0.2"/>
  </sheetData>
  <sheetProtection sheet="1" objects="1" scenarios="1"/>
  <mergeCells count="11">
    <mergeCell ref="I8:M8"/>
    <mergeCell ref="I10:M10"/>
    <mergeCell ref="I11:M12"/>
    <mergeCell ref="I5:M5"/>
    <mergeCell ref="I6:M6"/>
    <mergeCell ref="I3:M3"/>
    <mergeCell ref="I7:M7"/>
    <mergeCell ref="A1:D1"/>
    <mergeCell ref="A2:D2"/>
    <mergeCell ref="A3:B3"/>
    <mergeCell ref="A4:B4"/>
  </mergeCells>
  <pageMargins left="0.28999999999999998" right="0.24" top="0.36" bottom="0.39" header="0.23" footer="0.25"/>
  <pageSetup scale="98" orientation="portrait" r:id="rId1"/>
  <headerFooter alignWithMargins="0"/>
  <customProperties>
    <customPr name="OrphanNamesChecked" r:id="rId2"/>
  </customPropertie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E23"/>
  <sheetViews>
    <sheetView zoomScaleNormal="100" workbookViewId="0">
      <selection activeCell="A3" sqref="A3"/>
    </sheetView>
  </sheetViews>
  <sheetFormatPr defaultColWidth="9.140625" defaultRowHeight="12" x14ac:dyDescent="0.2"/>
  <cols>
    <col min="1" max="1" width="34.85546875" style="133" customWidth="1"/>
    <col min="2" max="2" width="17.42578125" style="133" customWidth="1"/>
    <col min="3" max="3" width="43.140625" style="133" customWidth="1"/>
    <col min="4" max="16384" width="9.140625" style="133"/>
  </cols>
  <sheetData>
    <row r="1" spans="1:5" ht="16.5" x14ac:dyDescent="0.25">
      <c r="A1" s="658" t="s">
        <v>474</v>
      </c>
      <c r="B1" s="658"/>
      <c r="C1" s="658"/>
      <c r="D1" s="231"/>
      <c r="E1" s="231"/>
    </row>
    <row r="2" spans="1:5" ht="16.5" x14ac:dyDescent="0.25">
      <c r="A2" s="659" t="s">
        <v>749</v>
      </c>
      <c r="B2" s="659"/>
      <c r="C2" s="659"/>
    </row>
    <row r="3" spans="1:5" ht="9" customHeight="1" x14ac:dyDescent="0.25">
      <c r="A3" s="251"/>
      <c r="B3" s="251"/>
      <c r="C3" s="251"/>
    </row>
    <row r="4" spans="1:5" ht="36.75" customHeight="1" thickBot="1" x14ac:dyDescent="0.3">
      <c r="A4" s="660" t="str">
        <f>'Basic Data Input'!B11</f>
        <v>_________________________________</v>
      </c>
      <c r="B4" s="660"/>
      <c r="C4" s="254" t="str">
        <f>CONCATENATE('Basic Data Input'!B12," County")</f>
        <v xml:space="preserve"> County</v>
      </c>
    </row>
    <row r="5" spans="1:5" ht="14.25" x14ac:dyDescent="0.2">
      <c r="A5" s="661" t="s">
        <v>472</v>
      </c>
      <c r="B5" s="661"/>
      <c r="C5" s="252" t="s">
        <v>471</v>
      </c>
      <c r="D5" s="232"/>
      <c r="E5" s="232"/>
    </row>
    <row r="6" spans="1:5" x14ac:dyDescent="0.2">
      <c r="A6" s="253"/>
      <c r="B6" s="253"/>
      <c r="C6" s="253"/>
    </row>
    <row r="7" spans="1:5" ht="36.75" customHeight="1" x14ac:dyDescent="0.2">
      <c r="A7" s="662" t="s">
        <v>475</v>
      </c>
      <c r="B7" s="662"/>
      <c r="C7" s="662"/>
    </row>
    <row r="8" spans="1:5" ht="24.75" customHeight="1" x14ac:dyDescent="0.2">
      <c r="A8" s="656"/>
      <c r="B8" s="656"/>
      <c r="C8" s="656"/>
    </row>
    <row r="9" spans="1:5" ht="24.75" customHeight="1" x14ac:dyDescent="0.2">
      <c r="A9" s="656"/>
      <c r="B9" s="656"/>
      <c r="C9" s="656"/>
    </row>
    <row r="10" spans="1:5" ht="24.75" customHeight="1" x14ac:dyDescent="0.2">
      <c r="A10" s="656"/>
      <c r="B10" s="656"/>
      <c r="C10" s="656"/>
    </row>
    <row r="11" spans="1:5" ht="24.75" customHeight="1" x14ac:dyDescent="0.2">
      <c r="A11" s="656"/>
      <c r="B11" s="656"/>
      <c r="C11" s="656"/>
    </row>
    <row r="12" spans="1:5" ht="24.75" customHeight="1" x14ac:dyDescent="0.2">
      <c r="A12" s="656"/>
      <c r="B12" s="656"/>
      <c r="C12" s="656"/>
    </row>
    <row r="13" spans="1:5" ht="24.75" customHeight="1" x14ac:dyDescent="0.2">
      <c r="A13" s="656"/>
      <c r="B13" s="656"/>
      <c r="C13" s="656"/>
    </row>
    <row r="14" spans="1:5" ht="24.75" customHeight="1" x14ac:dyDescent="0.2">
      <c r="A14" s="656"/>
      <c r="B14" s="656"/>
      <c r="C14" s="656"/>
    </row>
    <row r="15" spans="1:5" ht="24.75" customHeight="1" x14ac:dyDescent="0.2">
      <c r="A15" s="656"/>
      <c r="B15" s="656"/>
      <c r="C15" s="656"/>
    </row>
    <row r="16" spans="1:5" ht="24.75" customHeight="1" x14ac:dyDescent="0.2">
      <c r="A16" s="656"/>
      <c r="B16" s="656"/>
      <c r="C16" s="656"/>
    </row>
    <row r="17" spans="1:4" ht="24.75" customHeight="1" x14ac:dyDescent="0.2">
      <c r="A17" s="656"/>
      <c r="B17" s="656"/>
      <c r="C17" s="656"/>
    </row>
    <row r="18" spans="1:4" ht="24.75" customHeight="1" x14ac:dyDescent="0.2">
      <c r="A18" s="656"/>
      <c r="B18" s="656"/>
      <c r="C18" s="656"/>
    </row>
    <row r="19" spans="1:4" ht="24.75" customHeight="1" x14ac:dyDescent="0.2">
      <c r="A19" s="656"/>
      <c r="B19" s="656"/>
      <c r="C19" s="656"/>
    </row>
    <row r="20" spans="1:4" ht="24.75" customHeight="1" x14ac:dyDescent="0.2">
      <c r="A20" s="656"/>
      <c r="B20" s="656"/>
      <c r="C20" s="656"/>
    </row>
    <row r="21" spans="1:4" ht="24.75" customHeight="1" x14ac:dyDescent="0.2">
      <c r="A21" s="656"/>
      <c r="B21" s="656"/>
      <c r="C21" s="656"/>
    </row>
    <row r="23" spans="1:4" ht="15" x14ac:dyDescent="0.25">
      <c r="A23" s="657"/>
      <c r="B23" s="657"/>
      <c r="C23" s="657"/>
      <c r="D23" s="233"/>
    </row>
  </sheetData>
  <sheetProtection sheet="1" objects="1" scenarios="1"/>
  <mergeCells count="20">
    <mergeCell ref="A14:C14"/>
    <mergeCell ref="A1:C1"/>
    <mergeCell ref="A2:C2"/>
    <mergeCell ref="A4:B4"/>
    <mergeCell ref="A5:B5"/>
    <mergeCell ref="A7:C7"/>
    <mergeCell ref="A8:C8"/>
    <mergeCell ref="A9:C9"/>
    <mergeCell ref="A10:C10"/>
    <mergeCell ref="A11:C11"/>
    <mergeCell ref="A12:C12"/>
    <mergeCell ref="A13:C13"/>
    <mergeCell ref="A21:C21"/>
    <mergeCell ref="A23:C23"/>
    <mergeCell ref="A15:C15"/>
    <mergeCell ref="A16:C16"/>
    <mergeCell ref="A17:C17"/>
    <mergeCell ref="A18:C18"/>
    <mergeCell ref="A19:C19"/>
    <mergeCell ref="A20:C20"/>
  </mergeCells>
  <printOptions horizontalCentered="1"/>
  <pageMargins left="0.5" right="0.5" top="0.5" bottom="0.5" header="0.23" footer="0.25"/>
  <pageSetup orientation="portrait" r:id="rId1"/>
  <headerFooter alignWithMargins="0"/>
  <customProperties>
    <customPr name="OrphanNamesChecked" r:id="rId2"/>
  </customPropertie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1">
    <pageSetUpPr fitToPage="1"/>
  </sheetPr>
  <dimension ref="A1:G38"/>
  <sheetViews>
    <sheetView workbookViewId="0">
      <selection activeCell="C9" sqref="C9:F10"/>
    </sheetView>
  </sheetViews>
  <sheetFormatPr defaultColWidth="9.140625" defaultRowHeight="12.75" x14ac:dyDescent="0.2"/>
  <cols>
    <col min="1" max="1" width="3.7109375" style="69" customWidth="1"/>
    <col min="2" max="2" width="58.7109375" style="69" customWidth="1"/>
    <col min="3" max="7" width="22.7109375" style="69" customWidth="1"/>
    <col min="8" max="9" width="14.7109375" style="69" customWidth="1"/>
    <col min="10" max="16384" width="9.140625" style="69"/>
  </cols>
  <sheetData>
    <row r="1" spans="1:7" s="68" customFormat="1" x14ac:dyDescent="0.2">
      <c r="A1" s="667" t="s">
        <v>372</v>
      </c>
      <c r="B1" s="667"/>
      <c r="C1" s="667"/>
      <c r="D1" s="667"/>
      <c r="E1" s="667"/>
      <c r="F1" s="667"/>
      <c r="G1" s="667"/>
    </row>
    <row r="2" spans="1:7" s="68" customFormat="1" ht="35.1" customHeight="1" thickBot="1" x14ac:dyDescent="0.25">
      <c r="A2" s="663" t="s">
        <v>431</v>
      </c>
      <c r="B2" s="663"/>
      <c r="C2" s="663"/>
      <c r="D2" s="663"/>
      <c r="E2" s="663"/>
      <c r="F2" s="663"/>
      <c r="G2" s="663"/>
    </row>
    <row r="3" spans="1:7" ht="42.95" customHeight="1" x14ac:dyDescent="0.2">
      <c r="A3" s="208" t="s">
        <v>11</v>
      </c>
      <c r="B3" s="155" t="s">
        <v>750</v>
      </c>
      <c r="C3" s="65" t="s">
        <v>67</v>
      </c>
      <c r="D3" s="65" t="s">
        <v>68</v>
      </c>
      <c r="E3" s="65" t="s">
        <v>68</v>
      </c>
      <c r="F3" s="65" t="s">
        <v>68</v>
      </c>
      <c r="G3" s="187" t="s">
        <v>69</v>
      </c>
    </row>
    <row r="4" spans="1:7" ht="17.45" customHeight="1" x14ac:dyDescent="0.2">
      <c r="A4" s="209">
        <f>ROWS(A$4:A4)</f>
        <v>1</v>
      </c>
      <c r="B4" s="156" t="s">
        <v>110</v>
      </c>
      <c r="C4" s="189"/>
      <c r="D4" s="189"/>
      <c r="E4" s="189"/>
      <c r="F4" s="189"/>
      <c r="G4" s="190"/>
    </row>
    <row r="5" spans="1:7" ht="17.45" customHeight="1" x14ac:dyDescent="0.2">
      <c r="A5" s="209">
        <f>ROWS(A$4:A5)</f>
        <v>2</v>
      </c>
      <c r="B5" s="157" t="s">
        <v>13</v>
      </c>
      <c r="C5" s="1"/>
      <c r="D5" s="1"/>
      <c r="E5" s="1"/>
      <c r="F5" s="1"/>
      <c r="G5" s="148">
        <f>SUM(C5:F5)</f>
        <v>0</v>
      </c>
    </row>
    <row r="6" spans="1:7" ht="17.45" customHeight="1" x14ac:dyDescent="0.2">
      <c r="A6" s="209">
        <f>ROWS(A$4:A6)</f>
        <v>3</v>
      </c>
      <c r="B6" s="158" t="s">
        <v>14</v>
      </c>
      <c r="C6" s="1"/>
      <c r="D6" s="1"/>
      <c r="E6" s="1"/>
      <c r="F6" s="1"/>
      <c r="G6" s="148">
        <f t="shared" ref="G6:G19" si="0">SUM(C6:F6)</f>
        <v>0</v>
      </c>
    </row>
    <row r="7" spans="1:7" ht="17.45" customHeight="1" x14ac:dyDescent="0.2">
      <c r="A7" s="209">
        <f>ROWS(A$4:A7)</f>
        <v>4</v>
      </c>
      <c r="B7" s="159" t="s">
        <v>15</v>
      </c>
      <c r="C7" s="1"/>
      <c r="D7" s="1"/>
      <c r="E7" s="1"/>
      <c r="F7" s="1"/>
      <c r="G7" s="148">
        <f t="shared" si="0"/>
        <v>0</v>
      </c>
    </row>
    <row r="8" spans="1:7" ht="17.45" customHeight="1" x14ac:dyDescent="0.2">
      <c r="A8" s="209">
        <f>ROWS(A$4:A8)</f>
        <v>5</v>
      </c>
      <c r="B8" s="160" t="s">
        <v>302</v>
      </c>
      <c r="C8" s="195">
        <f>SUM(C5:C7)</f>
        <v>0</v>
      </c>
      <c r="D8" s="195">
        <f>SUM(D5:D7)</f>
        <v>0</v>
      </c>
      <c r="E8" s="195">
        <f>SUM(E5:E7)</f>
        <v>0</v>
      </c>
      <c r="F8" s="195">
        <f>SUM(F5:F7)</f>
        <v>0</v>
      </c>
      <c r="G8" s="148">
        <f>IF(SUM(G5:G7)&lt;&gt;'2025-2026 Worksheet'!G33,"Must = Prior Year Line 30",SUM(G5:G7))</f>
        <v>0</v>
      </c>
    </row>
    <row r="9" spans="1:7" ht="17.45" customHeight="1" x14ac:dyDescent="0.2">
      <c r="A9" s="209">
        <f>ROWS(A$4:A9)</f>
        <v>6</v>
      </c>
      <c r="B9" s="159" t="s">
        <v>16</v>
      </c>
      <c r="C9" s="1"/>
      <c r="D9" s="1"/>
      <c r="E9" s="1"/>
      <c r="F9" s="1"/>
      <c r="G9" s="148">
        <f t="shared" si="0"/>
        <v>0</v>
      </c>
    </row>
    <row r="10" spans="1:7" ht="17.45" customHeight="1" x14ac:dyDescent="0.2">
      <c r="A10" s="210">
        <f>ROWS(A$4:A10)</f>
        <v>7</v>
      </c>
      <c r="B10" s="159" t="s">
        <v>17</v>
      </c>
      <c r="C10" s="1"/>
      <c r="D10" s="1"/>
      <c r="E10" s="1"/>
      <c r="F10" s="1"/>
      <c r="G10" s="148">
        <f t="shared" si="0"/>
        <v>0</v>
      </c>
    </row>
    <row r="11" spans="1:7" ht="17.45" customHeight="1" x14ac:dyDescent="0.2">
      <c r="A11" s="209">
        <f>ROWS(A$4:A11)</f>
        <v>8</v>
      </c>
      <c r="B11" s="161" t="s">
        <v>519</v>
      </c>
      <c r="C11" s="1"/>
      <c r="D11" s="1"/>
      <c r="E11" s="1"/>
      <c r="F11" s="1"/>
      <c r="G11" s="148">
        <f t="shared" si="0"/>
        <v>0</v>
      </c>
    </row>
    <row r="12" spans="1:7" ht="17.45" customHeight="1" x14ac:dyDescent="0.2">
      <c r="A12" s="209">
        <f>ROWS(A$4:A12)</f>
        <v>9</v>
      </c>
      <c r="B12" s="161" t="s">
        <v>520</v>
      </c>
      <c r="C12" s="1"/>
      <c r="D12" s="1"/>
      <c r="E12" s="1"/>
      <c r="F12" s="1"/>
      <c r="G12" s="148">
        <f t="shared" si="0"/>
        <v>0</v>
      </c>
    </row>
    <row r="13" spans="1:7" ht="17.45" customHeight="1" x14ac:dyDescent="0.2">
      <c r="A13" s="209">
        <f>ROWS(A$4:A13)</f>
        <v>10</v>
      </c>
      <c r="B13" s="159" t="s">
        <v>72</v>
      </c>
      <c r="C13" s="1"/>
      <c r="D13" s="1"/>
      <c r="E13" s="1"/>
      <c r="F13" s="1"/>
      <c r="G13" s="148">
        <f t="shared" si="0"/>
        <v>0</v>
      </c>
    </row>
    <row r="14" spans="1:7" ht="17.45" customHeight="1" x14ac:dyDescent="0.2">
      <c r="A14" s="209">
        <f>ROWS(A$4:A14)</f>
        <v>11</v>
      </c>
      <c r="B14" s="161" t="s">
        <v>306</v>
      </c>
      <c r="C14" s="317"/>
      <c r="D14" s="317"/>
      <c r="E14" s="317"/>
      <c r="F14" s="317"/>
      <c r="G14" s="197"/>
    </row>
    <row r="15" spans="1:7" ht="17.45" customHeight="1" x14ac:dyDescent="0.2">
      <c r="A15" s="209">
        <f>ROWS(A$4:A15)</f>
        <v>12</v>
      </c>
      <c r="B15" s="161" t="s">
        <v>307</v>
      </c>
      <c r="C15" s="1"/>
      <c r="D15" s="1"/>
      <c r="E15" s="1"/>
      <c r="F15" s="1"/>
      <c r="G15" s="148">
        <f>SUM(C15:F15)</f>
        <v>0</v>
      </c>
    </row>
    <row r="16" spans="1:7" ht="17.45" customHeight="1" x14ac:dyDescent="0.2">
      <c r="A16" s="209">
        <f>ROWS(A$4:A16)</f>
        <v>13</v>
      </c>
      <c r="B16" s="161" t="s">
        <v>521</v>
      </c>
      <c r="C16" s="1"/>
      <c r="D16" s="1"/>
      <c r="E16" s="1"/>
      <c r="F16" s="1"/>
      <c r="G16" s="148">
        <f t="shared" si="0"/>
        <v>0</v>
      </c>
    </row>
    <row r="17" spans="1:7" ht="17.45" customHeight="1" x14ac:dyDescent="0.2">
      <c r="A17" s="209">
        <f>ROWS(A$4:A17)</f>
        <v>14</v>
      </c>
      <c r="B17" s="159" t="s">
        <v>74</v>
      </c>
      <c r="C17" s="1"/>
      <c r="D17" s="1"/>
      <c r="E17" s="1"/>
      <c r="F17" s="1"/>
      <c r="G17" s="148">
        <f t="shared" si="0"/>
        <v>0</v>
      </c>
    </row>
    <row r="18" spans="1:7" ht="17.45" customHeight="1" x14ac:dyDescent="0.2">
      <c r="A18" s="209">
        <f>ROWS(A$4:A18)</f>
        <v>15</v>
      </c>
      <c r="B18" s="161" t="s">
        <v>511</v>
      </c>
      <c r="C18" s="1"/>
      <c r="D18" s="1"/>
      <c r="E18" s="1"/>
      <c r="F18" s="1"/>
      <c r="G18" s="148">
        <f t="shared" si="0"/>
        <v>0</v>
      </c>
    </row>
    <row r="19" spans="1:7" ht="17.45" customHeight="1" x14ac:dyDescent="0.2">
      <c r="A19" s="209">
        <f>ROWS(A$4:A19)</f>
        <v>16</v>
      </c>
      <c r="B19" s="159" t="s">
        <v>111</v>
      </c>
      <c r="C19" s="1"/>
      <c r="D19" s="1"/>
      <c r="E19" s="1"/>
      <c r="F19" s="1"/>
      <c r="G19" s="148">
        <f t="shared" si="0"/>
        <v>0</v>
      </c>
    </row>
    <row r="20" spans="1:7" ht="17.45" customHeight="1" x14ac:dyDescent="0.2">
      <c r="A20" s="209">
        <f>ROWS(A$4:A20)</f>
        <v>17</v>
      </c>
      <c r="B20" s="160" t="s">
        <v>297</v>
      </c>
      <c r="C20" s="195">
        <f>SUM(C8:C19)</f>
        <v>0</v>
      </c>
      <c r="D20" s="195">
        <f>SUM(D8:D19)</f>
        <v>0</v>
      </c>
      <c r="E20" s="195">
        <f>SUM(E8:E19)</f>
        <v>0</v>
      </c>
      <c r="F20" s="195">
        <f>SUM(F8:F19)</f>
        <v>0</v>
      </c>
      <c r="G20" s="148">
        <f>ROUND(SUM(G8:G19),2)</f>
        <v>0</v>
      </c>
    </row>
    <row r="21" spans="1:7" ht="17.45" customHeight="1" x14ac:dyDescent="0.2">
      <c r="A21" s="209">
        <f>ROWS(A$4:A21)</f>
        <v>18</v>
      </c>
      <c r="B21" s="160" t="s">
        <v>22</v>
      </c>
      <c r="C21" s="317"/>
      <c r="D21" s="317"/>
      <c r="E21" s="317"/>
      <c r="F21" s="317"/>
      <c r="G21" s="197"/>
    </row>
    <row r="22" spans="1:7" ht="17.45" customHeight="1" x14ac:dyDescent="0.2">
      <c r="A22" s="209">
        <f>ROWS(A$4:A22)</f>
        <v>19</v>
      </c>
      <c r="B22" s="159" t="s">
        <v>23</v>
      </c>
      <c r="C22" s="1"/>
      <c r="D22" s="1"/>
      <c r="E22" s="1"/>
      <c r="F22" s="1"/>
      <c r="G22" s="148">
        <f t="shared" ref="G22:G31" si="1">SUM(C22:F22)</f>
        <v>0</v>
      </c>
    </row>
    <row r="23" spans="1:7" ht="17.45" customHeight="1" x14ac:dyDescent="0.2">
      <c r="A23" s="209">
        <f>ROWS(A$4:A23)</f>
        <v>20</v>
      </c>
      <c r="B23" s="159" t="s">
        <v>24</v>
      </c>
      <c r="C23" s="1"/>
      <c r="D23" s="1"/>
      <c r="E23" s="1"/>
      <c r="F23" s="1"/>
      <c r="G23" s="148">
        <f t="shared" si="1"/>
        <v>0</v>
      </c>
    </row>
    <row r="24" spans="1:7" ht="17.45" customHeight="1" x14ac:dyDescent="0.2">
      <c r="A24" s="209">
        <f>ROWS(A$4:A24)</f>
        <v>21</v>
      </c>
      <c r="B24" s="159" t="s">
        <v>115</v>
      </c>
      <c r="C24" s="1"/>
      <c r="D24" s="1"/>
      <c r="E24" s="1"/>
      <c r="F24" s="1"/>
      <c r="G24" s="148">
        <f t="shared" si="1"/>
        <v>0</v>
      </c>
    </row>
    <row r="25" spans="1:7" ht="17.45" customHeight="1" x14ac:dyDescent="0.2">
      <c r="A25" s="209">
        <f>ROWS(A$4:A25)</f>
        <v>22</v>
      </c>
      <c r="B25" s="159" t="s">
        <v>75</v>
      </c>
      <c r="C25" s="1"/>
      <c r="D25" s="1"/>
      <c r="E25" s="1"/>
      <c r="F25" s="1"/>
      <c r="G25" s="148">
        <f t="shared" si="1"/>
        <v>0</v>
      </c>
    </row>
    <row r="26" spans="1:7" ht="17.45" customHeight="1" x14ac:dyDescent="0.2">
      <c r="A26" s="209">
        <f>ROWS(A$4:A26)</f>
        <v>23</v>
      </c>
      <c r="B26" s="159" t="s">
        <v>77</v>
      </c>
      <c r="C26" s="1"/>
      <c r="D26" s="1"/>
      <c r="E26" s="1"/>
      <c r="F26" s="1"/>
      <c r="G26" s="148">
        <f t="shared" si="1"/>
        <v>0</v>
      </c>
    </row>
    <row r="27" spans="1:7" ht="17.45" customHeight="1" x14ac:dyDescent="0.2">
      <c r="A27" s="209">
        <f>ROWS(A$4:A27)</f>
        <v>24</v>
      </c>
      <c r="B27" s="159" t="s">
        <v>78</v>
      </c>
      <c r="C27" s="1"/>
      <c r="D27" s="1"/>
      <c r="E27" s="1"/>
      <c r="F27" s="1"/>
      <c r="G27" s="148">
        <f t="shared" si="1"/>
        <v>0</v>
      </c>
    </row>
    <row r="28" spans="1:7" ht="17.45" customHeight="1" x14ac:dyDescent="0.2">
      <c r="A28" s="209">
        <f>ROWS(A$4:A28)</f>
        <v>25</v>
      </c>
      <c r="B28" s="159" t="s">
        <v>76</v>
      </c>
      <c r="C28" s="1"/>
      <c r="D28" s="1"/>
      <c r="E28" s="1"/>
      <c r="F28" s="1"/>
      <c r="G28" s="148">
        <f t="shared" si="1"/>
        <v>0</v>
      </c>
    </row>
    <row r="29" spans="1:7" ht="17.45" customHeight="1" x14ac:dyDescent="0.2">
      <c r="A29" s="209">
        <f>ROWS(A$4:A29)</f>
        <v>26</v>
      </c>
      <c r="B29" s="162" t="s">
        <v>27</v>
      </c>
      <c r="C29" s="1"/>
      <c r="D29" s="1"/>
      <c r="E29" s="1"/>
      <c r="F29" s="1"/>
      <c r="G29" s="148">
        <f t="shared" si="1"/>
        <v>0</v>
      </c>
    </row>
    <row r="30" spans="1:7" ht="17.45" customHeight="1" x14ac:dyDescent="0.2">
      <c r="A30" s="209">
        <f>ROWS(A$4:A30)</f>
        <v>27</v>
      </c>
      <c r="B30" s="162" t="s">
        <v>131</v>
      </c>
      <c r="C30" s="1"/>
      <c r="D30" s="1"/>
      <c r="E30" s="1"/>
      <c r="F30" s="1"/>
      <c r="G30" s="148">
        <f t="shared" si="1"/>
        <v>0</v>
      </c>
    </row>
    <row r="31" spans="1:7" ht="17.45" customHeight="1" x14ac:dyDescent="0.2">
      <c r="A31" s="209">
        <f>ROWS(A$4:A31)</f>
        <v>28</v>
      </c>
      <c r="B31" s="162" t="s">
        <v>144</v>
      </c>
      <c r="C31" s="1"/>
      <c r="D31" s="1"/>
      <c r="E31" s="1"/>
      <c r="F31" s="1"/>
      <c r="G31" s="148">
        <f t="shared" si="1"/>
        <v>0</v>
      </c>
    </row>
    <row r="32" spans="1:7" ht="17.45" customHeight="1" x14ac:dyDescent="0.2">
      <c r="A32" s="209">
        <f>ROWS(A$4:A32)</f>
        <v>29</v>
      </c>
      <c r="B32" s="163" t="s">
        <v>303</v>
      </c>
      <c r="C32" s="195">
        <f>SUM(C22:C31)</f>
        <v>0</v>
      </c>
      <c r="D32" s="195">
        <f>SUM(D22:D31)</f>
        <v>0</v>
      </c>
      <c r="E32" s="195">
        <f>SUM(E22:E31)</f>
        <v>0</v>
      </c>
      <c r="F32" s="195">
        <f>SUM(F22:F31)</f>
        <v>0</v>
      </c>
      <c r="G32" s="148">
        <f>ROUND(SUM(G22:G31),2)</f>
        <v>0</v>
      </c>
    </row>
    <row r="33" spans="1:7" ht="17.45" customHeight="1" thickBot="1" x14ac:dyDescent="0.25">
      <c r="A33" s="211">
        <f>ROWS(A$4:A33)</f>
        <v>30</v>
      </c>
      <c r="B33" s="164" t="s">
        <v>309</v>
      </c>
      <c r="C33" s="196">
        <f>C20-C32</f>
        <v>0</v>
      </c>
      <c r="D33" s="196">
        <f>D20-D32</f>
        <v>0</v>
      </c>
      <c r="E33" s="196">
        <f>E20-E32</f>
        <v>0</v>
      </c>
      <c r="F33" s="196">
        <f>F20-F32</f>
        <v>0</v>
      </c>
      <c r="G33" s="198">
        <f>ROUND(G20-G32,2)</f>
        <v>0</v>
      </c>
    </row>
    <row r="34" spans="1:7" ht="9.9499999999999993" customHeight="1" thickBot="1" x14ac:dyDescent="0.25">
      <c r="A34" s="212"/>
      <c r="B34" s="212"/>
      <c r="C34" s="191"/>
      <c r="D34" s="191"/>
      <c r="E34" s="191"/>
      <c r="F34" s="191"/>
      <c r="G34" s="191"/>
    </row>
    <row r="35" spans="1:7" ht="24.95" customHeight="1" thickBot="1" x14ac:dyDescent="0.25">
      <c r="A35" s="664" t="s">
        <v>29</v>
      </c>
      <c r="B35" s="665"/>
      <c r="C35" s="665"/>
      <c r="D35" s="665"/>
      <c r="E35" s="665"/>
      <c r="F35" s="665"/>
      <c r="G35" s="666"/>
    </row>
    <row r="36" spans="1:7" ht="17.45" customHeight="1" x14ac:dyDescent="0.2">
      <c r="A36" s="216" t="s">
        <v>30</v>
      </c>
      <c r="B36" s="213"/>
      <c r="C36" s="199">
        <f>C9</f>
        <v>0</v>
      </c>
      <c r="D36" s="200">
        <f>D9</f>
        <v>0</v>
      </c>
      <c r="E36" s="200">
        <f>E9</f>
        <v>0</v>
      </c>
      <c r="F36" s="200">
        <f>F9</f>
        <v>0</v>
      </c>
      <c r="G36" s="201">
        <f>ROUND(SUM(C36:F36),2)</f>
        <v>0</v>
      </c>
    </row>
    <row r="37" spans="1:7" ht="17.45" customHeight="1" x14ac:dyDescent="0.2">
      <c r="A37" s="217" t="str">
        <f>CONCATENATE("     County Treasurer's Commission - ",'Basic Data Input'!B16," % of Total Taxes Collected")</f>
        <v xml:space="preserve">     County Treasurer's Commission - 2 % of Total Taxes Collected</v>
      </c>
      <c r="B37" s="214"/>
      <c r="C37" s="203">
        <f>ROUND(IF(C36=0,0,(C36*('Basic Data Input'!$B$16/100)*(1+('Basic Data Input'!$B$16/100)))),2)</f>
        <v>0</v>
      </c>
      <c r="D37" s="203">
        <f>ROUND(IF(D36=0,0,(D36*('Basic Data Input'!$B$16/100)*(1+('Basic Data Input'!$B$16/100)))),2)</f>
        <v>0</v>
      </c>
      <c r="E37" s="203">
        <f>ROUND(IF(E36=0,0,(E36*('Basic Data Input'!$B$16/100)*(1+('Basic Data Input'!$B$16/100)))),2)</f>
        <v>0</v>
      </c>
      <c r="F37" s="203">
        <f>ROUND(IF(F36=0,0,(F36*('Basic Data Input'!$B$16/100)*(1+('Basic Data Input'!$B$16/100)))),2)</f>
        <v>0</v>
      </c>
      <c r="G37" s="148">
        <f>ROUND(SUM(C37:F37),2)</f>
        <v>0</v>
      </c>
    </row>
    <row r="38" spans="1:7" ht="17.45" customHeight="1" thickBot="1" x14ac:dyDescent="0.25">
      <c r="A38" s="218" t="s">
        <v>113</v>
      </c>
      <c r="B38" s="215"/>
      <c r="C38" s="202">
        <f>ROUND(SUM(C36:C37),2)</f>
        <v>0</v>
      </c>
      <c r="D38" s="196">
        <f>ROUND(SUM(D36:D37),2)</f>
        <v>0</v>
      </c>
      <c r="E38" s="196">
        <f>ROUND(SUM(E36:E37),2)</f>
        <v>0</v>
      </c>
      <c r="F38" s="196">
        <f>ROUND(SUM(F36:F37),2)</f>
        <v>0</v>
      </c>
      <c r="G38" s="198">
        <f>ROUND(SUM(G36:G37),2)</f>
        <v>0</v>
      </c>
    </row>
  </sheetData>
  <sheetProtection sheet="1" objects="1" scenarios="1"/>
  <mergeCells count="3">
    <mergeCell ref="A2:G2"/>
    <mergeCell ref="A35:G35"/>
    <mergeCell ref="A1:G1"/>
  </mergeCells>
  <phoneticPr fontId="0" type="noConversion"/>
  <printOptions horizontalCentered="1"/>
  <pageMargins left="0.25" right="0.25" top="0.35" bottom="0.45" header="0.35" footer="0.3"/>
  <pageSetup scale="77" orientation="landscape" r:id="rId1"/>
  <headerFooter alignWithMargins="0">
    <oddFooter>&amp;R&amp;"Arial,Bold"Worksheet - Do Not Submit</oddFooter>
  </headerFooter>
  <customProperties>
    <customPr name="OrphanNamesChecked" r:id="rId2"/>
  </customPropertie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2">
    <pageSetUpPr fitToPage="1"/>
  </sheetPr>
  <dimension ref="A1:G34"/>
  <sheetViews>
    <sheetView workbookViewId="0">
      <selection activeCell="L25" sqref="L25"/>
    </sheetView>
  </sheetViews>
  <sheetFormatPr defaultColWidth="9.140625" defaultRowHeight="12.75" x14ac:dyDescent="0.2"/>
  <cols>
    <col min="1" max="1" width="3.7109375" style="69" customWidth="1"/>
    <col min="2" max="2" width="58.7109375" style="69" customWidth="1"/>
    <col min="3" max="7" width="18.7109375" style="69" customWidth="1"/>
    <col min="8" max="9" width="14.7109375" style="69" customWidth="1"/>
    <col min="10" max="16384" width="9.140625" style="69"/>
  </cols>
  <sheetData>
    <row r="1" spans="1:7" ht="13.5" customHeight="1" x14ac:dyDescent="0.2">
      <c r="A1" s="668" t="s">
        <v>372</v>
      </c>
      <c r="B1" s="668"/>
      <c r="C1" s="668"/>
      <c r="D1" s="668"/>
      <c r="E1" s="668"/>
      <c r="F1" s="668"/>
      <c r="G1" s="668"/>
    </row>
    <row r="2" spans="1:7" ht="42.95" customHeight="1" thickBot="1" x14ac:dyDescent="0.25">
      <c r="A2" s="663" t="s">
        <v>431</v>
      </c>
      <c r="B2" s="663"/>
      <c r="C2" s="663"/>
      <c r="D2" s="663"/>
      <c r="E2" s="663"/>
      <c r="F2" s="663"/>
      <c r="G2" s="663"/>
    </row>
    <row r="3" spans="1:7" ht="25.5" customHeight="1" x14ac:dyDescent="0.2">
      <c r="A3" s="208" t="s">
        <v>11</v>
      </c>
      <c r="B3" s="155" t="s">
        <v>751</v>
      </c>
      <c r="C3" s="65" t="s">
        <v>67</v>
      </c>
      <c r="D3" s="65" t="s">
        <v>68</v>
      </c>
      <c r="E3" s="65" t="s">
        <v>68</v>
      </c>
      <c r="F3" s="65" t="s">
        <v>68</v>
      </c>
      <c r="G3" s="187" t="s">
        <v>69</v>
      </c>
    </row>
    <row r="4" spans="1:7" ht="17.45" customHeight="1" x14ac:dyDescent="0.2">
      <c r="A4" s="209">
        <f>ROWS(A$4:A4)</f>
        <v>1</v>
      </c>
      <c r="B4" s="156" t="s">
        <v>110</v>
      </c>
      <c r="C4" s="189"/>
      <c r="D4" s="189"/>
      <c r="E4" s="189"/>
      <c r="F4" s="189"/>
      <c r="G4" s="190"/>
    </row>
    <row r="5" spans="1:7" ht="17.45" customHeight="1" x14ac:dyDescent="0.2">
      <c r="A5" s="209">
        <f>ROWS(A$4:A5)</f>
        <v>2</v>
      </c>
      <c r="B5" s="157" t="s">
        <v>13</v>
      </c>
      <c r="C5" s="1"/>
      <c r="D5" s="1"/>
      <c r="E5" s="1"/>
      <c r="F5" s="1"/>
      <c r="G5" s="148">
        <f>SUM(C5:F5)</f>
        <v>0</v>
      </c>
    </row>
    <row r="6" spans="1:7" ht="17.45" customHeight="1" x14ac:dyDescent="0.2">
      <c r="A6" s="209">
        <f>ROWS(A$4:A6)</f>
        <v>3</v>
      </c>
      <c r="B6" s="158" t="s">
        <v>14</v>
      </c>
      <c r="C6" s="1"/>
      <c r="D6" s="1"/>
      <c r="E6" s="1"/>
      <c r="F6" s="1"/>
      <c r="G6" s="148">
        <f t="shared" ref="G6:G19" si="0">SUM(C6:F6)</f>
        <v>0</v>
      </c>
    </row>
    <row r="7" spans="1:7" ht="17.45" customHeight="1" x14ac:dyDescent="0.2">
      <c r="A7" s="209">
        <f>ROWS(A$4:A7)</f>
        <v>4</v>
      </c>
      <c r="B7" s="159" t="s">
        <v>15</v>
      </c>
      <c r="C7" s="1"/>
      <c r="D7" s="1"/>
      <c r="E7" s="1"/>
      <c r="F7" s="1"/>
      <c r="G7" s="148">
        <f t="shared" si="0"/>
        <v>0</v>
      </c>
    </row>
    <row r="8" spans="1:7" ht="17.45" customHeight="1" x14ac:dyDescent="0.2">
      <c r="A8" s="209">
        <f>ROWS(A$4:A8)</f>
        <v>5</v>
      </c>
      <c r="B8" s="160" t="s">
        <v>302</v>
      </c>
      <c r="C8" s="195">
        <f>SUM(C5:C7)</f>
        <v>0</v>
      </c>
      <c r="D8" s="195">
        <f>SUM(D5:D7)</f>
        <v>0</v>
      </c>
      <c r="E8" s="195">
        <f>SUM(E5:E7)</f>
        <v>0</v>
      </c>
      <c r="F8" s="195">
        <f>SUM(F5:F7)</f>
        <v>0</v>
      </c>
      <c r="G8" s="148">
        <f>IF(SUM(G5:G7)&lt;&gt;'2024-2025 Worksheet'!G33,"Must = Prior Year Line 30",SUM(G5:G7))</f>
        <v>0</v>
      </c>
    </row>
    <row r="9" spans="1:7" ht="17.45" customHeight="1" x14ac:dyDescent="0.2">
      <c r="A9" s="209">
        <f>ROWS(A$4:A9)</f>
        <v>6</v>
      </c>
      <c r="B9" s="161" t="s">
        <v>145</v>
      </c>
      <c r="C9" s="1"/>
      <c r="D9" s="1"/>
      <c r="E9" s="1"/>
      <c r="F9" s="1"/>
      <c r="G9" s="148">
        <f t="shared" si="0"/>
        <v>0</v>
      </c>
    </row>
    <row r="10" spans="1:7" ht="17.45" customHeight="1" x14ac:dyDescent="0.2">
      <c r="A10" s="210">
        <f>ROWS(A$4:A10)</f>
        <v>7</v>
      </c>
      <c r="B10" s="159" t="s">
        <v>17</v>
      </c>
      <c r="C10" s="1"/>
      <c r="D10" s="1"/>
      <c r="E10" s="1"/>
      <c r="F10" s="1"/>
      <c r="G10" s="148">
        <f t="shared" si="0"/>
        <v>0</v>
      </c>
    </row>
    <row r="11" spans="1:7" ht="17.45" customHeight="1" x14ac:dyDescent="0.2">
      <c r="A11" s="209">
        <f>ROWS(A$4:A11)</f>
        <v>8</v>
      </c>
      <c r="B11" s="159" t="s">
        <v>70</v>
      </c>
      <c r="C11" s="1"/>
      <c r="D11" s="1"/>
      <c r="E11" s="1"/>
      <c r="F11" s="1"/>
      <c r="G11" s="148">
        <f t="shared" si="0"/>
        <v>0</v>
      </c>
    </row>
    <row r="12" spans="1:7" ht="17.45" customHeight="1" x14ac:dyDescent="0.2">
      <c r="A12" s="209">
        <f>ROWS(A$4:A12)</f>
        <v>9</v>
      </c>
      <c r="B12" s="159" t="s">
        <v>71</v>
      </c>
      <c r="C12" s="1"/>
      <c r="D12" s="1"/>
      <c r="E12" s="1"/>
      <c r="F12" s="1"/>
      <c r="G12" s="148">
        <f t="shared" si="0"/>
        <v>0</v>
      </c>
    </row>
    <row r="13" spans="1:7" ht="17.45" customHeight="1" x14ac:dyDescent="0.2">
      <c r="A13" s="209">
        <f>ROWS(A$4:A13)</f>
        <v>10</v>
      </c>
      <c r="B13" s="159" t="s">
        <v>72</v>
      </c>
      <c r="C13" s="1"/>
      <c r="D13" s="1"/>
      <c r="E13" s="1"/>
      <c r="F13" s="1"/>
      <c r="G13" s="148">
        <f t="shared" si="0"/>
        <v>0</v>
      </c>
    </row>
    <row r="14" spans="1:7" ht="17.45" customHeight="1" x14ac:dyDescent="0.2">
      <c r="A14" s="209">
        <f>ROWS(A$4:A14)</f>
        <v>11</v>
      </c>
      <c r="B14" s="161" t="s">
        <v>306</v>
      </c>
      <c r="C14" s="1"/>
      <c r="D14" s="1"/>
      <c r="E14" s="1"/>
      <c r="F14" s="1"/>
      <c r="G14" s="148">
        <f>SUM(C14:F14)</f>
        <v>0</v>
      </c>
    </row>
    <row r="15" spans="1:7" ht="17.45" customHeight="1" x14ac:dyDescent="0.2">
      <c r="A15" s="209">
        <f>ROWS(A$4:A15)</f>
        <v>12</v>
      </c>
      <c r="B15" s="161" t="s">
        <v>307</v>
      </c>
      <c r="C15" s="1"/>
      <c r="D15" s="1"/>
      <c r="E15" s="1"/>
      <c r="F15" s="1"/>
      <c r="G15" s="148">
        <f>SUM(C15:F15)</f>
        <v>0</v>
      </c>
    </row>
    <row r="16" spans="1:7" ht="17.45" customHeight="1" x14ac:dyDescent="0.2">
      <c r="A16" s="209">
        <f>ROWS(A$4:A16)</f>
        <v>13</v>
      </c>
      <c r="B16" s="159" t="s">
        <v>73</v>
      </c>
      <c r="C16" s="1"/>
      <c r="D16" s="1"/>
      <c r="E16" s="1"/>
      <c r="F16" s="1"/>
      <c r="G16" s="148">
        <f t="shared" si="0"/>
        <v>0</v>
      </c>
    </row>
    <row r="17" spans="1:7" ht="17.45" customHeight="1" x14ac:dyDescent="0.2">
      <c r="A17" s="209">
        <f>ROWS(A$4:A17)</f>
        <v>14</v>
      </c>
      <c r="B17" s="159" t="s">
        <v>74</v>
      </c>
      <c r="C17" s="1"/>
      <c r="D17" s="1"/>
      <c r="E17" s="1"/>
      <c r="F17" s="1"/>
      <c r="G17" s="148">
        <f t="shared" si="0"/>
        <v>0</v>
      </c>
    </row>
    <row r="18" spans="1:7" ht="17.45" customHeight="1" x14ac:dyDescent="0.2">
      <c r="A18" s="209">
        <f>ROWS(A$4:A18)</f>
        <v>15</v>
      </c>
      <c r="B18" s="159" t="s">
        <v>21</v>
      </c>
      <c r="C18" s="1"/>
      <c r="D18" s="1"/>
      <c r="E18" s="1"/>
      <c r="F18" s="1"/>
      <c r="G18" s="148">
        <f t="shared" si="0"/>
        <v>0</v>
      </c>
    </row>
    <row r="19" spans="1:7" ht="17.45" customHeight="1" x14ac:dyDescent="0.2">
      <c r="A19" s="209">
        <f>ROWS(A$4:A19)</f>
        <v>16</v>
      </c>
      <c r="B19" s="159" t="s">
        <v>111</v>
      </c>
      <c r="C19" s="1"/>
      <c r="D19" s="1"/>
      <c r="E19" s="1"/>
      <c r="F19" s="1"/>
      <c r="G19" s="148">
        <f t="shared" si="0"/>
        <v>0</v>
      </c>
    </row>
    <row r="20" spans="1:7" ht="17.45" customHeight="1" x14ac:dyDescent="0.2">
      <c r="A20" s="209">
        <f>ROWS(A$4:A20)</f>
        <v>17</v>
      </c>
      <c r="B20" s="160" t="s">
        <v>297</v>
      </c>
      <c r="C20" s="195">
        <f>SUM(C8:C19)</f>
        <v>0</v>
      </c>
      <c r="D20" s="195">
        <f>SUM(D8:D19)</f>
        <v>0</v>
      </c>
      <c r="E20" s="195">
        <f>SUM(E8:E19)</f>
        <v>0</v>
      </c>
      <c r="F20" s="195">
        <f>SUM(F8:F19)</f>
        <v>0</v>
      </c>
      <c r="G20" s="148">
        <f>ROUND(SUM(C20:F20),2)</f>
        <v>0</v>
      </c>
    </row>
    <row r="21" spans="1:7" ht="17.45" customHeight="1" x14ac:dyDescent="0.2">
      <c r="A21" s="209">
        <f>ROWS(A$4:A21)</f>
        <v>18</v>
      </c>
      <c r="B21" s="160" t="s">
        <v>22</v>
      </c>
      <c r="C21" s="205"/>
      <c r="D21" s="205"/>
      <c r="E21" s="205"/>
      <c r="F21" s="205"/>
      <c r="G21" s="206"/>
    </row>
    <row r="22" spans="1:7" ht="17.45" customHeight="1" x14ac:dyDescent="0.2">
      <c r="A22" s="209">
        <f>ROWS(A$4:A22)</f>
        <v>19</v>
      </c>
      <c r="B22" s="159" t="s">
        <v>23</v>
      </c>
      <c r="C22" s="1"/>
      <c r="D22" s="1"/>
      <c r="E22" s="1"/>
      <c r="F22" s="1"/>
      <c r="G22" s="148">
        <f t="shared" ref="G22:G31" si="1">SUM(C22:F22)</f>
        <v>0</v>
      </c>
    </row>
    <row r="23" spans="1:7" ht="17.45" customHeight="1" x14ac:dyDescent="0.2">
      <c r="A23" s="209">
        <f>ROWS(A$4:A23)</f>
        <v>20</v>
      </c>
      <c r="B23" s="159" t="s">
        <v>24</v>
      </c>
      <c r="C23" s="1"/>
      <c r="D23" s="1"/>
      <c r="E23" s="1"/>
      <c r="F23" s="1"/>
      <c r="G23" s="148">
        <f t="shared" si="1"/>
        <v>0</v>
      </c>
    </row>
    <row r="24" spans="1:7" ht="17.45" customHeight="1" x14ac:dyDescent="0.2">
      <c r="A24" s="209">
        <f>ROWS(A$4:A24)</f>
        <v>21</v>
      </c>
      <c r="B24" s="159" t="s">
        <v>115</v>
      </c>
      <c r="C24" s="1"/>
      <c r="D24" s="1"/>
      <c r="E24" s="1"/>
      <c r="F24" s="1"/>
      <c r="G24" s="148">
        <f t="shared" si="1"/>
        <v>0</v>
      </c>
    </row>
    <row r="25" spans="1:7" ht="17.45" customHeight="1" x14ac:dyDescent="0.2">
      <c r="A25" s="209">
        <f>ROWS(A$4:A25)</f>
        <v>22</v>
      </c>
      <c r="B25" s="159" t="s">
        <v>75</v>
      </c>
      <c r="C25" s="1"/>
      <c r="D25" s="1"/>
      <c r="E25" s="1"/>
      <c r="F25" s="1"/>
      <c r="G25" s="148">
        <f t="shared" si="1"/>
        <v>0</v>
      </c>
    </row>
    <row r="26" spans="1:7" ht="17.45" customHeight="1" x14ac:dyDescent="0.2">
      <c r="A26" s="209">
        <f>ROWS(A$4:A26)</f>
        <v>23</v>
      </c>
      <c r="B26" s="159" t="s">
        <v>77</v>
      </c>
      <c r="C26" s="1"/>
      <c r="D26" s="1"/>
      <c r="E26" s="1"/>
      <c r="F26" s="1"/>
      <c r="G26" s="148">
        <f t="shared" si="1"/>
        <v>0</v>
      </c>
    </row>
    <row r="27" spans="1:7" ht="17.45" customHeight="1" x14ac:dyDescent="0.2">
      <c r="A27" s="209">
        <f>ROWS(A$4:A27)</f>
        <v>24</v>
      </c>
      <c r="B27" s="159" t="s">
        <v>78</v>
      </c>
      <c r="C27" s="1"/>
      <c r="D27" s="1"/>
      <c r="E27" s="1"/>
      <c r="F27" s="1"/>
      <c r="G27" s="148">
        <f t="shared" si="1"/>
        <v>0</v>
      </c>
    </row>
    <row r="28" spans="1:7" ht="17.45" customHeight="1" x14ac:dyDescent="0.2">
      <c r="A28" s="209">
        <f>ROWS(A$4:A28)</f>
        <v>25</v>
      </c>
      <c r="B28" s="159" t="s">
        <v>76</v>
      </c>
      <c r="C28" s="1"/>
      <c r="D28" s="1"/>
      <c r="E28" s="1"/>
      <c r="F28" s="1"/>
      <c r="G28" s="148">
        <f t="shared" si="1"/>
        <v>0</v>
      </c>
    </row>
    <row r="29" spans="1:7" ht="17.45" customHeight="1" x14ac:dyDescent="0.2">
      <c r="A29" s="209">
        <f>ROWS(A$4:A29)</f>
        <v>26</v>
      </c>
      <c r="B29" s="162" t="s">
        <v>27</v>
      </c>
      <c r="C29" s="1"/>
      <c r="D29" s="1"/>
      <c r="E29" s="1"/>
      <c r="F29" s="1"/>
      <c r="G29" s="148">
        <f t="shared" si="1"/>
        <v>0</v>
      </c>
    </row>
    <row r="30" spans="1:7" ht="17.45" customHeight="1" x14ac:dyDescent="0.2">
      <c r="A30" s="209">
        <f>ROWS(A$4:A30)</f>
        <v>27</v>
      </c>
      <c r="B30" s="162" t="s">
        <v>131</v>
      </c>
      <c r="C30" s="1"/>
      <c r="D30" s="1"/>
      <c r="E30" s="1"/>
      <c r="F30" s="1"/>
      <c r="G30" s="148">
        <f t="shared" si="1"/>
        <v>0</v>
      </c>
    </row>
    <row r="31" spans="1:7" ht="17.45" customHeight="1" x14ac:dyDescent="0.2">
      <c r="A31" s="209">
        <f>ROWS(A$4:A31)</f>
        <v>28</v>
      </c>
      <c r="B31" s="162" t="s">
        <v>144</v>
      </c>
      <c r="C31" s="1"/>
      <c r="D31" s="1"/>
      <c r="E31" s="1"/>
      <c r="F31" s="1"/>
      <c r="G31" s="148">
        <f t="shared" si="1"/>
        <v>0</v>
      </c>
    </row>
    <row r="32" spans="1:7" ht="17.45" customHeight="1" x14ac:dyDescent="0.2">
      <c r="A32" s="209">
        <f>ROWS(A$4:A32)</f>
        <v>29</v>
      </c>
      <c r="B32" s="163" t="s">
        <v>308</v>
      </c>
      <c r="C32" s="195">
        <f>SUM(C22:C31)</f>
        <v>0</v>
      </c>
      <c r="D32" s="195">
        <f>SUM(D22:D31)</f>
        <v>0</v>
      </c>
      <c r="E32" s="195">
        <f>SUM(E22:E31)</f>
        <v>0</v>
      </c>
      <c r="F32" s="195">
        <f>SUM(F22:F31)</f>
        <v>0</v>
      </c>
      <c r="G32" s="148">
        <f>ROUND(SUM(C32:F32),2)</f>
        <v>0</v>
      </c>
    </row>
    <row r="33" spans="1:7" ht="18" customHeight="1" thickBot="1" x14ac:dyDescent="0.25">
      <c r="A33" s="211">
        <f>ROWS(A$4:A33)</f>
        <v>30</v>
      </c>
      <c r="B33" s="164" t="s">
        <v>310</v>
      </c>
      <c r="C33" s="196">
        <f>C20-C32</f>
        <v>0</v>
      </c>
      <c r="D33" s="196">
        <f>D20-D32</f>
        <v>0</v>
      </c>
      <c r="E33" s="196">
        <f>E20-E32</f>
        <v>0</v>
      </c>
      <c r="F33" s="196">
        <f>F20-F32</f>
        <v>0</v>
      </c>
      <c r="G33" s="198">
        <f>ROUND(SUM(C33:F33),2)</f>
        <v>0</v>
      </c>
    </row>
    <row r="34" spans="1:7" x14ac:dyDescent="0.2">
      <c r="A34" s="194"/>
      <c r="B34" s="194"/>
      <c r="C34" s="191"/>
      <c r="D34" s="191"/>
      <c r="E34" s="191"/>
      <c r="F34" s="191"/>
      <c r="G34" s="191"/>
    </row>
  </sheetData>
  <sheetProtection sheet="1" objects="1" scenarios="1"/>
  <mergeCells count="2">
    <mergeCell ref="A2:G2"/>
    <mergeCell ref="A1:G1"/>
  </mergeCells>
  <phoneticPr fontId="0" type="noConversion"/>
  <printOptions horizontalCentered="1"/>
  <pageMargins left="0.25" right="0.25" top="0.35" bottom="0.45" header="0.35" footer="0.3"/>
  <pageSetup scale="87" orientation="landscape" r:id="rId1"/>
  <headerFooter alignWithMargins="0">
    <oddFooter>&amp;R&amp;"Arial,Bold"Worksheet - Do Not Submit</oddFooter>
  </headerFooter>
  <customProperties>
    <customPr name="OrphanNamesChecked" r:id="rId2"/>
  </customPropertie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3">
    <pageSetUpPr fitToPage="1"/>
  </sheetPr>
  <dimension ref="A1:G34"/>
  <sheetViews>
    <sheetView workbookViewId="0">
      <selection activeCell="B4" sqref="B4"/>
    </sheetView>
  </sheetViews>
  <sheetFormatPr defaultColWidth="9.140625" defaultRowHeight="12.75" x14ac:dyDescent="0.2"/>
  <cols>
    <col min="1" max="1" width="3.7109375" style="69" customWidth="1"/>
    <col min="2" max="2" width="58.7109375" style="69" customWidth="1"/>
    <col min="3" max="7" width="18.7109375" style="69" customWidth="1"/>
    <col min="8" max="9" width="14.7109375" style="69" customWidth="1"/>
    <col min="10" max="16384" width="9.140625" style="69"/>
  </cols>
  <sheetData>
    <row r="1" spans="1:7" ht="17.25" customHeight="1" x14ac:dyDescent="0.2">
      <c r="A1" s="668" t="s">
        <v>372</v>
      </c>
      <c r="B1" s="668"/>
      <c r="C1" s="668"/>
      <c r="D1" s="668"/>
      <c r="E1" s="668"/>
      <c r="F1" s="668"/>
      <c r="G1" s="668"/>
    </row>
    <row r="2" spans="1:7" ht="42.95" customHeight="1" thickBot="1" x14ac:dyDescent="0.25">
      <c r="A2" s="669" t="s">
        <v>431</v>
      </c>
      <c r="B2" s="669"/>
      <c r="C2" s="669"/>
      <c r="D2" s="669"/>
      <c r="E2" s="669"/>
      <c r="F2" s="669"/>
      <c r="G2" s="669"/>
    </row>
    <row r="3" spans="1:7" ht="27.75" customHeight="1" x14ac:dyDescent="0.2">
      <c r="A3" s="186" t="s">
        <v>11</v>
      </c>
      <c r="B3" s="155" t="s">
        <v>752</v>
      </c>
      <c r="C3" s="65" t="s">
        <v>67</v>
      </c>
      <c r="D3" s="65" t="s">
        <v>68</v>
      </c>
      <c r="E3" s="65" t="s">
        <v>68</v>
      </c>
      <c r="F3" s="65" t="s">
        <v>68</v>
      </c>
      <c r="G3" s="207" t="s">
        <v>69</v>
      </c>
    </row>
    <row r="4" spans="1:7" ht="17.45" customHeight="1" x14ac:dyDescent="0.2">
      <c r="A4" s="188">
        <f>ROWS(A$4:A4)</f>
        <v>1</v>
      </c>
      <c r="B4" s="156" t="s">
        <v>110</v>
      </c>
      <c r="C4" s="189"/>
      <c r="D4" s="189"/>
      <c r="E4" s="189"/>
      <c r="F4" s="189"/>
      <c r="G4" s="197"/>
    </row>
    <row r="5" spans="1:7" ht="17.45" customHeight="1" x14ac:dyDescent="0.2">
      <c r="A5" s="188">
        <f>ROWS(A$4:A5)</f>
        <v>2</v>
      </c>
      <c r="B5" s="157" t="s">
        <v>13</v>
      </c>
      <c r="C5" s="1"/>
      <c r="D5" s="1"/>
      <c r="E5" s="1"/>
      <c r="F5" s="1"/>
      <c r="G5" s="148">
        <f>SUM(C5:F5)</f>
        <v>0</v>
      </c>
    </row>
    <row r="6" spans="1:7" ht="17.45" customHeight="1" x14ac:dyDescent="0.2">
      <c r="A6" s="188">
        <f>ROWS(A$4:A6)</f>
        <v>3</v>
      </c>
      <c r="B6" s="158" t="s">
        <v>14</v>
      </c>
      <c r="C6" s="1"/>
      <c r="D6" s="1"/>
      <c r="E6" s="1"/>
      <c r="F6" s="1"/>
      <c r="G6" s="148">
        <f t="shared" ref="G6:G19" si="0">SUM(C6:F6)</f>
        <v>0</v>
      </c>
    </row>
    <row r="7" spans="1:7" ht="17.45" customHeight="1" x14ac:dyDescent="0.2">
      <c r="A7" s="188">
        <f>ROWS(A$4:A7)</f>
        <v>4</v>
      </c>
      <c r="B7" s="159" t="s">
        <v>15</v>
      </c>
      <c r="C7" s="1"/>
      <c r="D7" s="1"/>
      <c r="E7" s="1"/>
      <c r="F7" s="1"/>
      <c r="G7" s="148">
        <f t="shared" si="0"/>
        <v>0</v>
      </c>
    </row>
    <row r="8" spans="1:7" ht="17.45" customHeight="1" x14ac:dyDescent="0.2">
      <c r="A8" s="188">
        <f>ROWS(A$4:A8)</f>
        <v>5</v>
      </c>
      <c r="B8" s="160" t="s">
        <v>302</v>
      </c>
      <c r="C8" s="195">
        <f>SUM(C5:C7)</f>
        <v>0</v>
      </c>
      <c r="D8" s="195">
        <f>SUM(D5:D7)</f>
        <v>0</v>
      </c>
      <c r="E8" s="195">
        <f>SUM(E5:E7)</f>
        <v>0</v>
      </c>
      <c r="F8" s="195">
        <f>SUM(F5:F7)</f>
        <v>0</v>
      </c>
      <c r="G8" s="148">
        <f>ROUND(SUM(G5:G7),2)</f>
        <v>0</v>
      </c>
    </row>
    <row r="9" spans="1:7" ht="17.45" customHeight="1" x14ac:dyDescent="0.2">
      <c r="A9" s="188">
        <f>ROWS(A$4:A9)</f>
        <v>6</v>
      </c>
      <c r="B9" s="161" t="s">
        <v>145</v>
      </c>
      <c r="C9" s="1"/>
      <c r="D9" s="1"/>
      <c r="E9" s="1"/>
      <c r="F9" s="1"/>
      <c r="G9" s="148">
        <f t="shared" si="0"/>
        <v>0</v>
      </c>
    </row>
    <row r="10" spans="1:7" ht="17.45" customHeight="1" x14ac:dyDescent="0.2">
      <c r="A10" s="192">
        <f>ROWS(A$4:A10)</f>
        <v>7</v>
      </c>
      <c r="B10" s="159" t="s">
        <v>17</v>
      </c>
      <c r="C10" s="1"/>
      <c r="D10" s="1"/>
      <c r="E10" s="1"/>
      <c r="F10" s="1"/>
      <c r="G10" s="148">
        <f t="shared" si="0"/>
        <v>0</v>
      </c>
    </row>
    <row r="11" spans="1:7" ht="17.45" customHeight="1" x14ac:dyDescent="0.2">
      <c r="A11" s="188">
        <f>ROWS(A$4:A11)</f>
        <v>8</v>
      </c>
      <c r="B11" s="159" t="s">
        <v>70</v>
      </c>
      <c r="C11" s="1"/>
      <c r="D11" s="1"/>
      <c r="E11" s="1"/>
      <c r="F11" s="1"/>
      <c r="G11" s="148">
        <f t="shared" si="0"/>
        <v>0</v>
      </c>
    </row>
    <row r="12" spans="1:7" ht="17.45" customHeight="1" x14ac:dyDescent="0.2">
      <c r="A12" s="188">
        <f>ROWS(A$4:A12)</f>
        <v>9</v>
      </c>
      <c r="B12" s="159" t="s">
        <v>71</v>
      </c>
      <c r="C12" s="1"/>
      <c r="D12" s="1"/>
      <c r="E12" s="1"/>
      <c r="F12" s="1"/>
      <c r="G12" s="148">
        <f t="shared" si="0"/>
        <v>0</v>
      </c>
    </row>
    <row r="13" spans="1:7" ht="17.45" customHeight="1" x14ac:dyDescent="0.2">
      <c r="A13" s="188">
        <f>ROWS(A$4:A13)</f>
        <v>10</v>
      </c>
      <c r="B13" s="159" t="s">
        <v>72</v>
      </c>
      <c r="C13" s="1"/>
      <c r="D13" s="1"/>
      <c r="E13" s="1"/>
      <c r="F13" s="1"/>
      <c r="G13" s="148">
        <f t="shared" si="0"/>
        <v>0</v>
      </c>
    </row>
    <row r="14" spans="1:7" ht="17.45" customHeight="1" x14ac:dyDescent="0.2">
      <c r="A14" s="188">
        <f>ROWS(A$4:A14)</f>
        <v>11</v>
      </c>
      <c r="B14" s="161" t="s">
        <v>306</v>
      </c>
      <c r="C14" s="1"/>
      <c r="D14" s="1"/>
      <c r="E14" s="1"/>
      <c r="F14" s="1"/>
      <c r="G14" s="148">
        <f>SUM(C14:F14)</f>
        <v>0</v>
      </c>
    </row>
    <row r="15" spans="1:7" ht="17.45" customHeight="1" x14ac:dyDescent="0.2">
      <c r="A15" s="188">
        <f>ROWS(A$4:A15)</f>
        <v>12</v>
      </c>
      <c r="B15" s="161" t="s">
        <v>307</v>
      </c>
      <c r="C15" s="1"/>
      <c r="D15" s="1"/>
      <c r="E15" s="1"/>
      <c r="F15" s="1"/>
      <c r="G15" s="148">
        <f>SUM(C15:F15)</f>
        <v>0</v>
      </c>
    </row>
    <row r="16" spans="1:7" ht="17.45" customHeight="1" x14ac:dyDescent="0.2">
      <c r="A16" s="188">
        <f>ROWS(A$4:A16)</f>
        <v>13</v>
      </c>
      <c r="B16" s="159" t="s">
        <v>73</v>
      </c>
      <c r="C16" s="1"/>
      <c r="D16" s="1"/>
      <c r="E16" s="1"/>
      <c r="F16" s="1"/>
      <c r="G16" s="148">
        <f t="shared" si="0"/>
        <v>0</v>
      </c>
    </row>
    <row r="17" spans="1:7" ht="17.45" customHeight="1" x14ac:dyDescent="0.2">
      <c r="A17" s="188">
        <f>ROWS(A$4:A17)</f>
        <v>14</v>
      </c>
      <c r="B17" s="159" t="s">
        <v>74</v>
      </c>
      <c r="C17" s="1"/>
      <c r="D17" s="1"/>
      <c r="E17" s="1"/>
      <c r="F17" s="1"/>
      <c r="G17" s="148">
        <f t="shared" si="0"/>
        <v>0</v>
      </c>
    </row>
    <row r="18" spans="1:7" ht="17.45" customHeight="1" x14ac:dyDescent="0.2">
      <c r="A18" s="188">
        <f>ROWS(A$4:A18)</f>
        <v>15</v>
      </c>
      <c r="B18" s="159" t="s">
        <v>21</v>
      </c>
      <c r="C18" s="1"/>
      <c r="D18" s="1"/>
      <c r="E18" s="1"/>
      <c r="F18" s="1"/>
      <c r="G18" s="148">
        <f t="shared" si="0"/>
        <v>0</v>
      </c>
    </row>
    <row r="19" spans="1:7" ht="17.45" customHeight="1" x14ac:dyDescent="0.2">
      <c r="A19" s="188">
        <f>ROWS(A$4:A19)</f>
        <v>16</v>
      </c>
      <c r="B19" s="159" t="s">
        <v>111</v>
      </c>
      <c r="C19" s="1"/>
      <c r="D19" s="1"/>
      <c r="E19" s="1"/>
      <c r="F19" s="1"/>
      <c r="G19" s="148">
        <f t="shared" si="0"/>
        <v>0</v>
      </c>
    </row>
    <row r="20" spans="1:7" ht="17.45" customHeight="1" x14ac:dyDescent="0.2">
      <c r="A20" s="188">
        <f>ROWS(A$4:A20)</f>
        <v>17</v>
      </c>
      <c r="B20" s="160" t="s">
        <v>297</v>
      </c>
      <c r="C20" s="195">
        <f>SUM(C8:C19)</f>
        <v>0</v>
      </c>
      <c r="D20" s="195">
        <f>SUM(D8:D19)</f>
        <v>0</v>
      </c>
      <c r="E20" s="195">
        <f>SUM(E8:E19)</f>
        <v>0</v>
      </c>
      <c r="F20" s="195">
        <f>SUM(F8:F19)</f>
        <v>0</v>
      </c>
      <c r="G20" s="148">
        <f>ROUND(SUM(C20:F20),2)</f>
        <v>0</v>
      </c>
    </row>
    <row r="21" spans="1:7" ht="17.45" customHeight="1" x14ac:dyDescent="0.2">
      <c r="A21" s="188">
        <f>ROWS(A$4:A21)</f>
        <v>18</v>
      </c>
      <c r="B21" s="160" t="s">
        <v>22</v>
      </c>
      <c r="C21" s="204"/>
      <c r="D21" s="204"/>
      <c r="E21" s="204"/>
      <c r="F21" s="204"/>
      <c r="G21" s="206"/>
    </row>
    <row r="22" spans="1:7" ht="17.45" customHeight="1" x14ac:dyDescent="0.2">
      <c r="A22" s="188">
        <f>ROWS(A$4:A22)</f>
        <v>19</v>
      </c>
      <c r="B22" s="159" t="s">
        <v>23</v>
      </c>
      <c r="C22" s="1"/>
      <c r="D22" s="1"/>
      <c r="E22" s="1"/>
      <c r="F22" s="1"/>
      <c r="G22" s="148">
        <f t="shared" ref="G22:G27" si="1">SUM(C22:F22)</f>
        <v>0</v>
      </c>
    </row>
    <row r="23" spans="1:7" ht="17.45" customHeight="1" x14ac:dyDescent="0.2">
      <c r="A23" s="188">
        <f>ROWS(A$4:A23)</f>
        <v>20</v>
      </c>
      <c r="B23" s="159" t="s">
        <v>24</v>
      </c>
      <c r="C23" s="1"/>
      <c r="D23" s="1"/>
      <c r="E23" s="1"/>
      <c r="F23" s="1"/>
      <c r="G23" s="148">
        <f t="shared" si="1"/>
        <v>0</v>
      </c>
    </row>
    <row r="24" spans="1:7" ht="17.45" customHeight="1" x14ac:dyDescent="0.2">
      <c r="A24" s="188">
        <f>ROWS(A$4:A24)</f>
        <v>21</v>
      </c>
      <c r="B24" s="159" t="s">
        <v>115</v>
      </c>
      <c r="C24" s="1"/>
      <c r="D24" s="1"/>
      <c r="E24" s="1"/>
      <c r="F24" s="1"/>
      <c r="G24" s="148">
        <f t="shared" si="1"/>
        <v>0</v>
      </c>
    </row>
    <row r="25" spans="1:7" ht="17.45" customHeight="1" x14ac:dyDescent="0.2">
      <c r="A25" s="188">
        <f>ROWS(A$4:A25)</f>
        <v>22</v>
      </c>
      <c r="B25" s="159" t="s">
        <v>75</v>
      </c>
      <c r="C25" s="1"/>
      <c r="D25" s="1"/>
      <c r="E25" s="1"/>
      <c r="F25" s="1"/>
      <c r="G25" s="148">
        <f t="shared" si="1"/>
        <v>0</v>
      </c>
    </row>
    <row r="26" spans="1:7" ht="17.45" customHeight="1" x14ac:dyDescent="0.2">
      <c r="A26" s="188">
        <f>ROWS(A$4:A26)</f>
        <v>23</v>
      </c>
      <c r="B26" s="159" t="s">
        <v>77</v>
      </c>
      <c r="C26" s="1"/>
      <c r="D26" s="1"/>
      <c r="E26" s="1"/>
      <c r="F26" s="1"/>
      <c r="G26" s="148">
        <f t="shared" si="1"/>
        <v>0</v>
      </c>
    </row>
    <row r="27" spans="1:7" ht="17.45" customHeight="1" x14ac:dyDescent="0.2">
      <c r="A27" s="188">
        <f>ROWS(A$4:A27)</f>
        <v>24</v>
      </c>
      <c r="B27" s="159" t="s">
        <v>78</v>
      </c>
      <c r="C27" s="1"/>
      <c r="D27" s="1"/>
      <c r="E27" s="1"/>
      <c r="F27" s="1"/>
      <c r="G27" s="148">
        <f t="shared" si="1"/>
        <v>0</v>
      </c>
    </row>
    <row r="28" spans="1:7" ht="17.45" customHeight="1" x14ac:dyDescent="0.2">
      <c r="A28" s="188">
        <f>ROWS(A$4:A28)</f>
        <v>25</v>
      </c>
      <c r="B28" s="159" t="s">
        <v>76</v>
      </c>
      <c r="C28" s="1"/>
      <c r="D28" s="1"/>
      <c r="E28" s="1"/>
      <c r="F28" s="1"/>
      <c r="G28" s="148">
        <f>SUM(C28:F28)</f>
        <v>0</v>
      </c>
    </row>
    <row r="29" spans="1:7" ht="17.45" customHeight="1" x14ac:dyDescent="0.2">
      <c r="A29" s="188">
        <f>ROWS(A$4:A29)</f>
        <v>26</v>
      </c>
      <c r="B29" s="162" t="s">
        <v>27</v>
      </c>
      <c r="C29" s="1"/>
      <c r="D29" s="1"/>
      <c r="E29" s="1"/>
      <c r="F29" s="1"/>
      <c r="G29" s="148">
        <f>SUM(C29:F29)</f>
        <v>0</v>
      </c>
    </row>
    <row r="30" spans="1:7" ht="17.45" customHeight="1" x14ac:dyDescent="0.2">
      <c r="A30" s="188">
        <f>ROWS(A$4:A30)</f>
        <v>27</v>
      </c>
      <c r="B30" s="162" t="s">
        <v>131</v>
      </c>
      <c r="C30" s="1"/>
      <c r="D30" s="1"/>
      <c r="E30" s="1"/>
      <c r="F30" s="1"/>
      <c r="G30" s="148">
        <f>SUM(C30:F30)</f>
        <v>0</v>
      </c>
    </row>
    <row r="31" spans="1:7" ht="17.45" customHeight="1" x14ac:dyDescent="0.2">
      <c r="A31" s="188">
        <f>ROWS(A$4:A31)</f>
        <v>28</v>
      </c>
      <c r="B31" s="162" t="s">
        <v>144</v>
      </c>
      <c r="C31" s="1"/>
      <c r="D31" s="1"/>
      <c r="E31" s="1"/>
      <c r="F31" s="1"/>
      <c r="G31" s="148">
        <f>SUM(C31:F31)</f>
        <v>0</v>
      </c>
    </row>
    <row r="32" spans="1:7" ht="17.45" customHeight="1" x14ac:dyDescent="0.2">
      <c r="A32" s="188">
        <f>ROWS(A$4:A32)</f>
        <v>29</v>
      </c>
      <c r="B32" s="163" t="s">
        <v>303</v>
      </c>
      <c r="C32" s="195">
        <f>SUM(C22:C31)</f>
        <v>0</v>
      </c>
      <c r="D32" s="195">
        <f>SUM(D22:D31)</f>
        <v>0</v>
      </c>
      <c r="E32" s="195">
        <f>SUM(E22:E31)</f>
        <v>0</v>
      </c>
      <c r="F32" s="195">
        <f>SUM(F22:F31)</f>
        <v>0</v>
      </c>
      <c r="G32" s="148">
        <f>ROUND(SUM(C32:F32),2)</f>
        <v>0</v>
      </c>
    </row>
    <row r="33" spans="1:7" ht="17.25" customHeight="1" thickBot="1" x14ac:dyDescent="0.25">
      <c r="A33" s="193">
        <f>ROWS(A$4:A33)</f>
        <v>30</v>
      </c>
      <c r="B33" s="164" t="s">
        <v>310</v>
      </c>
      <c r="C33" s="196">
        <f>C20-C32</f>
        <v>0</v>
      </c>
      <c r="D33" s="196">
        <f>D20-D32</f>
        <v>0</v>
      </c>
      <c r="E33" s="196">
        <f>E20-E32</f>
        <v>0</v>
      </c>
      <c r="F33" s="196">
        <f>F20-F32</f>
        <v>0</v>
      </c>
      <c r="G33" s="198">
        <f>ROUND(SUM(C33:F33),2)</f>
        <v>0</v>
      </c>
    </row>
    <row r="34" spans="1:7" x14ac:dyDescent="0.2">
      <c r="A34" s="194"/>
      <c r="B34" s="194"/>
      <c r="C34" s="191"/>
      <c r="D34" s="191"/>
      <c r="E34" s="191"/>
      <c r="F34" s="191"/>
      <c r="G34" s="191"/>
    </row>
  </sheetData>
  <sheetProtection sheet="1" objects="1" scenarios="1"/>
  <mergeCells count="2">
    <mergeCell ref="A2:G2"/>
    <mergeCell ref="A1:G1"/>
  </mergeCells>
  <phoneticPr fontId="0" type="noConversion"/>
  <printOptions horizontalCentered="1"/>
  <pageMargins left="0.25" right="0.25" top="0.35" bottom="0.45" header="0.35" footer="0.3"/>
  <pageSetup scale="87" orientation="landscape" r:id="rId1"/>
  <headerFooter alignWithMargins="0">
    <oddFooter>&amp;R&amp;"Arial,Bold"Worksheet - Do Not Submit</oddFooter>
  </headerFooter>
  <customProperties>
    <customPr name="OrphanNamesChecked" r:id="rId2"/>
  </customPropertie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M24"/>
  <sheetViews>
    <sheetView zoomScaleNormal="100" workbookViewId="0">
      <selection activeCell="A18" sqref="A18"/>
    </sheetView>
  </sheetViews>
  <sheetFormatPr defaultColWidth="9.140625" defaultRowHeight="12" x14ac:dyDescent="0.2"/>
  <cols>
    <col min="1" max="1" width="29.85546875" style="220" customWidth="1"/>
    <col min="2" max="2" width="17.7109375" style="220" customWidth="1"/>
    <col min="3" max="3" width="38.28515625" style="220" customWidth="1"/>
    <col min="4" max="4" width="18.85546875" style="220" customWidth="1"/>
    <col min="5" max="8" width="9.140625" style="220"/>
    <col min="9" max="9" width="31.28515625" style="220" customWidth="1"/>
    <col min="10" max="10" width="22.5703125" style="220" customWidth="1"/>
    <col min="11" max="11" width="24.85546875" style="220" customWidth="1"/>
    <col min="12" max="12" width="15.140625" style="220" customWidth="1"/>
    <col min="13" max="13" width="18" style="220" customWidth="1"/>
    <col min="14" max="16384" width="9.140625" style="220"/>
  </cols>
  <sheetData>
    <row r="1" spans="1:13" ht="16.5" customHeight="1" x14ac:dyDescent="0.25">
      <c r="A1" s="651" t="s">
        <v>473</v>
      </c>
      <c r="B1" s="651"/>
      <c r="C1" s="651"/>
      <c r="D1" s="651"/>
      <c r="E1" s="219"/>
      <c r="J1" s="239"/>
      <c r="K1" s="239"/>
      <c r="L1" s="239"/>
    </row>
    <row r="2" spans="1:13" ht="16.5" x14ac:dyDescent="0.25">
      <c r="A2" s="652" t="s">
        <v>749</v>
      </c>
      <c r="B2" s="652"/>
      <c r="C2" s="652"/>
      <c r="D2" s="652"/>
      <c r="I2" s="239"/>
      <c r="J2" s="239"/>
      <c r="K2" s="239"/>
      <c r="L2" s="239"/>
    </row>
    <row r="3" spans="1:13" ht="22.5" customHeight="1" thickBot="1" x14ac:dyDescent="0.3">
      <c r="A3" s="653" t="str">
        <f>'Basic Data Input'!B11</f>
        <v>_________________________________</v>
      </c>
      <c r="B3" s="653"/>
      <c r="C3" s="248" t="str">
        <f>CONCATENATE('Basic Data Input'!B12," County")</f>
        <v xml:space="preserve"> County</v>
      </c>
      <c r="D3" s="247"/>
      <c r="E3" s="247"/>
      <c r="F3" s="247"/>
      <c r="G3" s="247"/>
      <c r="H3" s="247"/>
      <c r="I3" s="649" t="s">
        <v>495</v>
      </c>
      <c r="J3" s="649"/>
      <c r="K3" s="649"/>
      <c r="L3" s="649"/>
      <c r="M3" s="649"/>
    </row>
    <row r="4" spans="1:13" ht="24" customHeight="1" x14ac:dyDescent="0.2">
      <c r="A4" s="654" t="s">
        <v>472</v>
      </c>
      <c r="B4" s="654"/>
      <c r="C4" s="240" t="s">
        <v>471</v>
      </c>
      <c r="D4" s="229"/>
      <c r="E4" s="221"/>
      <c r="J4" s="239"/>
      <c r="K4" s="239"/>
      <c r="L4" s="239"/>
    </row>
    <row r="5" spans="1:13" ht="36.75" thickBot="1" x14ac:dyDescent="0.25">
      <c r="A5" s="230" t="s">
        <v>470</v>
      </c>
      <c r="B5" s="230" t="s">
        <v>469</v>
      </c>
      <c r="C5" s="230" t="s">
        <v>468</v>
      </c>
      <c r="D5" s="230" t="s">
        <v>573</v>
      </c>
      <c r="H5" s="235">
        <v>1</v>
      </c>
      <c r="I5" s="650" t="s">
        <v>501</v>
      </c>
      <c r="J5" s="650"/>
      <c r="K5" s="650"/>
      <c r="L5" s="650"/>
      <c r="M5" s="650"/>
    </row>
    <row r="6" spans="1:13" ht="30" customHeight="1" x14ac:dyDescent="0.2">
      <c r="A6" s="223"/>
      <c r="B6" s="173"/>
      <c r="C6" s="173"/>
      <c r="D6" s="222"/>
      <c r="H6" s="235">
        <v>2</v>
      </c>
      <c r="I6" s="650" t="s">
        <v>497</v>
      </c>
      <c r="J6" s="650"/>
      <c r="K6" s="650"/>
      <c r="L6" s="650"/>
      <c r="M6" s="650"/>
    </row>
    <row r="7" spans="1:13" ht="30" customHeight="1" x14ac:dyDescent="0.2">
      <c r="A7" s="223"/>
      <c r="B7" s="223"/>
      <c r="C7" s="223"/>
      <c r="D7" s="224"/>
      <c r="H7" s="235">
        <v>3</v>
      </c>
      <c r="I7" s="650" t="s">
        <v>498</v>
      </c>
      <c r="J7" s="650"/>
      <c r="K7" s="650"/>
      <c r="L7" s="650"/>
      <c r="M7" s="650"/>
    </row>
    <row r="8" spans="1:13" ht="30" customHeight="1" x14ac:dyDescent="0.2">
      <c r="A8" s="223"/>
      <c r="B8" s="223"/>
      <c r="C8" s="223"/>
      <c r="D8" s="224"/>
      <c r="H8" s="235">
        <v>4</v>
      </c>
      <c r="I8" s="650" t="s">
        <v>496</v>
      </c>
      <c r="J8" s="650"/>
      <c r="K8" s="650"/>
      <c r="L8" s="650"/>
      <c r="M8" s="650"/>
    </row>
    <row r="9" spans="1:13" ht="30" customHeight="1" x14ac:dyDescent="0.2">
      <c r="A9" s="223"/>
      <c r="B9" s="223"/>
      <c r="C9" s="223"/>
      <c r="D9" s="224"/>
      <c r="H9" s="235">
        <v>5</v>
      </c>
      <c r="I9" s="220" t="s">
        <v>517</v>
      </c>
    </row>
    <row r="10" spans="1:13" ht="30" customHeight="1" x14ac:dyDescent="0.2">
      <c r="A10" s="223"/>
      <c r="B10" s="223"/>
      <c r="C10" s="223"/>
      <c r="D10" s="224"/>
      <c r="I10" s="650" t="s">
        <v>500</v>
      </c>
      <c r="J10" s="650"/>
      <c r="K10" s="650"/>
      <c r="L10" s="650"/>
      <c r="M10" s="650"/>
    </row>
    <row r="11" spans="1:13" ht="30" customHeight="1" x14ac:dyDescent="0.2">
      <c r="A11" s="223"/>
      <c r="B11" s="223"/>
      <c r="C11" s="223"/>
      <c r="D11" s="224"/>
      <c r="I11" s="655" t="s">
        <v>499</v>
      </c>
      <c r="J11" s="655"/>
      <c r="K11" s="655"/>
      <c r="L11" s="655"/>
      <c r="M11" s="655"/>
    </row>
    <row r="12" spans="1:13" ht="30" customHeight="1" x14ac:dyDescent="0.2">
      <c r="A12" s="223"/>
      <c r="B12" s="223"/>
      <c r="C12" s="223"/>
      <c r="D12" s="224"/>
      <c r="I12" s="655"/>
      <c r="J12" s="655"/>
      <c r="K12" s="655"/>
      <c r="L12" s="655"/>
      <c r="M12" s="655"/>
    </row>
    <row r="13" spans="1:13" ht="30" customHeight="1" x14ac:dyDescent="0.25">
      <c r="A13" s="223"/>
      <c r="B13" s="223"/>
      <c r="C13" s="223"/>
      <c r="D13" s="224"/>
      <c r="I13" s="225" t="s">
        <v>478</v>
      </c>
    </row>
    <row r="14" spans="1:13" ht="30" customHeight="1" x14ac:dyDescent="0.2">
      <c r="A14" s="223"/>
      <c r="B14" s="223"/>
      <c r="C14" s="223"/>
      <c r="D14" s="224"/>
      <c r="I14" s="226" t="s">
        <v>470</v>
      </c>
      <c r="J14" s="226" t="s">
        <v>469</v>
      </c>
      <c r="K14" s="226" t="s">
        <v>468</v>
      </c>
      <c r="L14" s="226" t="s">
        <v>476</v>
      </c>
    </row>
    <row r="15" spans="1:13" ht="30" customHeight="1" x14ac:dyDescent="0.2">
      <c r="A15" s="223"/>
      <c r="B15" s="223"/>
      <c r="C15" s="223"/>
      <c r="D15" s="224"/>
      <c r="I15" s="227" t="s">
        <v>479</v>
      </c>
      <c r="J15" s="227" t="s">
        <v>480</v>
      </c>
      <c r="K15" s="227" t="s">
        <v>481</v>
      </c>
      <c r="L15" s="228">
        <v>25000</v>
      </c>
    </row>
    <row r="16" spans="1:13" ht="30" customHeight="1" x14ac:dyDescent="0.2">
      <c r="A16" s="223"/>
      <c r="B16" s="223"/>
      <c r="C16" s="223"/>
      <c r="D16" s="224"/>
    </row>
    <row r="17" spans="1:6" ht="30" customHeight="1" x14ac:dyDescent="0.2">
      <c r="A17" s="223"/>
      <c r="B17" s="223"/>
      <c r="C17" s="223"/>
      <c r="D17" s="224"/>
    </row>
    <row r="18" spans="1:6" ht="30" customHeight="1" x14ac:dyDescent="0.2">
      <c r="A18" s="223"/>
      <c r="B18" s="223"/>
      <c r="C18" s="223"/>
      <c r="D18" s="224"/>
    </row>
    <row r="19" spans="1:6" ht="30" customHeight="1" x14ac:dyDescent="0.2">
      <c r="A19" s="223"/>
      <c r="B19" s="223"/>
      <c r="C19" s="223"/>
      <c r="D19" s="224"/>
    </row>
    <row r="20" spans="1:6" ht="30" customHeight="1" x14ac:dyDescent="0.2">
      <c r="A20" s="223"/>
      <c r="B20" s="223"/>
      <c r="C20" s="223"/>
      <c r="D20" s="224"/>
    </row>
    <row r="21" spans="1:6" ht="30" customHeight="1" x14ac:dyDescent="0.2">
      <c r="A21" s="223"/>
      <c r="B21" s="223"/>
      <c r="C21" s="223"/>
      <c r="D21" s="224"/>
    </row>
    <row r="22" spans="1:6" ht="30" customHeight="1" x14ac:dyDescent="0.2">
      <c r="A22" s="223"/>
      <c r="B22" s="223"/>
      <c r="C22" s="223"/>
      <c r="D22" s="224"/>
    </row>
    <row r="23" spans="1:6" ht="24.75" customHeight="1" thickBot="1" x14ac:dyDescent="0.25">
      <c r="C23" s="249" t="s">
        <v>477</v>
      </c>
      <c r="D23" s="250">
        <f>SUM(D6:D22)</f>
        <v>0</v>
      </c>
      <c r="F23" s="220" t="s">
        <v>482</v>
      </c>
    </row>
    <row r="24" spans="1:6" ht="12.75" thickTop="1" x14ac:dyDescent="0.2"/>
  </sheetData>
  <sheetProtection sheet="1" objects="1" scenarios="1"/>
  <mergeCells count="11">
    <mergeCell ref="I5:M5"/>
    <mergeCell ref="A1:D1"/>
    <mergeCell ref="A2:D2"/>
    <mergeCell ref="A3:B3"/>
    <mergeCell ref="I3:M3"/>
    <mergeCell ref="A4:B4"/>
    <mergeCell ref="I6:M6"/>
    <mergeCell ref="I7:M7"/>
    <mergeCell ref="I8:M8"/>
    <mergeCell ref="I10:M10"/>
    <mergeCell ref="I11:M12"/>
  </mergeCells>
  <pageMargins left="0.28999999999999998" right="0.24" top="0.36" bottom="0.39" header="0.23" footer="0.25"/>
  <pageSetup scale="99" orientation="portrait" r:id="rId1"/>
  <headerFooter alignWithMargins="0">
    <oddFooter>&amp;R&amp;"Arial,Bold"Page 7a</oddFooter>
  </headerFooter>
  <customProperties>
    <customPr name="OrphanNamesChecked" r:id="rId2"/>
  </customPropertie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4"/>
  <dimension ref="A1:EM10"/>
  <sheetViews>
    <sheetView workbookViewId="0">
      <selection activeCell="A2" sqref="A2"/>
    </sheetView>
  </sheetViews>
  <sheetFormatPr defaultColWidth="9.140625" defaultRowHeight="12.75" x14ac:dyDescent="0.2"/>
  <cols>
    <col min="1" max="1" width="12.7109375" style="47" customWidth="1"/>
    <col min="2" max="16384" width="9.140625" style="47"/>
  </cols>
  <sheetData>
    <row r="1" spans="1:143" x14ac:dyDescent="0.2">
      <c r="B1" s="672" t="s">
        <v>156</v>
      </c>
      <c r="C1" s="672"/>
      <c r="D1" s="672"/>
      <c r="E1" s="672"/>
      <c r="F1" s="672"/>
      <c r="G1" s="672"/>
      <c r="H1" s="672"/>
      <c r="I1" s="670" t="s">
        <v>235</v>
      </c>
      <c r="J1" s="671"/>
      <c r="K1" s="671"/>
      <c r="L1" s="671"/>
      <c r="M1" s="671"/>
      <c r="N1" s="671"/>
      <c r="O1" s="671"/>
      <c r="P1" s="671"/>
      <c r="Q1" s="671"/>
      <c r="R1" s="671"/>
      <c r="S1" s="671"/>
      <c r="T1" s="671"/>
      <c r="U1" s="671"/>
      <c r="V1" s="671"/>
      <c r="W1" s="671"/>
      <c r="X1" s="671"/>
      <c r="Y1" s="671"/>
      <c r="Z1" s="671"/>
      <c r="AA1" s="671"/>
      <c r="AB1" s="671"/>
      <c r="AC1" s="671"/>
      <c r="AD1" s="671"/>
      <c r="AE1" s="671"/>
      <c r="AF1" s="671"/>
      <c r="AG1" s="671"/>
      <c r="AH1" s="671"/>
      <c r="AI1" s="671"/>
      <c r="AJ1" s="671"/>
      <c r="AK1" s="671"/>
      <c r="AL1" s="671"/>
      <c r="AM1" s="671"/>
      <c r="AN1" s="671"/>
      <c r="AO1" s="671"/>
      <c r="AP1" s="671"/>
      <c r="AQ1" s="671"/>
      <c r="AR1" s="671"/>
      <c r="AS1" s="671"/>
      <c r="AT1" s="671"/>
      <c r="AU1" s="671"/>
      <c r="AV1" s="671"/>
      <c r="AW1" s="671"/>
      <c r="AX1" s="671"/>
      <c r="AY1" s="671"/>
      <c r="AZ1" s="671"/>
      <c r="BA1" s="671"/>
      <c r="BB1" s="671"/>
      <c r="BC1" s="671"/>
      <c r="BD1" s="671"/>
      <c r="BE1" s="671"/>
      <c r="BF1" s="671"/>
      <c r="BG1" s="671"/>
      <c r="BH1" s="671"/>
      <c r="BI1" s="671"/>
      <c r="BJ1" s="671"/>
      <c r="BK1" s="671"/>
      <c r="BL1" s="671"/>
      <c r="BM1" s="671"/>
      <c r="BN1" s="671"/>
      <c r="BO1" s="671"/>
      <c r="BP1" s="671"/>
      <c r="BQ1" s="671"/>
      <c r="BR1" s="671"/>
      <c r="BS1" s="671"/>
      <c r="BT1" s="671"/>
      <c r="BU1" s="671"/>
      <c r="BV1" s="671"/>
      <c r="BW1" s="671"/>
      <c r="BX1" s="671"/>
      <c r="BY1" s="671"/>
      <c r="BZ1" s="671"/>
      <c r="CA1" s="671"/>
      <c r="CB1" s="671"/>
      <c r="CC1" s="671"/>
      <c r="CD1" s="671"/>
      <c r="CE1" s="671"/>
      <c r="CF1" s="671"/>
      <c r="CG1" s="671"/>
      <c r="CH1" s="671"/>
      <c r="CI1" s="78" t="s">
        <v>293</v>
      </c>
      <c r="CJ1" s="79"/>
      <c r="CK1" s="79"/>
      <c r="CL1" s="79"/>
      <c r="CM1" s="79"/>
      <c r="CN1" s="79"/>
      <c r="CO1" s="79"/>
      <c r="CP1" s="79"/>
      <c r="CQ1" s="79"/>
      <c r="CR1" s="79"/>
      <c r="CS1" s="79"/>
      <c r="CT1" s="79"/>
      <c r="CU1" s="79"/>
      <c r="CV1" s="79"/>
      <c r="CW1" s="79"/>
      <c r="CX1" s="79"/>
      <c r="CY1" s="79"/>
      <c r="CZ1" s="79"/>
      <c r="DA1" s="79"/>
      <c r="DB1" s="79"/>
      <c r="DC1" s="79"/>
      <c r="DD1" s="79"/>
      <c r="DE1" s="79"/>
      <c r="DF1" s="79"/>
      <c r="DG1" s="79"/>
      <c r="DH1" s="79"/>
      <c r="DI1" s="79"/>
      <c r="DJ1" s="79"/>
      <c r="DK1" s="79"/>
      <c r="DL1" s="79"/>
      <c r="DM1" s="79"/>
      <c r="DN1" s="79"/>
      <c r="DO1" s="79"/>
      <c r="DP1" s="79"/>
      <c r="DQ1" s="79"/>
      <c r="DR1" s="79"/>
      <c r="DS1" s="79"/>
      <c r="DT1" s="79"/>
      <c r="DU1" s="79"/>
      <c r="DV1" s="79"/>
      <c r="DW1" s="79"/>
      <c r="DX1" s="79"/>
      <c r="DY1" s="79"/>
      <c r="DZ1" s="79"/>
      <c r="EA1" s="79"/>
      <c r="EB1" s="79"/>
      <c r="EC1" s="79"/>
      <c r="ED1" s="79"/>
      <c r="EE1" s="79"/>
      <c r="EF1" s="79"/>
      <c r="EG1" s="79"/>
      <c r="EH1" s="79"/>
      <c r="EI1" s="79"/>
      <c r="EJ1" s="79"/>
      <c r="EK1" s="79"/>
      <c r="EL1" s="79"/>
      <c r="EM1" s="79"/>
    </row>
    <row r="2" spans="1:143" ht="14.25" x14ac:dyDescent="0.2">
      <c r="A2" s="47" t="s">
        <v>150</v>
      </c>
      <c r="B2" s="47" t="s">
        <v>148</v>
      </c>
      <c r="C2" s="47" t="s">
        <v>149</v>
      </c>
      <c r="D2" s="47" t="s">
        <v>151</v>
      </c>
      <c r="E2" s="47" t="s">
        <v>152</v>
      </c>
      <c r="F2" s="47" t="s">
        <v>153</v>
      </c>
      <c r="G2" s="47" t="s">
        <v>154</v>
      </c>
      <c r="H2" s="80" t="s">
        <v>155</v>
      </c>
      <c r="I2" s="81" t="s">
        <v>157</v>
      </c>
      <c r="J2" s="82" t="s">
        <v>158</v>
      </c>
      <c r="K2" s="82" t="s">
        <v>159</v>
      </c>
      <c r="L2" s="82" t="s">
        <v>160</v>
      </c>
      <c r="M2" s="82" t="s">
        <v>161</v>
      </c>
      <c r="N2" s="82" t="s">
        <v>162</v>
      </c>
      <c r="O2" s="82" t="s">
        <v>163</v>
      </c>
      <c r="P2" s="82" t="s">
        <v>164</v>
      </c>
      <c r="Q2" s="82" t="s">
        <v>165</v>
      </c>
      <c r="R2" s="82" t="s">
        <v>166</v>
      </c>
      <c r="S2" s="82" t="s">
        <v>167</v>
      </c>
      <c r="T2" s="82" t="s">
        <v>168</v>
      </c>
      <c r="U2" s="82" t="s">
        <v>169</v>
      </c>
      <c r="V2" s="82" t="s">
        <v>170</v>
      </c>
      <c r="W2" s="82" t="s">
        <v>171</v>
      </c>
      <c r="X2" s="82" t="s">
        <v>172</v>
      </c>
      <c r="Y2" s="82" t="s">
        <v>173</v>
      </c>
      <c r="Z2" s="82" t="s">
        <v>174</v>
      </c>
      <c r="AA2" s="82" t="s">
        <v>175</v>
      </c>
      <c r="AB2" s="82" t="s">
        <v>176</v>
      </c>
      <c r="AC2" s="82" t="s">
        <v>177</v>
      </c>
      <c r="AD2" s="82" t="s">
        <v>178</v>
      </c>
      <c r="AE2" s="82" t="s">
        <v>179</v>
      </c>
      <c r="AF2" s="82" t="s">
        <v>180</v>
      </c>
      <c r="AG2" s="82" t="s">
        <v>181</v>
      </c>
      <c r="AH2" s="82" t="s">
        <v>182</v>
      </c>
      <c r="AI2" s="82" t="s">
        <v>183</v>
      </c>
      <c r="AJ2" s="82" t="s">
        <v>184</v>
      </c>
      <c r="AK2" s="82" t="s">
        <v>185</v>
      </c>
      <c r="AL2" s="82" t="s">
        <v>186</v>
      </c>
      <c r="AM2" s="82" t="s">
        <v>187</v>
      </c>
      <c r="AN2" s="82" t="s">
        <v>188</v>
      </c>
      <c r="AO2" s="82" t="s">
        <v>189</v>
      </c>
      <c r="AP2" s="82" t="s">
        <v>190</v>
      </c>
      <c r="AQ2" s="82" t="s">
        <v>191</v>
      </c>
      <c r="AR2" s="82" t="s">
        <v>192</v>
      </c>
      <c r="AS2" s="82" t="s">
        <v>193</v>
      </c>
      <c r="AT2" s="82" t="s">
        <v>194</v>
      </c>
      <c r="AU2" s="82" t="s">
        <v>195</v>
      </c>
      <c r="AV2" s="82" t="s">
        <v>196</v>
      </c>
      <c r="AW2" s="82" t="s">
        <v>197</v>
      </c>
      <c r="AX2" s="82" t="s">
        <v>198</v>
      </c>
      <c r="AY2" s="82" t="s">
        <v>199</v>
      </c>
      <c r="AZ2" s="82" t="s">
        <v>200</v>
      </c>
      <c r="BA2" s="82" t="s">
        <v>201</v>
      </c>
      <c r="BB2" s="82" t="s">
        <v>202</v>
      </c>
      <c r="BC2" s="82" t="s">
        <v>203</v>
      </c>
      <c r="BD2" s="82" t="s">
        <v>204</v>
      </c>
      <c r="BE2" s="82" t="s">
        <v>205</v>
      </c>
      <c r="BF2" s="82" t="s">
        <v>206</v>
      </c>
      <c r="BG2" s="82" t="s">
        <v>207</v>
      </c>
      <c r="BH2" s="82" t="s">
        <v>208</v>
      </c>
      <c r="BI2" s="82" t="s">
        <v>209</v>
      </c>
      <c r="BJ2" s="82" t="s">
        <v>210</v>
      </c>
      <c r="BK2" s="82" t="s">
        <v>211</v>
      </c>
      <c r="BL2" s="82" t="s">
        <v>212</v>
      </c>
      <c r="BM2" s="82" t="s">
        <v>213</v>
      </c>
      <c r="BN2" s="82" t="s">
        <v>214</v>
      </c>
      <c r="BO2" s="82" t="s">
        <v>215</v>
      </c>
      <c r="BP2" s="82" t="s">
        <v>216</v>
      </c>
      <c r="BQ2" s="82" t="s">
        <v>217</v>
      </c>
      <c r="BR2" s="82" t="s">
        <v>218</v>
      </c>
      <c r="BS2" s="82" t="s">
        <v>219</v>
      </c>
      <c r="BT2" s="82" t="s">
        <v>220</v>
      </c>
      <c r="BU2" s="82" t="s">
        <v>221</v>
      </c>
      <c r="BV2" s="82" t="s">
        <v>222</v>
      </c>
      <c r="BW2" s="82" t="s">
        <v>223</v>
      </c>
      <c r="BX2" s="82" t="s">
        <v>224</v>
      </c>
      <c r="BY2" s="82" t="s">
        <v>225</v>
      </c>
      <c r="BZ2" s="82" t="s">
        <v>226</v>
      </c>
      <c r="CA2" s="82" t="s">
        <v>227</v>
      </c>
      <c r="CB2" s="82" t="s">
        <v>228</v>
      </c>
      <c r="CC2" s="82" t="s">
        <v>229</v>
      </c>
      <c r="CD2" s="82" t="s">
        <v>230</v>
      </c>
      <c r="CE2" s="82" t="s">
        <v>231</v>
      </c>
      <c r="CF2" s="82" t="s">
        <v>232</v>
      </c>
      <c r="CG2" s="82" t="s">
        <v>233</v>
      </c>
      <c r="CH2" s="82" t="s">
        <v>234</v>
      </c>
      <c r="CI2" s="83" t="s">
        <v>236</v>
      </c>
      <c r="CJ2" s="83" t="s">
        <v>237</v>
      </c>
      <c r="CK2" s="83" t="s">
        <v>238</v>
      </c>
      <c r="CL2" s="83" t="s">
        <v>239</v>
      </c>
      <c r="CM2" s="83" t="s">
        <v>240</v>
      </c>
      <c r="CN2" s="83" t="s">
        <v>241</v>
      </c>
      <c r="CO2" s="83" t="s">
        <v>242</v>
      </c>
      <c r="CP2" s="83" t="s">
        <v>243</v>
      </c>
      <c r="CQ2" s="83" t="s">
        <v>244</v>
      </c>
      <c r="CR2" s="83" t="s">
        <v>245</v>
      </c>
      <c r="CS2" s="83" t="s">
        <v>246</v>
      </c>
      <c r="CT2" s="83" t="s">
        <v>247</v>
      </c>
      <c r="CU2" s="83" t="s">
        <v>248</v>
      </c>
      <c r="CV2" s="83" t="s">
        <v>249</v>
      </c>
      <c r="CW2" s="83" t="s">
        <v>250</v>
      </c>
      <c r="CX2" s="83" t="s">
        <v>251</v>
      </c>
      <c r="CY2" s="83" t="s">
        <v>252</v>
      </c>
      <c r="CZ2" s="83" t="s">
        <v>253</v>
      </c>
      <c r="DA2" s="83" t="s">
        <v>254</v>
      </c>
      <c r="DB2" s="83" t="s">
        <v>255</v>
      </c>
      <c r="DC2" s="83" t="s">
        <v>256</v>
      </c>
      <c r="DD2" s="83" t="s">
        <v>257</v>
      </c>
      <c r="DE2" s="83" t="s">
        <v>258</v>
      </c>
      <c r="DF2" s="83" t="s">
        <v>259</v>
      </c>
      <c r="DG2" s="83" t="s">
        <v>260</v>
      </c>
      <c r="DH2" s="83" t="s">
        <v>261</v>
      </c>
      <c r="DI2" s="83" t="s">
        <v>262</v>
      </c>
      <c r="DJ2" s="83" t="s">
        <v>263</v>
      </c>
      <c r="DK2" s="83" t="s">
        <v>264</v>
      </c>
      <c r="DL2" s="83" t="s">
        <v>265</v>
      </c>
      <c r="DM2" s="83" t="s">
        <v>266</v>
      </c>
      <c r="DN2" s="83" t="s">
        <v>267</v>
      </c>
      <c r="DO2" s="83" t="s">
        <v>268</v>
      </c>
      <c r="DP2" s="83" t="s">
        <v>269</v>
      </c>
      <c r="DQ2" s="83" t="s">
        <v>270</v>
      </c>
      <c r="DR2" s="83" t="s">
        <v>271</v>
      </c>
      <c r="DS2" s="83" t="s">
        <v>272</v>
      </c>
      <c r="DT2" s="83" t="s">
        <v>273</v>
      </c>
      <c r="DU2" s="83" t="s">
        <v>274</v>
      </c>
      <c r="DV2" s="83" t="s">
        <v>275</v>
      </c>
      <c r="DW2" s="83" t="s">
        <v>276</v>
      </c>
      <c r="DX2" s="83" t="s">
        <v>277</v>
      </c>
      <c r="DY2" s="83" t="s">
        <v>278</v>
      </c>
      <c r="DZ2" s="83" t="s">
        <v>279</v>
      </c>
      <c r="EA2" s="83" t="s">
        <v>280</v>
      </c>
      <c r="EB2" s="83" t="s">
        <v>281</v>
      </c>
      <c r="EC2" s="83" t="s">
        <v>282</v>
      </c>
      <c r="ED2" s="83" t="s">
        <v>283</v>
      </c>
      <c r="EE2" s="83" t="s">
        <v>284</v>
      </c>
      <c r="EF2" s="83" t="s">
        <v>285</v>
      </c>
      <c r="EG2" s="83" t="s">
        <v>286</v>
      </c>
      <c r="EH2" s="83" t="s">
        <v>287</v>
      </c>
      <c r="EI2" s="83" t="s">
        <v>288</v>
      </c>
      <c r="EJ2" s="83" t="s">
        <v>289</v>
      </c>
      <c r="EK2" s="83" t="s">
        <v>290</v>
      </c>
      <c r="EL2" s="83" t="s">
        <v>291</v>
      </c>
      <c r="EM2" s="83" t="s">
        <v>292</v>
      </c>
    </row>
    <row r="3" spans="1:143" x14ac:dyDescent="0.2">
      <c r="B3" s="47" t="str">
        <f>'Basic Data Input'!B11</f>
        <v>_________________________________</v>
      </c>
      <c r="C3" s="47">
        <f>'Basic Data Input'!B12</f>
        <v>0</v>
      </c>
      <c r="E3" s="47" t="e">
        <f>#REF!</f>
        <v>#REF!</v>
      </c>
      <c r="F3" s="49" t="e">
        <f>#REF!</f>
        <v>#REF!</v>
      </c>
      <c r="G3" s="49" t="e">
        <f>#REF!</f>
        <v>#REF!</v>
      </c>
      <c r="H3" s="49" t="e">
        <f>#REF!</f>
        <v>#REF!</v>
      </c>
      <c r="I3" s="49">
        <f>'Total All Funds - Page 2'!$C$4</f>
        <v>0</v>
      </c>
      <c r="J3" s="49">
        <f>'Total All Funds - Page 2'!$C$5</f>
        <v>0</v>
      </c>
      <c r="K3" s="49">
        <f>'Total All Funds - Page 2'!$C$6</f>
        <v>0</v>
      </c>
      <c r="L3" s="49">
        <f>'Total All Funds - Page 2'!$C$7</f>
        <v>0</v>
      </c>
      <c r="M3" s="49">
        <f>'Total All Funds - Page 2'!$C$8</f>
        <v>0</v>
      </c>
      <c r="N3" s="49">
        <f>'Total All Funds - Page 2'!$C$9</f>
        <v>0</v>
      </c>
      <c r="O3" s="49">
        <f>'Total All Funds - Page 2'!$C$10</f>
        <v>0</v>
      </c>
      <c r="P3" s="47">
        <v>0</v>
      </c>
      <c r="Q3" s="49">
        <f>'Total All Funds - Page 2'!$C$12</f>
        <v>0</v>
      </c>
      <c r="R3" s="49">
        <f>'Total All Funds - Page 2'!$C$15</f>
        <v>0</v>
      </c>
      <c r="S3" s="49">
        <f>'Total All Funds - Page 2'!$C$16</f>
        <v>0</v>
      </c>
      <c r="T3" s="49">
        <f>'Total All Funds - Page 2'!$C$17</f>
        <v>0</v>
      </c>
      <c r="U3" s="49">
        <f>'Total All Funds - Page 2'!$C$18</f>
        <v>0</v>
      </c>
      <c r="V3" s="49">
        <f>'Total All Funds - Page 2'!$C$19</f>
        <v>0</v>
      </c>
      <c r="W3" s="49">
        <f>'Total All Funds - Page 2'!$C$21</f>
        <v>0</v>
      </c>
      <c r="X3" s="49">
        <f>'Total All Funds - Page 2'!$C$22</f>
        <v>0</v>
      </c>
      <c r="Y3" s="49">
        <f>'Total All Funds - Page 2'!$C$23</f>
        <v>0</v>
      </c>
      <c r="Z3" s="49">
        <f>'Total All Funds - Page 2'!$C$24</f>
        <v>0</v>
      </c>
      <c r="AA3" s="49">
        <f>'Total All Funds - Page 2'!$C$25</f>
        <v>0</v>
      </c>
      <c r="AB3" s="49">
        <f>'Total All Funds - Page 2'!$C$26</f>
        <v>0</v>
      </c>
      <c r="AC3" s="49">
        <f>'Total All Funds - Page 2'!$C$27</f>
        <v>0</v>
      </c>
      <c r="AD3" s="49">
        <f>'Total All Funds - Page 2'!$C$28</f>
        <v>0</v>
      </c>
      <c r="AE3" s="49">
        <f>'Total All Funds - Page 2'!$C$29</f>
        <v>0</v>
      </c>
      <c r="AF3" s="49">
        <f>'Total All Funds - Page 2'!$C$30</f>
        <v>0</v>
      </c>
      <c r="AG3" s="49">
        <f>'Total All Funds - Page 2'!$C$31</f>
        <v>0</v>
      </c>
      <c r="AH3" s="49">
        <f>'Total All Funds - Page 2'!$C$32</f>
        <v>0</v>
      </c>
      <c r="AI3" s="49">
        <f>'Total All Funds - Page 2'!$E$4</f>
        <v>0</v>
      </c>
      <c r="AJ3" s="49">
        <f>'Total All Funds - Page 2'!$E$5</f>
        <v>0</v>
      </c>
      <c r="AK3" s="49">
        <f>'Total All Funds - Page 2'!$E$6</f>
        <v>0</v>
      </c>
      <c r="AL3" s="49">
        <f>'Total All Funds - Page 2'!$E$7</f>
        <v>0</v>
      </c>
      <c r="AM3" s="49">
        <f>'Total All Funds - Page 2'!$E$8</f>
        <v>0</v>
      </c>
      <c r="AN3" s="49">
        <f>'Total All Funds - Page 2'!$E$9</f>
        <v>0</v>
      </c>
      <c r="AO3" s="49">
        <f>'Total All Funds - Page 2'!$E$10</f>
        <v>0</v>
      </c>
      <c r="AP3" s="47">
        <v>0</v>
      </c>
      <c r="AQ3" s="49">
        <f>'Total All Funds - Page 2'!$E$12</f>
        <v>0</v>
      </c>
      <c r="AR3" s="49">
        <f>'Total All Funds - Page 2'!$E$15</f>
        <v>0</v>
      </c>
      <c r="AS3" s="49">
        <f>'Total All Funds - Page 2'!$E$16</f>
        <v>0</v>
      </c>
      <c r="AT3" s="49">
        <f>'Total All Funds - Page 2'!$E$17</f>
        <v>0</v>
      </c>
      <c r="AU3" s="49">
        <f>'Total All Funds - Page 2'!$E$18</f>
        <v>0</v>
      </c>
      <c r="AV3" s="49">
        <f>'Total All Funds - Page 2'!$E$19</f>
        <v>0</v>
      </c>
      <c r="AW3" s="49">
        <f>'Total All Funds - Page 2'!$E$21</f>
        <v>0</v>
      </c>
      <c r="AX3" s="49">
        <f>'Total All Funds - Page 2'!$E$22</f>
        <v>0</v>
      </c>
      <c r="AY3" s="49">
        <f>'Total All Funds - Page 2'!$E$23</f>
        <v>0</v>
      </c>
      <c r="AZ3" s="49">
        <f>'Total All Funds - Page 2'!$E$24</f>
        <v>0</v>
      </c>
      <c r="BA3" s="49">
        <f>'Total All Funds - Page 2'!$E$25</f>
        <v>0</v>
      </c>
      <c r="BB3" s="49">
        <f>'Total All Funds - Page 2'!$E$26</f>
        <v>0</v>
      </c>
      <c r="BC3" s="49">
        <f>'Total All Funds - Page 2'!$E$27</f>
        <v>0</v>
      </c>
      <c r="BD3" s="49">
        <f>'Total All Funds - Page 2'!$E$28</f>
        <v>0</v>
      </c>
      <c r="BE3" s="49">
        <f>'Total All Funds - Page 2'!$E$29</f>
        <v>0</v>
      </c>
      <c r="BF3" s="49">
        <f>'Total All Funds - Page 2'!$E$30</f>
        <v>0</v>
      </c>
      <c r="BG3" s="49">
        <f>'Total All Funds - Page 2'!$E$31</f>
        <v>0</v>
      </c>
      <c r="BH3" s="49">
        <f>'Total All Funds - Page 2'!$E$32</f>
        <v>0</v>
      </c>
      <c r="BI3" s="49">
        <f>'Total All Funds - Page 2'!$G$4</f>
        <v>0</v>
      </c>
      <c r="BJ3" s="49">
        <f>'Total All Funds - Page 2'!$G$5</f>
        <v>0</v>
      </c>
      <c r="BK3" s="49">
        <f>'Total All Funds - Page 2'!$G$6</f>
        <v>0</v>
      </c>
      <c r="BL3" s="49">
        <f>'Total All Funds - Page 2'!$G$7</f>
        <v>0</v>
      </c>
      <c r="BM3" s="49">
        <f>'Total All Funds - Page 2'!$G$8</f>
        <v>0</v>
      </c>
      <c r="BN3" s="49">
        <f>'Total All Funds - Page 2'!$G$9</f>
        <v>0</v>
      </c>
      <c r="BO3" s="49">
        <f>'Total All Funds - Page 2'!$G$10</f>
        <v>0</v>
      </c>
      <c r="BP3" s="47">
        <v>0</v>
      </c>
      <c r="BQ3" s="49">
        <f>'Total All Funds - Page 2'!$G$12</f>
        <v>0</v>
      </c>
      <c r="BR3" s="49">
        <f>'Total All Funds - Page 2'!$G$15</f>
        <v>0</v>
      </c>
      <c r="BS3" s="49">
        <f>'Total All Funds - Page 2'!$G$16</f>
        <v>0</v>
      </c>
      <c r="BT3" s="49">
        <f>'Total All Funds - Page 2'!$G$17</f>
        <v>0</v>
      </c>
      <c r="BU3" s="49">
        <f>'Total All Funds - Page 2'!$G$18</f>
        <v>0</v>
      </c>
      <c r="BV3" s="49">
        <f>'Total All Funds - Page 2'!$G$19</f>
        <v>0</v>
      </c>
      <c r="BW3" s="49">
        <f>'Total All Funds - Page 2'!$G$21</f>
        <v>0</v>
      </c>
      <c r="BX3" s="49">
        <f>'Total All Funds - Page 2'!$G$22</f>
        <v>0</v>
      </c>
      <c r="BY3" s="49">
        <f>'Total All Funds - Page 2'!$G$23</f>
        <v>0</v>
      </c>
      <c r="BZ3" s="49">
        <f>'Total All Funds - Page 2'!$G$24</f>
        <v>0</v>
      </c>
      <c r="CA3" s="49">
        <f>'Total All Funds - Page 2'!$G$25</f>
        <v>0</v>
      </c>
      <c r="CB3" s="49">
        <f>'Total All Funds - Page 2'!$G$26</f>
        <v>0</v>
      </c>
      <c r="CC3" s="49">
        <f>'Total All Funds - Page 2'!$G$27</f>
        <v>0</v>
      </c>
      <c r="CD3" s="49">
        <f>'Total All Funds - Page 2'!$G$28</f>
        <v>0</v>
      </c>
      <c r="CE3" s="49">
        <f>'Total All Funds - Page 2'!$G$29</f>
        <v>0</v>
      </c>
      <c r="CF3" s="49">
        <f>'Total All Funds - Page 2'!$G$30</f>
        <v>0</v>
      </c>
      <c r="CG3" s="49">
        <f>'Total All Funds - Page 2'!$G$31</f>
        <v>0</v>
      </c>
      <c r="CH3" s="49">
        <f>'Total All Funds - Page 2'!$G$32</f>
        <v>0</v>
      </c>
      <c r="CI3" s="49" t="e">
        <f>#REF!</f>
        <v>#REF!</v>
      </c>
      <c r="CJ3" s="49" t="e">
        <f>#REF!</f>
        <v>#REF!</v>
      </c>
      <c r="CK3" s="49" t="e">
        <f>#REF!</f>
        <v>#REF!</v>
      </c>
      <c r="CL3" s="47">
        <v>0</v>
      </c>
      <c r="CM3" s="49">
        <f>'Lid Support Page 4'!F6</f>
        <v>0</v>
      </c>
      <c r="CN3" s="49">
        <f>'Lid Support Page 4'!F8</f>
        <v>0</v>
      </c>
      <c r="CO3" s="49">
        <f>'Lid Support Page 4'!F7</f>
        <v>0</v>
      </c>
      <c r="CP3" s="49">
        <f>'Lid Support Page 4'!D11</f>
        <v>0</v>
      </c>
      <c r="CQ3" s="49">
        <f>'Lid Support Page 4'!D12</f>
        <v>0</v>
      </c>
      <c r="CR3" s="49">
        <f>'Lid Support Page 4'!D13</f>
        <v>0</v>
      </c>
      <c r="CS3" s="49">
        <f>'Lid Support Page 4'!F15</f>
        <v>0</v>
      </c>
      <c r="CV3" s="49">
        <f>'Lid Support Page 4'!F9</f>
        <v>0</v>
      </c>
      <c r="DJ3" s="49">
        <f>'Lid Support Page 4'!F18</f>
        <v>0</v>
      </c>
      <c r="DK3" s="49">
        <f>'Lid Support Page 4'!D22</f>
        <v>0</v>
      </c>
      <c r="DL3" s="49">
        <f>'Lid Support Page 4'!D23</f>
        <v>0</v>
      </c>
      <c r="DM3" s="49">
        <f>'Lid Support Page 4'!F24</f>
        <v>0</v>
      </c>
      <c r="DN3" s="49">
        <f>'Lid Support Page 4'!F25</f>
        <v>0</v>
      </c>
      <c r="DO3" s="49">
        <f>'Lid Support Page 4'!F26</f>
        <v>0</v>
      </c>
      <c r="DP3" s="49">
        <f>'Lid Support Page 4'!F27</f>
        <v>0</v>
      </c>
      <c r="DQ3" s="49">
        <f>'Lid Support Page 4'!F28</f>
        <v>0</v>
      </c>
      <c r="DR3" s="49">
        <f>'Lid Support Page 4'!F30</f>
        <v>0</v>
      </c>
      <c r="DS3" s="49">
        <f>'Lid Support Page 4'!F31</f>
        <v>0</v>
      </c>
      <c r="DT3" s="49">
        <f>'Lid Support Page 4'!F32</f>
        <v>0</v>
      </c>
      <c r="DU3" s="49">
        <f>'Lid Support Page 4'!F33</f>
        <v>0</v>
      </c>
      <c r="DW3" s="49">
        <f>'Lid Support Page 4'!F35</f>
        <v>0</v>
      </c>
      <c r="EB3" s="84">
        <f>IF('Lid Computation Page 5'!K9=0,'Lid Computation Page 5'!K21,'Lid Computation Page 5'!K9)</f>
        <v>0</v>
      </c>
      <c r="EC3" s="84">
        <f>'Lid Computation Page 5'!I25</f>
        <v>2.5</v>
      </c>
      <c r="EF3" s="84">
        <f>'Lid Computation Page 5'!I28</f>
        <v>0</v>
      </c>
      <c r="EG3" s="84">
        <f>'Lid Computation Page 5'!I31</f>
        <v>0</v>
      </c>
      <c r="EH3" s="84">
        <f>'Lid Computation Page 5'!I36</f>
        <v>0</v>
      </c>
      <c r="EI3" s="84">
        <f>'Lid Computation Page 5'!K40</f>
        <v>2.5</v>
      </c>
      <c r="EJ3" s="84">
        <f>'Lid Computation Page 5'!K43</f>
        <v>0</v>
      </c>
      <c r="EK3" s="84">
        <f>'Lid Computation Page 5'!K46</f>
        <v>0</v>
      </c>
      <c r="EL3" s="84">
        <f>'Lid Computation Page 5'!K49</f>
        <v>0</v>
      </c>
      <c r="EM3" s="84">
        <f>'Lid Computation Page 5'!K52</f>
        <v>0</v>
      </c>
    </row>
    <row r="10" spans="1:143" x14ac:dyDescent="0.2">
      <c r="I10" s="49"/>
      <c r="S10" s="49"/>
    </row>
  </sheetData>
  <sheetProtection password="EBF0" sheet="1" objects="1" scenarios="1"/>
  <mergeCells count="2">
    <mergeCell ref="I1:CH1"/>
    <mergeCell ref="B1:H1"/>
  </mergeCells>
  <pageMargins left="0.7" right="0.7" top="0.75" bottom="0.75" header="0.3" footer="0.3"/>
  <pageSetup orientation="portrait" r:id="rId1"/>
  <customProperties>
    <customPr name="OrphanNamesChecke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rgb="FF92D050"/>
    <pageSetUpPr fitToPage="1"/>
  </sheetPr>
  <dimension ref="A1:E83"/>
  <sheetViews>
    <sheetView zoomScale="93" workbookViewId="0">
      <selection activeCell="B26" sqref="B26"/>
    </sheetView>
  </sheetViews>
  <sheetFormatPr defaultRowHeight="12.75" x14ac:dyDescent="0.2"/>
  <cols>
    <col min="1" max="1" width="4.28515625" customWidth="1"/>
    <col min="2" max="2" width="137" customWidth="1"/>
    <col min="4" max="4" width="3.42578125" customWidth="1"/>
    <col min="5" max="5" width="91.5703125" customWidth="1"/>
  </cols>
  <sheetData>
    <row r="1" spans="1:5" ht="26.25" customHeight="1" x14ac:dyDescent="0.35">
      <c r="A1" s="465" t="s">
        <v>448</v>
      </c>
      <c r="B1" s="465"/>
    </row>
    <row r="2" spans="1:5" ht="54.6" customHeight="1" x14ac:dyDescent="0.2">
      <c r="B2" s="152" t="s">
        <v>449</v>
      </c>
    </row>
    <row r="3" spans="1:5" ht="15" x14ac:dyDescent="0.2">
      <c r="B3" s="255" t="s">
        <v>557</v>
      </c>
      <c r="D3" s="122"/>
    </row>
    <row r="4" spans="1:5" ht="18" customHeight="1" x14ac:dyDescent="0.2">
      <c r="B4" s="128" t="s">
        <v>558</v>
      </c>
      <c r="D4" s="318"/>
      <c r="E4" s="319"/>
    </row>
    <row r="5" spans="1:5" ht="17.25" customHeight="1" x14ac:dyDescent="0.2">
      <c r="B5" s="152" t="s">
        <v>525</v>
      </c>
      <c r="E5" s="66"/>
    </row>
    <row r="6" spans="1:5" ht="16.5" customHeight="1" x14ac:dyDescent="0.2">
      <c r="B6" s="152" t="s">
        <v>450</v>
      </c>
      <c r="E6" s="66"/>
    </row>
    <row r="7" spans="1:5" ht="34.5" customHeight="1" x14ac:dyDescent="0.2">
      <c r="B7" s="152" t="s">
        <v>559</v>
      </c>
      <c r="D7" s="175"/>
      <c r="E7" s="150"/>
    </row>
    <row r="9" spans="1:5" ht="15.75" x14ac:dyDescent="0.25">
      <c r="A9" s="464" t="s">
        <v>359</v>
      </c>
      <c r="B9" s="464"/>
    </row>
    <row r="11" spans="1:5" x14ac:dyDescent="0.2">
      <c r="A11" s="67" t="s">
        <v>358</v>
      </c>
    </row>
    <row r="12" spans="1:5" ht="23.25" customHeight="1" x14ac:dyDescent="0.2">
      <c r="A12" s="174">
        <v>1</v>
      </c>
      <c r="B12" s="175" t="s">
        <v>360</v>
      </c>
    </row>
    <row r="13" spans="1:5" x14ac:dyDescent="0.2">
      <c r="A13" s="125" t="s">
        <v>87</v>
      </c>
      <c r="B13" s="66"/>
    </row>
    <row r="14" spans="1:5" ht="38.25" customHeight="1" x14ac:dyDescent="0.2">
      <c r="A14" s="125"/>
      <c r="B14" s="128" t="s">
        <v>365</v>
      </c>
    </row>
    <row r="15" spans="1:5" ht="42.75" customHeight="1" x14ac:dyDescent="0.2">
      <c r="A15" s="127">
        <v>2</v>
      </c>
      <c r="B15" s="126" t="s">
        <v>368</v>
      </c>
    </row>
    <row r="16" spans="1:5" x14ac:dyDescent="0.2">
      <c r="A16" s="123">
        <v>3</v>
      </c>
      <c r="B16" s="66" t="s">
        <v>364</v>
      </c>
    </row>
    <row r="17" spans="1:2" x14ac:dyDescent="0.2">
      <c r="A17" s="123"/>
      <c r="B17" s="66"/>
    </row>
    <row r="18" spans="1:2" x14ac:dyDescent="0.2">
      <c r="A18" s="125" t="s">
        <v>535</v>
      </c>
      <c r="B18" s="66"/>
    </row>
    <row r="19" spans="1:2" ht="25.5" x14ac:dyDescent="0.2">
      <c r="A19" s="123">
        <v>4</v>
      </c>
      <c r="B19" s="129" t="s">
        <v>758</v>
      </c>
    </row>
    <row r="20" spans="1:2" x14ac:dyDescent="0.2">
      <c r="A20" s="123">
        <v>5</v>
      </c>
      <c r="B20" s="66" t="s">
        <v>373</v>
      </c>
    </row>
    <row r="21" spans="1:2" ht="38.25" x14ac:dyDescent="0.2">
      <c r="A21" s="127">
        <v>6</v>
      </c>
      <c r="B21" s="128" t="s">
        <v>718</v>
      </c>
    </row>
    <row r="22" spans="1:2" x14ac:dyDescent="0.2">
      <c r="A22" s="123"/>
      <c r="B22" s="66"/>
    </row>
    <row r="23" spans="1:2" x14ac:dyDescent="0.2">
      <c r="A23" s="125" t="s">
        <v>376</v>
      </c>
      <c r="B23" s="66"/>
    </row>
    <row r="24" spans="1:2" x14ac:dyDescent="0.2">
      <c r="A24" s="123">
        <v>7</v>
      </c>
      <c r="B24" s="66" t="s">
        <v>719</v>
      </c>
    </row>
    <row r="25" spans="1:2" x14ac:dyDescent="0.2">
      <c r="A25" s="123"/>
      <c r="B25" s="66" t="s">
        <v>759</v>
      </c>
    </row>
    <row r="26" spans="1:2" x14ac:dyDescent="0.2">
      <c r="A26" s="125"/>
      <c r="B26" s="66"/>
    </row>
    <row r="27" spans="1:2" x14ac:dyDescent="0.2">
      <c r="A27" s="67" t="s">
        <v>377</v>
      </c>
    </row>
    <row r="28" spans="1:2" x14ac:dyDescent="0.2">
      <c r="A28" s="123">
        <v>8</v>
      </c>
      <c r="B28" s="66" t="s">
        <v>720</v>
      </c>
    </row>
    <row r="29" spans="1:2" x14ac:dyDescent="0.2">
      <c r="A29" s="123">
        <v>9</v>
      </c>
      <c r="B29" s="66" t="s">
        <v>362</v>
      </c>
    </row>
    <row r="30" spans="1:2" x14ac:dyDescent="0.2">
      <c r="A30" s="123">
        <v>10</v>
      </c>
      <c r="B30" s="66" t="s">
        <v>363</v>
      </c>
    </row>
    <row r="31" spans="1:2" x14ac:dyDescent="0.2">
      <c r="A31" s="123">
        <v>11</v>
      </c>
      <c r="B31" s="66" t="s">
        <v>433</v>
      </c>
    </row>
    <row r="32" spans="1:2" x14ac:dyDescent="0.2">
      <c r="A32" s="123"/>
      <c r="B32" s="66"/>
    </row>
    <row r="33" spans="1:2" x14ac:dyDescent="0.2">
      <c r="A33" s="125" t="s">
        <v>366</v>
      </c>
      <c r="B33" s="66"/>
    </row>
    <row r="34" spans="1:2" ht="28.5" customHeight="1" x14ac:dyDescent="0.2">
      <c r="A34" s="127">
        <v>12</v>
      </c>
      <c r="B34" s="128" t="s">
        <v>367</v>
      </c>
    </row>
    <row r="35" spans="1:2" ht="17.25" customHeight="1" x14ac:dyDescent="0.2">
      <c r="A35" s="127">
        <v>13</v>
      </c>
      <c r="B35" s="150" t="s">
        <v>369</v>
      </c>
    </row>
    <row r="36" spans="1:2" ht="27.75" customHeight="1" x14ac:dyDescent="0.2">
      <c r="A36" s="127">
        <v>14</v>
      </c>
      <c r="B36" s="126" t="s">
        <v>444</v>
      </c>
    </row>
    <row r="37" spans="1:2" x14ac:dyDescent="0.2">
      <c r="A37" s="123"/>
      <c r="B37" s="66"/>
    </row>
    <row r="38" spans="1:2" x14ac:dyDescent="0.2">
      <c r="A38" s="125" t="s">
        <v>371</v>
      </c>
      <c r="B38" s="66"/>
    </row>
    <row r="39" spans="1:2" x14ac:dyDescent="0.2">
      <c r="A39" s="123">
        <v>15</v>
      </c>
      <c r="B39" s="66" t="s">
        <v>370</v>
      </c>
    </row>
    <row r="40" spans="1:2" x14ac:dyDescent="0.2">
      <c r="A40" s="123"/>
      <c r="B40" s="66"/>
    </row>
    <row r="41" spans="1:2" x14ac:dyDescent="0.2">
      <c r="A41" s="125" t="s">
        <v>490</v>
      </c>
      <c r="B41" s="66"/>
    </row>
    <row r="42" spans="1:2" x14ac:dyDescent="0.2">
      <c r="A42" s="123">
        <v>16</v>
      </c>
      <c r="B42" s="154" t="s">
        <v>578</v>
      </c>
    </row>
    <row r="43" spans="1:2" x14ac:dyDescent="0.2">
      <c r="A43" s="67"/>
      <c r="B43" s="66"/>
    </row>
    <row r="44" spans="1:2" x14ac:dyDescent="0.2">
      <c r="A44" s="125" t="s">
        <v>381</v>
      </c>
    </row>
    <row r="45" spans="1:2" x14ac:dyDescent="0.2">
      <c r="A45" s="123">
        <v>17</v>
      </c>
      <c r="B45" s="66" t="s">
        <v>382</v>
      </c>
    </row>
    <row r="46" spans="1:2" x14ac:dyDescent="0.2">
      <c r="A46" s="123"/>
      <c r="B46" s="66"/>
    </row>
    <row r="47" spans="1:2" x14ac:dyDescent="0.2">
      <c r="A47" s="125" t="s">
        <v>383</v>
      </c>
      <c r="B47" s="66"/>
    </row>
    <row r="48" spans="1:2" ht="25.5" x14ac:dyDescent="0.2">
      <c r="A48" s="172">
        <v>18</v>
      </c>
      <c r="B48" s="128" t="s">
        <v>465</v>
      </c>
    </row>
    <row r="49" spans="1:2" x14ac:dyDescent="0.2">
      <c r="A49" s="172"/>
      <c r="B49" s="154" t="s">
        <v>455</v>
      </c>
    </row>
    <row r="50" spans="1:2" ht="20.25" customHeight="1" x14ac:dyDescent="0.2">
      <c r="A50" s="124">
        <v>19</v>
      </c>
      <c r="B50" s="66" t="s">
        <v>445</v>
      </c>
    </row>
    <row r="51" spans="1:2" x14ac:dyDescent="0.2">
      <c r="A51" s="123">
        <v>20</v>
      </c>
      <c r="B51" s="66" t="s">
        <v>397</v>
      </c>
    </row>
    <row r="52" spans="1:2" x14ac:dyDescent="0.2">
      <c r="A52" s="123"/>
      <c r="B52" s="66"/>
    </row>
    <row r="53" spans="1:2" x14ac:dyDescent="0.2">
      <c r="A53" s="125" t="s">
        <v>384</v>
      </c>
      <c r="B53" s="66"/>
    </row>
    <row r="54" spans="1:2" x14ac:dyDescent="0.2">
      <c r="A54" s="123">
        <v>21</v>
      </c>
      <c r="B54" s="66" t="s">
        <v>385</v>
      </c>
    </row>
    <row r="55" spans="1:2" x14ac:dyDescent="0.2">
      <c r="A55" s="123">
        <v>22</v>
      </c>
      <c r="B55" s="66" t="s">
        <v>386</v>
      </c>
    </row>
    <row r="56" spans="1:2" x14ac:dyDescent="0.2">
      <c r="A56" s="123">
        <v>23</v>
      </c>
      <c r="B56" s="66" t="s">
        <v>326</v>
      </c>
    </row>
    <row r="57" spans="1:2" x14ac:dyDescent="0.2">
      <c r="A57" s="66"/>
      <c r="B57" s="130" t="s">
        <v>387</v>
      </c>
    </row>
    <row r="58" spans="1:2" x14ac:dyDescent="0.2">
      <c r="B58" s="130" t="s">
        <v>388</v>
      </c>
    </row>
    <row r="59" spans="1:2" x14ac:dyDescent="0.2">
      <c r="B59" s="153" t="s">
        <v>454</v>
      </c>
    </row>
    <row r="60" spans="1:2" x14ac:dyDescent="0.2">
      <c r="B60" s="130" t="s">
        <v>389</v>
      </c>
    </row>
    <row r="61" spans="1:2" x14ac:dyDescent="0.2">
      <c r="B61" s="130" t="s">
        <v>390</v>
      </c>
    </row>
    <row r="62" spans="1:2" x14ac:dyDescent="0.2">
      <c r="B62" s="130" t="s">
        <v>391</v>
      </c>
    </row>
    <row r="63" spans="1:2" x14ac:dyDescent="0.2">
      <c r="B63" s="130" t="s">
        <v>489</v>
      </c>
    </row>
    <row r="64" spans="1:2" x14ac:dyDescent="0.2">
      <c r="B64" s="185" t="s">
        <v>492</v>
      </c>
    </row>
    <row r="65" spans="1:2" x14ac:dyDescent="0.2">
      <c r="B65" s="130" t="s">
        <v>493</v>
      </c>
    </row>
    <row r="66" spans="1:2" s="313" customFormat="1" ht="36" x14ac:dyDescent="0.25">
      <c r="A66" s="314">
        <v>24</v>
      </c>
      <c r="B66" s="315" t="s">
        <v>549</v>
      </c>
    </row>
    <row r="67" spans="1:2" s="313" customFormat="1" ht="18" x14ac:dyDescent="0.25">
      <c r="A67" s="314"/>
      <c r="B67" s="312" t="s">
        <v>755</v>
      </c>
    </row>
    <row r="68" spans="1:2" s="313" customFormat="1" ht="18" x14ac:dyDescent="0.25">
      <c r="A68" s="314"/>
      <c r="B68" s="312" t="s">
        <v>756</v>
      </c>
    </row>
    <row r="69" spans="1:2" s="313" customFormat="1" ht="45.75" x14ac:dyDescent="0.25">
      <c r="A69" s="314"/>
      <c r="B69" s="312" t="s">
        <v>757</v>
      </c>
    </row>
    <row r="70" spans="1:2" x14ac:dyDescent="0.2">
      <c r="B70" s="130"/>
    </row>
    <row r="71" spans="1:2" x14ac:dyDescent="0.2">
      <c r="A71" s="131" t="s">
        <v>392</v>
      </c>
    </row>
    <row r="72" spans="1:2" x14ac:dyDescent="0.2">
      <c r="A72" s="122" t="s">
        <v>84</v>
      </c>
    </row>
    <row r="73" spans="1:2" ht="25.5" x14ac:dyDescent="0.2">
      <c r="B73" s="129" t="s">
        <v>394</v>
      </c>
    </row>
    <row r="74" spans="1:2" x14ac:dyDescent="0.2">
      <c r="A74" s="66" t="s">
        <v>393</v>
      </c>
    </row>
    <row r="75" spans="1:2" x14ac:dyDescent="0.2">
      <c r="A75" s="122" t="s">
        <v>85</v>
      </c>
    </row>
    <row r="76" spans="1:2" ht="45.75" customHeight="1" x14ac:dyDescent="0.2">
      <c r="B76" s="126" t="s">
        <v>446</v>
      </c>
    </row>
    <row r="77" spans="1:2" ht="28.5" customHeight="1" x14ac:dyDescent="0.2">
      <c r="A77" s="66" t="s">
        <v>32</v>
      </c>
      <c r="B77" s="129" t="s">
        <v>395</v>
      </c>
    </row>
    <row r="78" spans="1:2" x14ac:dyDescent="0.2">
      <c r="A78" s="66" t="s">
        <v>32</v>
      </c>
    </row>
    <row r="79" spans="1:2" x14ac:dyDescent="0.2">
      <c r="A79" s="66" t="s">
        <v>393</v>
      </c>
    </row>
    <row r="80" spans="1:2" ht="9" customHeight="1" x14ac:dyDescent="0.2">
      <c r="A80" s="66"/>
    </row>
    <row r="82" spans="1:1" x14ac:dyDescent="0.2">
      <c r="A82" s="66" t="s">
        <v>32</v>
      </c>
    </row>
    <row r="83" spans="1:1" x14ac:dyDescent="0.2">
      <c r="A83" s="66" t="s">
        <v>393</v>
      </c>
    </row>
  </sheetData>
  <mergeCells count="2">
    <mergeCell ref="A9:B9"/>
    <mergeCell ref="A1:B1"/>
  </mergeCells>
  <phoneticPr fontId="0" type="noConversion"/>
  <printOptions horizontalCentered="1"/>
  <pageMargins left="0.5" right="0.5" top="0.5" bottom="0.5" header="0.5" footer="0.5"/>
  <pageSetup scale="60" orientation="portrait" r:id="rId1"/>
  <headerFooter alignWithMargins="0"/>
  <customProperties>
    <customPr name="OrphanNamesChecke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C51"/>
  <sheetViews>
    <sheetView tabSelected="1" zoomScaleNormal="100" workbookViewId="0">
      <selection activeCell="B11" sqref="B11"/>
    </sheetView>
  </sheetViews>
  <sheetFormatPr defaultColWidth="9.140625" defaultRowHeight="15.75" x14ac:dyDescent="0.25"/>
  <cols>
    <col min="1" max="1" width="50" style="280" customWidth="1"/>
    <col min="2" max="2" width="35.7109375" style="263" customWidth="1"/>
    <col min="3" max="3" width="88.7109375" style="266" customWidth="1"/>
    <col min="4" max="16384" width="9.140625" style="263"/>
  </cols>
  <sheetData>
    <row r="1" spans="1:3" ht="47.45" customHeight="1" x14ac:dyDescent="0.25">
      <c r="A1" s="458" t="s">
        <v>551</v>
      </c>
      <c r="B1" s="458"/>
      <c r="C1" s="458"/>
    </row>
    <row r="2" spans="1:3" ht="19.5" customHeight="1" x14ac:dyDescent="0.25">
      <c r="A2" s="459" t="s">
        <v>537</v>
      </c>
      <c r="B2" s="459"/>
      <c r="C2" s="459"/>
    </row>
    <row r="3" spans="1:3" ht="33.950000000000003" customHeight="1" x14ac:dyDescent="0.25">
      <c r="A3" s="459" t="s">
        <v>560</v>
      </c>
      <c r="B3" s="459"/>
      <c r="C3" s="459"/>
    </row>
    <row r="4" spans="1:3" ht="39.6" customHeight="1" x14ac:dyDescent="0.25">
      <c r="A4" s="460" t="s">
        <v>753</v>
      </c>
      <c r="B4" s="460"/>
      <c r="C4" s="460"/>
    </row>
    <row r="5" spans="1:3" x14ac:dyDescent="0.25">
      <c r="A5" s="461"/>
      <c r="B5" s="461"/>
      <c r="C5" s="461"/>
    </row>
    <row r="6" spans="1:3" ht="18.75" x14ac:dyDescent="0.25">
      <c r="A6" s="395"/>
      <c r="B6" s="395"/>
      <c r="C6" s="395"/>
    </row>
    <row r="7" spans="1:3" ht="110.25" customHeight="1" x14ac:dyDescent="0.25">
      <c r="A7" s="461" t="s">
        <v>721</v>
      </c>
      <c r="B7" s="462"/>
      <c r="C7" s="462"/>
    </row>
    <row r="8" spans="1:3" ht="18.75" x14ac:dyDescent="0.25">
      <c r="A8" s="395"/>
      <c r="B8" s="395"/>
      <c r="C8" s="395"/>
    </row>
    <row r="9" spans="1:3" ht="19.5" thickBot="1" x14ac:dyDescent="0.35">
      <c r="A9" s="457" t="s">
        <v>538</v>
      </c>
      <c r="B9" s="457"/>
      <c r="C9" s="457"/>
    </row>
    <row r="10" spans="1:3" x14ac:dyDescent="0.25">
      <c r="A10" s="264"/>
      <c r="B10" s="265" t="s">
        <v>536</v>
      </c>
    </row>
    <row r="11" spans="1:3" x14ac:dyDescent="0.25">
      <c r="A11" s="262" t="s">
        <v>354</v>
      </c>
      <c r="B11" s="267" t="s">
        <v>314</v>
      </c>
      <c r="C11" s="266" t="s">
        <v>353</v>
      </c>
    </row>
    <row r="12" spans="1:3" x14ac:dyDescent="0.25">
      <c r="A12" s="261" t="s">
        <v>86</v>
      </c>
      <c r="B12" s="267"/>
      <c r="C12" s="266" t="s">
        <v>510</v>
      </c>
    </row>
    <row r="13" spans="1:3" x14ac:dyDescent="0.25">
      <c r="A13" s="261" t="s">
        <v>355</v>
      </c>
      <c r="B13" s="268"/>
      <c r="C13" s="266" t="s">
        <v>722</v>
      </c>
    </row>
    <row r="14" spans="1:3" x14ac:dyDescent="0.25">
      <c r="A14" s="261" t="s">
        <v>356</v>
      </c>
      <c r="B14" s="268"/>
      <c r="C14" s="266" t="s">
        <v>723</v>
      </c>
    </row>
    <row r="15" spans="1:3" x14ac:dyDescent="0.25">
      <c r="A15" s="261" t="s">
        <v>357</v>
      </c>
      <c r="B15" s="269"/>
      <c r="C15" s="266" t="s">
        <v>361</v>
      </c>
    </row>
    <row r="16" spans="1:3" ht="27" thickBot="1" x14ac:dyDescent="0.3">
      <c r="A16" s="262" t="s">
        <v>732</v>
      </c>
      <c r="B16" s="270">
        <v>2</v>
      </c>
      <c r="C16" s="266" t="s">
        <v>380</v>
      </c>
    </row>
    <row r="17" spans="1:3" ht="16.5" thickTop="1" x14ac:dyDescent="0.25">
      <c r="A17" s="271" t="s">
        <v>399</v>
      </c>
      <c r="B17" s="272"/>
      <c r="C17" s="266" t="s">
        <v>552</v>
      </c>
    </row>
    <row r="18" spans="1:3" ht="16.5" thickBot="1" x14ac:dyDescent="0.3">
      <c r="A18" s="273" t="s">
        <v>400</v>
      </c>
      <c r="B18" s="272"/>
      <c r="C18" s="266" t="s">
        <v>553</v>
      </c>
    </row>
    <row r="19" spans="1:3" ht="16.5" thickTop="1" x14ac:dyDescent="0.25">
      <c r="A19" s="271" t="s">
        <v>374</v>
      </c>
      <c r="B19" s="272"/>
      <c r="C19" s="266" t="s">
        <v>375</v>
      </c>
    </row>
    <row r="20" spans="1:3" x14ac:dyDescent="0.25">
      <c r="A20" s="274" t="s">
        <v>378</v>
      </c>
      <c r="B20" s="272"/>
      <c r="C20" s="266" t="s">
        <v>398</v>
      </c>
    </row>
    <row r="21" spans="1:3" ht="27" thickBot="1" x14ac:dyDescent="0.3">
      <c r="A21" s="273" t="s">
        <v>379</v>
      </c>
      <c r="B21" s="272"/>
      <c r="C21" s="275" t="s">
        <v>554</v>
      </c>
    </row>
    <row r="22" spans="1:3" ht="16.5" thickTop="1" x14ac:dyDescent="0.25">
      <c r="A22" s="276" t="s">
        <v>396</v>
      </c>
      <c r="B22" s="277" t="s">
        <v>312</v>
      </c>
      <c r="C22" s="266" t="s">
        <v>439</v>
      </c>
    </row>
    <row r="23" spans="1:3" x14ac:dyDescent="0.25">
      <c r="A23" s="276" t="s">
        <v>79</v>
      </c>
      <c r="B23" s="277" t="s">
        <v>311</v>
      </c>
    </row>
    <row r="24" spans="1:3" x14ac:dyDescent="0.25">
      <c r="A24" s="276" t="s">
        <v>80</v>
      </c>
      <c r="B24" s="278" t="s">
        <v>724</v>
      </c>
    </row>
    <row r="25" spans="1:3" x14ac:dyDescent="0.25">
      <c r="A25" s="276" t="s">
        <v>81</v>
      </c>
      <c r="B25" s="277" t="s">
        <v>311</v>
      </c>
    </row>
    <row r="26" spans="1:3" x14ac:dyDescent="0.25">
      <c r="A26" s="276" t="s">
        <v>82</v>
      </c>
      <c r="B26" s="277" t="s">
        <v>311</v>
      </c>
    </row>
    <row r="27" spans="1:3" ht="16.5" thickBot="1" x14ac:dyDescent="0.3">
      <c r="A27" s="279" t="s">
        <v>83</v>
      </c>
      <c r="B27" s="277" t="s">
        <v>313</v>
      </c>
    </row>
    <row r="28" spans="1:3" ht="20.25" customHeight="1" thickTop="1" x14ac:dyDescent="0.25"/>
    <row r="29" spans="1:3" ht="20.25" customHeight="1" x14ac:dyDescent="0.25">
      <c r="A29" s="261"/>
      <c r="B29" s="281"/>
    </row>
    <row r="30" spans="1:3" ht="20.25" customHeight="1" x14ac:dyDescent="0.25">
      <c r="A30" s="280" t="s">
        <v>576</v>
      </c>
    </row>
    <row r="31" spans="1:3" ht="20.25" customHeight="1" x14ac:dyDescent="0.25">
      <c r="A31" s="455" t="s">
        <v>575</v>
      </c>
      <c r="B31" s="456"/>
      <c r="C31" s="456"/>
    </row>
    <row r="32" spans="1:3" ht="20.25" customHeight="1" x14ac:dyDescent="0.25">
      <c r="A32" s="456"/>
      <c r="B32" s="456"/>
      <c r="C32" s="456"/>
    </row>
    <row r="33" spans="1:3" ht="20.25" customHeight="1" x14ac:dyDescent="0.25">
      <c r="A33" s="456"/>
      <c r="B33" s="456"/>
      <c r="C33" s="456"/>
    </row>
    <row r="34" spans="1:3" ht="20.25" customHeight="1" x14ac:dyDescent="0.25">
      <c r="A34" s="282"/>
    </row>
    <row r="35" spans="1:3" ht="20.25" customHeight="1" x14ac:dyDescent="0.25">
      <c r="A35" s="282"/>
    </row>
    <row r="36" spans="1:3" ht="20.25" customHeight="1" x14ac:dyDescent="0.25">
      <c r="A36" s="282"/>
    </row>
    <row r="37" spans="1:3" ht="20.25" customHeight="1" x14ac:dyDescent="0.25"/>
    <row r="38" spans="1:3" ht="20.25" customHeight="1" x14ac:dyDescent="0.25"/>
    <row r="39" spans="1:3" ht="20.25" customHeight="1" x14ac:dyDescent="0.25"/>
    <row r="40" spans="1:3" ht="20.25" customHeight="1" x14ac:dyDescent="0.25"/>
    <row r="41" spans="1:3" ht="20.25" customHeight="1" x14ac:dyDescent="0.25"/>
    <row r="42" spans="1:3" ht="20.25" customHeight="1" x14ac:dyDescent="0.25"/>
    <row r="43" spans="1:3" ht="20.25" customHeight="1" x14ac:dyDescent="0.25"/>
    <row r="44" spans="1:3" ht="20.25" customHeight="1" x14ac:dyDescent="0.25"/>
    <row r="45" spans="1:3" ht="20.25" customHeight="1" x14ac:dyDescent="0.25"/>
    <row r="46" spans="1:3" ht="20.25" customHeight="1" x14ac:dyDescent="0.25"/>
    <row r="47" spans="1:3" ht="20.25" customHeight="1" x14ac:dyDescent="0.25"/>
    <row r="48" spans="1:3" ht="20.25" customHeight="1" x14ac:dyDescent="0.25"/>
    <row r="49" ht="20.25" customHeight="1" x14ac:dyDescent="0.25"/>
    <row r="50" ht="20.25" customHeight="1" x14ac:dyDescent="0.25"/>
    <row r="51" ht="20.25" customHeight="1" x14ac:dyDescent="0.25"/>
  </sheetData>
  <sheetProtection algorithmName="SHA-512" hashValue="7QGLLP/s15d5/OO3KQVDt/Mqc6FcFYGYFhO1tfVF5CJCMBAT7M0EKT58tHWB+14rlPpNCefTKWsMpagxR9LQeg==" saltValue="PMYngI/x1QmLEWRIcvcq7g==" spinCount="100000" sheet="1" objects="1" scenarios="1"/>
  <mergeCells count="8">
    <mergeCell ref="A31:C33"/>
    <mergeCell ref="A9:C9"/>
    <mergeCell ref="A1:C1"/>
    <mergeCell ref="A2:C2"/>
    <mergeCell ref="A3:C3"/>
    <mergeCell ref="A4:C4"/>
    <mergeCell ref="A7:C7"/>
    <mergeCell ref="A5:C5"/>
  </mergeCells>
  <phoneticPr fontId="0" type="noConversion"/>
  <printOptions horizontalCentered="1"/>
  <pageMargins left="0.25" right="0.25" top="1" bottom="1" header="0.5" footer="0.5"/>
  <pageSetup orientation="portrait" r:id="rId1"/>
  <headerFooter alignWithMargins="0"/>
  <customProperties>
    <customPr name="OrphanNamesChecked" r:id="rId2"/>
  </customPropertie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0">
    <pageSetUpPr fitToPage="1"/>
  </sheetPr>
  <dimension ref="A1:U33"/>
  <sheetViews>
    <sheetView zoomScaleNormal="100" workbookViewId="0">
      <selection activeCell="B22" sqref="B22"/>
    </sheetView>
  </sheetViews>
  <sheetFormatPr defaultColWidth="9.140625" defaultRowHeight="12.75" x14ac:dyDescent="0.2"/>
  <cols>
    <col min="1" max="1" width="1.7109375" style="3" customWidth="1"/>
    <col min="2" max="2" width="20.7109375" style="3" customWidth="1"/>
    <col min="3" max="3" width="4.140625" style="3" bestFit="1" customWidth="1"/>
    <col min="4" max="4" width="45.7109375" style="3" customWidth="1"/>
    <col min="5" max="5" width="4.5703125" style="3" customWidth="1"/>
    <col min="6" max="6" width="13.85546875" style="3" customWidth="1"/>
    <col min="7" max="7" width="4.28515625" style="3" customWidth="1"/>
    <col min="8" max="8" width="20.7109375" style="3" customWidth="1"/>
    <col min="9" max="9" width="4.28515625" style="3" customWidth="1"/>
    <col min="10" max="10" width="22.5703125" style="3" customWidth="1"/>
    <col min="11" max="12" width="1.7109375" style="3" customWidth="1"/>
    <col min="13" max="16384" width="9.140625" style="3"/>
  </cols>
  <sheetData>
    <row r="1" spans="1:21" ht="36" x14ac:dyDescent="0.25">
      <c r="B1" s="100" t="s">
        <v>725</v>
      </c>
      <c r="C1" s="100"/>
      <c r="D1" s="11"/>
      <c r="E1" s="11"/>
      <c r="F1" s="527" t="str">
        <f>'Basic Data Input'!B11</f>
        <v>_________________________________</v>
      </c>
      <c r="G1" s="527"/>
      <c r="H1" s="527"/>
      <c r="I1" s="527"/>
      <c r="J1" s="527"/>
      <c r="K1" s="527"/>
      <c r="L1" s="12"/>
    </row>
    <row r="2" spans="1:21" ht="18" x14ac:dyDescent="0.25">
      <c r="B2" s="101" t="s">
        <v>36</v>
      </c>
      <c r="C2" s="101"/>
      <c r="D2" s="11"/>
      <c r="E2" s="13"/>
      <c r="F2" s="528" t="s">
        <v>0</v>
      </c>
      <c r="G2" s="528"/>
      <c r="H2" s="528"/>
      <c r="I2" s="528"/>
      <c r="J2" s="528"/>
      <c r="K2" s="528"/>
      <c r="L2" s="12"/>
    </row>
    <row r="3" spans="1:21" ht="15" x14ac:dyDescent="0.2">
      <c r="E3" s="11"/>
      <c r="F3" s="529" t="str">
        <f>CONCATENATE('Basic Data Input'!B12," County")</f>
        <v xml:space="preserve"> County</v>
      </c>
      <c r="G3" s="529"/>
      <c r="H3" s="529"/>
      <c r="I3" s="529"/>
      <c r="J3" s="529"/>
      <c r="K3" s="529"/>
      <c r="L3" s="11"/>
    </row>
    <row r="4" spans="1:21" ht="18.600000000000001" customHeight="1" x14ac:dyDescent="0.25">
      <c r="B4" s="15" t="str">
        <f>CONCATENATE("This budget is for the Period ",'Basic Data Input'!B13,", through ",'Basic Data Input'!B14,"")</f>
        <v xml:space="preserve">This budget is for the Period , through </v>
      </c>
      <c r="C4" s="15"/>
      <c r="D4" s="11"/>
      <c r="E4" s="14"/>
      <c r="F4" s="16"/>
      <c r="G4" s="16"/>
      <c r="H4" s="16"/>
      <c r="I4" s="16"/>
      <c r="J4" s="14"/>
    </row>
    <row r="5" spans="1:21" ht="9" customHeight="1" thickBot="1" x14ac:dyDescent="0.25">
      <c r="D5" s="17"/>
      <c r="E5" s="11"/>
      <c r="F5" s="11"/>
      <c r="G5" s="11"/>
      <c r="H5" s="11"/>
      <c r="I5" s="11"/>
      <c r="J5" s="11"/>
    </row>
    <row r="6" spans="1:21" ht="39" hidden="1" thickBot="1" x14ac:dyDescent="0.25">
      <c r="D6" s="18"/>
      <c r="F6" s="19" t="s">
        <v>1</v>
      </c>
      <c r="G6" s="11"/>
      <c r="H6" s="11"/>
      <c r="I6" s="11"/>
      <c r="J6" s="11"/>
      <c r="K6" s="20"/>
    </row>
    <row r="7" spans="1:21" ht="24.95" customHeight="1" thickBot="1" x14ac:dyDescent="0.25">
      <c r="A7" s="530" t="s">
        <v>428</v>
      </c>
      <c r="B7" s="531"/>
      <c r="C7" s="531"/>
      <c r="D7" s="531"/>
      <c r="E7" s="531"/>
      <c r="F7" s="531"/>
      <c r="G7" s="531"/>
      <c r="H7" s="531"/>
      <c r="I7" s="531"/>
      <c r="J7" s="531"/>
      <c r="K7" s="532"/>
      <c r="L7" s="25"/>
      <c r="N7" s="320"/>
      <c r="O7" s="320"/>
      <c r="P7" s="320"/>
      <c r="Q7" s="320"/>
      <c r="R7" s="320"/>
      <c r="S7" s="320"/>
      <c r="T7" s="104"/>
      <c r="U7" s="104"/>
    </row>
    <row r="8" spans="1:21" ht="9" customHeight="1" thickBot="1" x14ac:dyDescent="0.25">
      <c r="B8" s="23"/>
      <c r="C8" s="23"/>
      <c r="N8" s="320"/>
      <c r="O8" s="320"/>
      <c r="P8" s="320"/>
      <c r="Q8" s="320"/>
      <c r="R8" s="320"/>
      <c r="S8" s="320"/>
    </row>
    <row r="9" spans="1:21" ht="20.100000000000001" customHeight="1" x14ac:dyDescent="0.2">
      <c r="A9" s="26"/>
      <c r="B9" s="533" t="s">
        <v>37</v>
      </c>
      <c r="C9" s="533"/>
      <c r="D9" s="533"/>
      <c r="E9" s="534"/>
      <c r="F9" s="535" t="s">
        <v>2</v>
      </c>
      <c r="G9" s="536"/>
      <c r="H9" s="536"/>
      <c r="I9" s="536"/>
      <c r="J9" s="536"/>
      <c r="K9" s="537"/>
      <c r="N9" s="320"/>
      <c r="O9" s="320"/>
      <c r="P9" s="320"/>
      <c r="Q9" s="320"/>
      <c r="R9" s="320"/>
      <c r="S9" s="320"/>
    </row>
    <row r="10" spans="1:21" ht="12.75" customHeight="1" x14ac:dyDescent="0.2">
      <c r="A10" s="27"/>
      <c r="E10" s="28"/>
      <c r="F10" s="524" t="s">
        <v>304</v>
      </c>
      <c r="G10" s="525"/>
      <c r="H10" s="525"/>
      <c r="I10" s="525"/>
      <c r="J10" s="525"/>
      <c r="K10" s="526"/>
    </row>
    <row r="11" spans="1:21" ht="12.75" hidden="1" customHeight="1" x14ac:dyDescent="0.2">
      <c r="A11" s="27"/>
      <c r="E11" s="28"/>
      <c r="F11" s="524"/>
      <c r="G11" s="525"/>
      <c r="H11" s="525"/>
      <c r="I11" s="525"/>
      <c r="J11" s="525"/>
      <c r="K11" s="526"/>
    </row>
    <row r="12" spans="1:21" ht="18" customHeight="1" thickBot="1" x14ac:dyDescent="0.25">
      <c r="A12" s="27"/>
      <c r="B12" s="121">
        <f>ROUND('Total All Funds - Page 2'!G36,2)-B13</f>
        <v>0</v>
      </c>
      <c r="C12" s="341" t="s">
        <v>580</v>
      </c>
      <c r="D12" s="114" t="s">
        <v>347</v>
      </c>
      <c r="E12" s="28"/>
      <c r="F12" s="524"/>
      <c r="G12" s="525"/>
      <c r="H12" s="525"/>
      <c r="I12" s="525"/>
      <c r="J12" s="525"/>
      <c r="K12" s="526"/>
    </row>
    <row r="13" spans="1:21" ht="18" customHeight="1" thickBot="1" x14ac:dyDescent="0.25">
      <c r="A13" s="27"/>
      <c r="B13" s="63"/>
      <c r="C13" s="341" t="s">
        <v>581</v>
      </c>
      <c r="D13" s="29" t="s">
        <v>3</v>
      </c>
      <c r="E13" s="28"/>
      <c r="F13" s="102"/>
      <c r="G13" s="85"/>
      <c r="H13" s="33" t="s">
        <v>5</v>
      </c>
      <c r="I13" s="85"/>
      <c r="J13" s="34" t="s">
        <v>6</v>
      </c>
      <c r="K13" s="103"/>
      <c r="N13" s="320"/>
      <c r="O13" s="320"/>
      <c r="P13" s="320"/>
      <c r="Q13" s="320"/>
      <c r="R13" s="320"/>
      <c r="S13" s="320"/>
    </row>
    <row r="14" spans="1:21" ht="18" customHeight="1" x14ac:dyDescent="0.2">
      <c r="A14" s="27"/>
      <c r="B14" s="62">
        <f>IF(ROUND(SUM(B12:B13),2)&lt;&gt;'Total All Funds - Page 2'!G36,"Must = Tax Recap P. 2",ROUND(SUM(B12:B13),2))</f>
        <v>0</v>
      </c>
      <c r="C14" s="342" t="s">
        <v>582</v>
      </c>
      <c r="D14" s="32" t="s">
        <v>4</v>
      </c>
      <c r="E14" s="28"/>
      <c r="F14" s="467" t="s">
        <v>105</v>
      </c>
      <c r="G14" s="468"/>
      <c r="H14" s="468"/>
      <c r="I14" s="468"/>
      <c r="J14" s="468"/>
      <c r="K14" s="469"/>
      <c r="N14" s="320"/>
      <c r="O14" s="320"/>
      <c r="P14" s="320"/>
      <c r="Q14" s="320"/>
      <c r="R14" s="320"/>
      <c r="S14" s="320"/>
    </row>
    <row r="15" spans="1:21" ht="5.0999999999999996" customHeight="1" thickBot="1" x14ac:dyDescent="0.25">
      <c r="A15" s="35"/>
      <c r="B15" s="10"/>
      <c r="C15" s="10"/>
      <c r="D15" s="10"/>
      <c r="E15" s="36"/>
      <c r="F15" s="30"/>
      <c r="G15" s="22"/>
      <c r="H15" s="22"/>
      <c r="I15" s="22"/>
      <c r="J15" s="37"/>
      <c r="K15" s="28"/>
      <c r="N15" s="320"/>
      <c r="O15" s="320"/>
      <c r="P15" s="320"/>
      <c r="Q15" s="320"/>
      <c r="R15" s="320"/>
      <c r="S15" s="320"/>
    </row>
    <row r="16" spans="1:21" ht="21" customHeight="1" thickBot="1" x14ac:dyDescent="0.25">
      <c r="A16" s="38"/>
      <c r="B16" s="466" t="str">
        <f>CONCATENATE("Outstanding Bonded Indebtedness as of ",'Basic Data Input'!B13,"")</f>
        <v xml:space="preserve">Outstanding Bonded Indebtedness as of </v>
      </c>
      <c r="C16" s="466"/>
      <c r="D16" s="466"/>
      <c r="E16" s="283"/>
      <c r="F16" s="470" t="s">
        <v>305</v>
      </c>
      <c r="G16" s="471"/>
      <c r="H16" s="471"/>
      <c r="I16" s="471"/>
      <c r="J16" s="471"/>
      <c r="K16" s="472"/>
      <c r="N16" s="320"/>
      <c r="O16" s="320"/>
      <c r="P16" s="320"/>
      <c r="Q16" s="320"/>
      <c r="R16" s="320"/>
      <c r="S16" s="320"/>
    </row>
    <row r="17" spans="1:19" ht="18" customHeight="1" thickBot="1" x14ac:dyDescent="0.25">
      <c r="A17" s="27"/>
      <c r="B17" s="343">
        <f>'Basic Data Input'!B17</f>
        <v>0</v>
      </c>
      <c r="C17" s="341" t="s">
        <v>583</v>
      </c>
      <c r="D17" s="39" t="s">
        <v>7</v>
      </c>
      <c r="E17" s="89"/>
      <c r="F17" s="479" t="s">
        <v>341</v>
      </c>
      <c r="G17" s="480"/>
      <c r="H17" s="480"/>
      <c r="I17" s="480"/>
      <c r="J17" s="480"/>
      <c r="K17" s="481"/>
      <c r="N17" s="320"/>
      <c r="O17" s="320"/>
      <c r="P17" s="320"/>
      <c r="Q17" s="320"/>
      <c r="R17" s="320"/>
      <c r="S17" s="320"/>
    </row>
    <row r="18" spans="1:19" ht="27.95" customHeight="1" thickBot="1" x14ac:dyDescent="0.25">
      <c r="A18" s="27"/>
      <c r="B18" s="132">
        <f>'Basic Data Input'!B18</f>
        <v>0</v>
      </c>
      <c r="C18" s="341" t="s">
        <v>584</v>
      </c>
      <c r="D18" s="29" t="s">
        <v>8</v>
      </c>
      <c r="E18" s="89"/>
      <c r="F18" s="482" t="s">
        <v>726</v>
      </c>
      <c r="G18" s="483"/>
      <c r="H18" s="483"/>
      <c r="I18" s="483"/>
      <c r="J18" s="483"/>
      <c r="K18" s="484"/>
      <c r="N18" s="320"/>
      <c r="O18" s="320"/>
      <c r="P18" s="320"/>
      <c r="Q18" s="320"/>
      <c r="R18" s="320"/>
      <c r="S18" s="320"/>
    </row>
    <row r="19" spans="1:19" ht="18" customHeight="1" thickBot="1" x14ac:dyDescent="0.25">
      <c r="A19" s="27"/>
      <c r="B19" s="40">
        <f>SUM(B17:B18)</f>
        <v>0</v>
      </c>
      <c r="C19" s="341" t="s">
        <v>585</v>
      </c>
      <c r="D19" s="32" t="s">
        <v>9</v>
      </c>
      <c r="E19" s="90"/>
      <c r="F19" s="91"/>
      <c r="G19" s="105"/>
      <c r="H19" s="92" t="s">
        <v>5</v>
      </c>
      <c r="I19" s="105"/>
      <c r="J19" s="93" t="s">
        <v>6</v>
      </c>
      <c r="K19" s="94"/>
      <c r="N19" s="320"/>
      <c r="O19" s="320"/>
      <c r="P19" s="320"/>
      <c r="Q19" s="320"/>
      <c r="R19" s="320"/>
      <c r="S19" s="320"/>
    </row>
    <row r="20" spans="1:19" ht="16.5" customHeight="1" thickBot="1" x14ac:dyDescent="0.25">
      <c r="A20" s="35"/>
      <c r="B20" s="41"/>
      <c r="C20" s="41"/>
      <c r="D20" s="98"/>
      <c r="E20" s="42"/>
      <c r="F20" s="476" t="s">
        <v>522</v>
      </c>
      <c r="G20" s="477"/>
      <c r="H20" s="477"/>
      <c r="I20" s="477"/>
      <c r="J20" s="477"/>
      <c r="K20" s="478"/>
      <c r="N20" s="320"/>
      <c r="O20" s="320"/>
      <c r="P20" s="320"/>
      <c r="Q20" s="320"/>
      <c r="R20" s="320"/>
      <c r="S20" s="320"/>
    </row>
    <row r="21" spans="1:19" ht="27.75" customHeight="1" thickBot="1" x14ac:dyDescent="0.25">
      <c r="A21" s="38"/>
      <c r="B21" s="139">
        <f>'Basic Data Input'!B15</f>
        <v>0</v>
      </c>
      <c r="C21" s="341" t="s">
        <v>586</v>
      </c>
      <c r="D21" s="147" t="s">
        <v>437</v>
      </c>
      <c r="E21" s="99"/>
      <c r="F21" s="473" t="s">
        <v>348</v>
      </c>
      <c r="G21" s="474"/>
      <c r="H21" s="474"/>
      <c r="I21" s="474"/>
      <c r="J21" s="474"/>
      <c r="K21" s="475"/>
    </row>
    <row r="22" spans="1:19" ht="16.5" customHeight="1" thickBot="1" x14ac:dyDescent="0.25">
      <c r="A22" s="27"/>
      <c r="B22" s="140" t="s">
        <v>344</v>
      </c>
      <c r="C22" s="140"/>
      <c r="D22" s="140"/>
      <c r="E22" s="28"/>
      <c r="F22" s="485" t="s">
        <v>349</v>
      </c>
      <c r="G22" s="486"/>
      <c r="H22" s="486"/>
      <c r="I22" s="486"/>
      <c r="J22" s="486"/>
      <c r="K22" s="487"/>
    </row>
    <row r="23" spans="1:19" ht="15" customHeight="1" thickBot="1" x14ac:dyDescent="0.25">
      <c r="A23" s="503" t="s">
        <v>10</v>
      </c>
      <c r="B23" s="504"/>
      <c r="C23" s="504"/>
      <c r="D23" s="504"/>
      <c r="E23" s="505"/>
      <c r="F23" s="515" t="s">
        <v>727</v>
      </c>
      <c r="G23" s="516"/>
      <c r="H23" s="516"/>
      <c r="I23" s="516"/>
      <c r="J23" s="516"/>
      <c r="K23" s="517"/>
    </row>
    <row r="24" spans="1:19" ht="21" customHeight="1" thickBot="1" x14ac:dyDescent="0.25">
      <c r="A24" s="27"/>
      <c r="E24" s="28"/>
      <c r="F24" s="115"/>
      <c r="G24" s="116"/>
      <c r="H24" s="117" t="s">
        <v>5</v>
      </c>
      <c r="I24" s="116"/>
      <c r="J24" s="118" t="s">
        <v>6</v>
      </c>
      <c r="K24" s="119"/>
    </row>
    <row r="25" spans="1:19" ht="18" customHeight="1" thickBot="1" x14ac:dyDescent="0.25">
      <c r="A25" s="27"/>
      <c r="B25" s="43"/>
      <c r="C25" s="43"/>
      <c r="E25" s="28"/>
      <c r="F25" s="512" t="s">
        <v>523</v>
      </c>
      <c r="G25" s="513"/>
      <c r="H25" s="513"/>
      <c r="I25" s="513"/>
      <c r="J25" s="513"/>
      <c r="K25" s="514"/>
    </row>
    <row r="26" spans="1:19" ht="15" customHeight="1" x14ac:dyDescent="0.2">
      <c r="A26" s="27"/>
      <c r="B26" s="43"/>
      <c r="C26" s="43"/>
      <c r="D26" s="69"/>
      <c r="E26" s="28"/>
      <c r="F26" s="44"/>
      <c r="G26" s="43"/>
      <c r="K26" s="28"/>
    </row>
    <row r="27" spans="1:19" ht="15" customHeight="1" thickBot="1" x14ac:dyDescent="0.25">
      <c r="A27" s="141"/>
      <c r="B27" s="142"/>
      <c r="C27" s="142"/>
      <c r="D27" s="143"/>
      <c r="E27" s="144"/>
      <c r="F27" s="45"/>
      <c r="G27" s="46"/>
      <c r="H27" s="10"/>
      <c r="I27" s="10"/>
      <c r="J27" s="10"/>
      <c r="K27" s="36"/>
    </row>
    <row r="28" spans="1:19" ht="16.5" thickTop="1" thickBot="1" x14ac:dyDescent="0.3">
      <c r="A28" s="506" t="s">
        <v>432</v>
      </c>
      <c r="B28" s="507"/>
      <c r="C28" s="507"/>
      <c r="D28" s="507"/>
      <c r="E28" s="508"/>
      <c r="F28" s="518" t="s">
        <v>441</v>
      </c>
      <c r="G28" s="519"/>
      <c r="H28" s="519"/>
      <c r="I28" s="519"/>
      <c r="J28" s="519"/>
      <c r="K28" s="520"/>
      <c r="L28" s="69"/>
    </row>
    <row r="29" spans="1:19" ht="46.5" customHeight="1" thickTop="1" thickBot="1" x14ac:dyDescent="0.25">
      <c r="A29" s="509" t="s">
        <v>571</v>
      </c>
      <c r="B29" s="510"/>
      <c r="C29" s="510"/>
      <c r="D29" s="510"/>
      <c r="E29" s="511"/>
      <c r="F29" s="521" t="s">
        <v>728</v>
      </c>
      <c r="G29" s="522"/>
      <c r="H29" s="522"/>
      <c r="I29" s="522"/>
      <c r="J29" s="522"/>
      <c r="K29" s="523"/>
      <c r="L29" s="69"/>
    </row>
    <row r="30" spans="1:19" ht="15.75" thickTop="1" x14ac:dyDescent="0.25">
      <c r="A30" s="491" t="s">
        <v>342</v>
      </c>
      <c r="B30" s="492"/>
      <c r="C30" s="492"/>
      <c r="D30" s="492"/>
      <c r="E30" s="493"/>
      <c r="F30" s="488" t="s">
        <v>440</v>
      </c>
      <c r="G30" s="489"/>
      <c r="H30" s="489"/>
      <c r="I30" s="489"/>
      <c r="J30" s="489"/>
      <c r="K30" s="490"/>
      <c r="L30" s="69"/>
    </row>
    <row r="31" spans="1:19" ht="19.5" customHeight="1" x14ac:dyDescent="0.25">
      <c r="A31" s="494" t="s">
        <v>570</v>
      </c>
      <c r="B31" s="495"/>
      <c r="C31" s="495"/>
      <c r="D31" s="495"/>
      <c r="E31" s="496"/>
      <c r="F31" s="500" t="s">
        <v>442</v>
      </c>
      <c r="G31" s="501"/>
      <c r="H31" s="501"/>
      <c r="I31" s="501"/>
      <c r="J31" s="501"/>
      <c r="K31" s="502"/>
      <c r="L31" s="69"/>
      <c r="N31" s="320"/>
      <c r="O31" s="320"/>
      <c r="P31" s="320"/>
      <c r="Q31" s="320"/>
      <c r="R31" s="320"/>
      <c r="S31" s="320"/>
    </row>
    <row r="32" spans="1:19" ht="24" customHeight="1" thickBot="1" x14ac:dyDescent="0.3">
      <c r="A32" s="497" t="s">
        <v>555</v>
      </c>
      <c r="B32" s="498"/>
      <c r="C32" s="498"/>
      <c r="D32" s="498"/>
      <c r="E32" s="499"/>
      <c r="F32" s="95" t="s">
        <v>343</v>
      </c>
      <c r="G32" s="96"/>
      <c r="H32" s="149"/>
      <c r="I32" s="96"/>
      <c r="J32" s="96"/>
      <c r="K32" s="97"/>
      <c r="L32" s="69"/>
      <c r="N32" s="320"/>
      <c r="O32" s="320"/>
      <c r="P32" s="320"/>
      <c r="Q32" s="320"/>
      <c r="R32" s="320"/>
      <c r="S32" s="320"/>
    </row>
    <row r="33" ht="13.5" thickTop="1" x14ac:dyDescent="0.2"/>
  </sheetData>
  <sheetProtection algorithmName="SHA-512" hashValue="esr9RDJWf1ojCy3zVLgrq/OCv3hVPw1iyEbbEGCe8B0pEpFDheSQppUNCqBnV6fNZZqsH/HGcd8cnHA3sTcv+A==" saltValue="yvfY6l/zpDnp8Hdm0izMCw==" spinCount="100000" sheet="1" objects="1" scenarios="1"/>
  <mergeCells count="27">
    <mergeCell ref="F10:K12"/>
    <mergeCell ref="F1:K1"/>
    <mergeCell ref="F2:K2"/>
    <mergeCell ref="F3:K3"/>
    <mergeCell ref="A7:K7"/>
    <mergeCell ref="B9:E9"/>
    <mergeCell ref="F9:K9"/>
    <mergeCell ref="F22:K22"/>
    <mergeCell ref="F30:K30"/>
    <mergeCell ref="A30:E30"/>
    <mergeCell ref="A31:E31"/>
    <mergeCell ref="A32:E32"/>
    <mergeCell ref="F31:K31"/>
    <mergeCell ref="A23:E23"/>
    <mergeCell ref="A28:E28"/>
    <mergeCell ref="A29:E29"/>
    <mergeCell ref="F25:K25"/>
    <mergeCell ref="F23:K23"/>
    <mergeCell ref="F28:K28"/>
    <mergeCell ref="F29:K29"/>
    <mergeCell ref="B16:D16"/>
    <mergeCell ref="F14:K14"/>
    <mergeCell ref="F16:K16"/>
    <mergeCell ref="F21:K21"/>
    <mergeCell ref="F20:K20"/>
    <mergeCell ref="F17:K17"/>
    <mergeCell ref="F18:K18"/>
  </mergeCells>
  <hyperlinks>
    <hyperlink ref="A31" r:id="rId1" display="Website:  www.auditors.nebraska.gov" xr:uid="{00000000-0004-0000-0300-000000000000}"/>
    <hyperlink ref="A32" r:id="rId2" display="Questions - E-Mail:  Deann.Haeffner@nebraska.gov" xr:uid="{00000000-0004-0000-0300-000001000000}"/>
    <hyperlink ref="A32:E32" r:id="rId3" display="Questions - E-Mail:  Jeff.Schreier@nebraska.gov" xr:uid="{B3E633E8-19C0-41D3-B943-3705595054C2}"/>
  </hyperlinks>
  <printOptions horizontalCentered="1"/>
  <pageMargins left="0.25" right="0.25" top="0.25" bottom="0.4" header="0.25" footer="0.2"/>
  <pageSetup scale="94" orientation="landscape" r:id="rId4"/>
  <headerFooter alignWithMargins="0">
    <oddFooter>&amp;R&amp;"Arial,Bold"Page 1</oddFooter>
  </headerFooter>
  <customProperties>
    <customPr name="OrphanNamesChecked" r:id="rId5"/>
  </customProperties>
  <legacyDrawing r:id="rId6"/>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pageSetUpPr fitToPage="1"/>
  </sheetPr>
  <dimension ref="A1:U42"/>
  <sheetViews>
    <sheetView topLeftCell="A14" workbookViewId="0">
      <selection activeCell="G35" sqref="G35"/>
    </sheetView>
  </sheetViews>
  <sheetFormatPr defaultColWidth="9.140625" defaultRowHeight="12.75" x14ac:dyDescent="0.2"/>
  <cols>
    <col min="1" max="1" width="3.7109375" style="3" customWidth="1"/>
    <col min="2" max="2" width="80.7109375" style="3" customWidth="1"/>
    <col min="3" max="3" width="25.7109375" style="3" customWidth="1"/>
    <col min="4" max="4" width="4" style="346" bestFit="1" customWidth="1"/>
    <col min="5" max="5" width="25.7109375" style="3" customWidth="1"/>
    <col min="6" max="6" width="4.85546875" style="3" bestFit="1" customWidth="1"/>
    <col min="7" max="7" width="25.7109375" style="3" customWidth="1"/>
    <col min="8" max="8" width="5" style="69" customWidth="1"/>
    <col min="9" max="9" width="7" style="69" bestFit="1" customWidth="1"/>
    <col min="10" max="10" width="89.7109375" style="69" customWidth="1"/>
    <col min="11" max="16384" width="9.140625" style="3"/>
  </cols>
  <sheetData>
    <row r="1" spans="1:21" ht="35.1" customHeight="1" thickBot="1" x14ac:dyDescent="0.25">
      <c r="A1" s="544" t="str">
        <f>CONCATENATE('Basic Data Input'!B11," in ",'Basic Data Input'!B12," County")</f>
        <v>_________________________________ in  County</v>
      </c>
      <c r="B1" s="544"/>
      <c r="C1" s="544"/>
      <c r="D1" s="544"/>
      <c r="E1" s="544"/>
      <c r="F1" s="544"/>
      <c r="G1" s="544"/>
      <c r="J1" s="183" t="s">
        <v>487</v>
      </c>
    </row>
    <row r="2" spans="1:21" ht="42.95" customHeight="1" thickBot="1" x14ac:dyDescent="0.25">
      <c r="A2" s="4" t="s">
        <v>11</v>
      </c>
      <c r="B2" s="354" t="s">
        <v>12</v>
      </c>
      <c r="C2" s="355" t="s">
        <v>729</v>
      </c>
      <c r="D2" s="356"/>
      <c r="E2" s="355" t="s">
        <v>730</v>
      </c>
      <c r="F2" s="355"/>
      <c r="G2" s="357" t="s">
        <v>731</v>
      </c>
      <c r="H2" s="358"/>
      <c r="K2" s="120"/>
      <c r="L2" s="120"/>
      <c r="M2" s="120"/>
      <c r="N2" s="120"/>
      <c r="O2" s="120"/>
      <c r="P2" s="120"/>
      <c r="Q2" s="120"/>
      <c r="R2" s="120"/>
      <c r="S2" s="120"/>
      <c r="T2" s="120"/>
      <c r="U2" s="120"/>
    </row>
    <row r="3" spans="1:21" ht="17.45" customHeight="1" x14ac:dyDescent="0.2">
      <c r="A3" s="347">
        <f>ROWS(A$3:A3)</f>
        <v>1</v>
      </c>
      <c r="B3" s="348" t="s">
        <v>110</v>
      </c>
      <c r="C3" s="349"/>
      <c r="D3" s="360"/>
      <c r="E3" s="349"/>
      <c r="F3" s="349"/>
      <c r="G3" s="349"/>
      <c r="H3" s="351"/>
      <c r="K3" s="120"/>
      <c r="L3" s="120"/>
      <c r="M3" s="120"/>
      <c r="N3" s="120"/>
      <c r="O3" s="120"/>
      <c r="P3" s="120"/>
      <c r="Q3" s="120"/>
      <c r="R3" s="120"/>
      <c r="S3" s="120"/>
      <c r="T3" s="120"/>
      <c r="U3" s="120"/>
    </row>
    <row r="4" spans="1:21" ht="17.45" customHeight="1" x14ac:dyDescent="0.2">
      <c r="A4" s="5">
        <f>ROWS(A$3:A4)</f>
        <v>2</v>
      </c>
      <c r="B4" s="182" t="s">
        <v>488</v>
      </c>
      <c r="C4" s="387">
        <f>'2024-2025 Worksheet'!G5</f>
        <v>0</v>
      </c>
      <c r="D4" s="405" t="s">
        <v>587</v>
      </c>
      <c r="E4" s="387">
        <f>C32-E5-E6</f>
        <v>0</v>
      </c>
      <c r="F4" s="405" t="s">
        <v>615</v>
      </c>
      <c r="G4" s="387">
        <f>E32-G5-G6</f>
        <v>0</v>
      </c>
      <c r="H4" s="409" t="s">
        <v>646</v>
      </c>
      <c r="I4" s="344"/>
      <c r="J4" s="184" t="s">
        <v>713</v>
      </c>
      <c r="K4" s="120"/>
      <c r="L4" s="120"/>
      <c r="M4" s="120"/>
      <c r="N4" s="120"/>
      <c r="O4" s="120"/>
      <c r="P4" s="120"/>
      <c r="Q4" s="120"/>
      <c r="R4" s="120"/>
      <c r="S4" s="120"/>
      <c r="T4" s="120"/>
      <c r="U4" s="120"/>
    </row>
    <row r="5" spans="1:21" ht="17.45" customHeight="1" x14ac:dyDescent="0.2">
      <c r="A5" s="5">
        <f>ROWS(A$3:A5)</f>
        <v>3</v>
      </c>
      <c r="B5" s="7" t="s">
        <v>14</v>
      </c>
      <c r="C5" s="387">
        <f>'2024-2025 Worksheet'!G6</f>
        <v>0</v>
      </c>
      <c r="D5" s="405" t="s">
        <v>588</v>
      </c>
      <c r="E5" s="387">
        <f>'2025-2026 Worksheet'!G6</f>
        <v>0</v>
      </c>
      <c r="F5" s="405" t="s">
        <v>621</v>
      </c>
      <c r="G5" s="387">
        <f>'2026-2027 Worksheet'!G6</f>
        <v>0</v>
      </c>
      <c r="H5" s="409" t="s">
        <v>647</v>
      </c>
      <c r="I5" s="344"/>
      <c r="J5" s="184" t="s">
        <v>714</v>
      </c>
      <c r="K5" s="120"/>
      <c r="L5" s="120"/>
      <c r="M5" s="120"/>
      <c r="N5" s="120"/>
      <c r="O5" s="120"/>
      <c r="P5" s="120"/>
      <c r="Q5" s="120"/>
      <c r="R5" s="120"/>
      <c r="S5" s="120"/>
      <c r="T5" s="120"/>
      <c r="U5" s="120"/>
    </row>
    <row r="6" spans="1:21" ht="17.45" customHeight="1" x14ac:dyDescent="0.2">
      <c r="A6" s="5">
        <f>ROWS(A$3:A6)</f>
        <v>4</v>
      </c>
      <c r="B6" s="2" t="s">
        <v>15</v>
      </c>
      <c r="C6" s="387">
        <f>'2024-2025 Worksheet'!G7</f>
        <v>0</v>
      </c>
      <c r="D6" s="405" t="s">
        <v>589</v>
      </c>
      <c r="E6" s="387">
        <f>'2025-2026 Worksheet'!G7</f>
        <v>0</v>
      </c>
      <c r="F6" s="405" t="s">
        <v>622</v>
      </c>
      <c r="G6" s="387">
        <f>'2026-2027 Worksheet'!G7</f>
        <v>0</v>
      </c>
      <c r="H6" s="409" t="s">
        <v>618</v>
      </c>
      <c r="I6" s="344"/>
      <c r="K6" s="120"/>
      <c r="L6" s="120"/>
      <c r="M6" s="120"/>
      <c r="N6" s="120"/>
      <c r="O6" s="120"/>
      <c r="P6" s="120"/>
      <c r="Q6" s="120"/>
      <c r="R6" s="120"/>
      <c r="S6" s="120"/>
      <c r="T6" s="120"/>
      <c r="U6" s="120"/>
    </row>
    <row r="7" spans="1:21" ht="17.45" customHeight="1" thickBot="1" x14ac:dyDescent="0.25">
      <c r="A7" s="178">
        <f>ROWS(A$3:A7)</f>
        <v>5</v>
      </c>
      <c r="B7" s="179" t="s">
        <v>302</v>
      </c>
      <c r="C7" s="388">
        <f>ROUND(SUM(C4:C6),2)</f>
        <v>0</v>
      </c>
      <c r="D7" s="406" t="s">
        <v>590</v>
      </c>
      <c r="E7" s="388">
        <f>IF(SUM(E4:E6)&lt;&gt;C32,"Must = Column 1, Line 30",SUM(E4:E6))</f>
        <v>0</v>
      </c>
      <c r="F7" s="406" t="s">
        <v>623</v>
      </c>
      <c r="G7" s="388">
        <f>IF(SUM(G4:G6)&lt;&gt;E32,"Must = Column 2, Line 30",SUM(G4:G6))</f>
        <v>0</v>
      </c>
      <c r="H7" s="410" t="s">
        <v>648</v>
      </c>
      <c r="I7" s="344"/>
      <c r="K7" s="120"/>
      <c r="L7" s="120"/>
      <c r="M7" s="120"/>
      <c r="N7" s="120"/>
      <c r="O7" s="120"/>
      <c r="P7" s="120"/>
      <c r="Q7" s="120"/>
      <c r="R7" s="120"/>
      <c r="S7" s="120"/>
      <c r="T7" s="120"/>
      <c r="U7" s="120"/>
    </row>
    <row r="8" spans="1:21" ht="17.45" customHeight="1" x14ac:dyDescent="0.2">
      <c r="A8" s="347">
        <f>ROWS(A$3:A8)</f>
        <v>6</v>
      </c>
      <c r="B8" s="352" t="s">
        <v>146</v>
      </c>
      <c r="C8" s="389">
        <f>'2024-2025 Worksheet'!G9</f>
        <v>0</v>
      </c>
      <c r="D8" s="407" t="s">
        <v>591</v>
      </c>
      <c r="E8" s="389">
        <f>'2025-2026 Worksheet'!G9</f>
        <v>0</v>
      </c>
      <c r="F8" s="407" t="s">
        <v>624</v>
      </c>
      <c r="G8" s="387">
        <f>'2026-2027 Worksheet'!G9</f>
        <v>0</v>
      </c>
      <c r="H8" s="411" t="s">
        <v>649</v>
      </c>
      <c r="I8" s="344"/>
      <c r="K8" s="120"/>
      <c r="L8" s="120"/>
      <c r="M8" s="120"/>
      <c r="N8" s="120"/>
      <c r="O8" s="120"/>
      <c r="P8" s="120"/>
      <c r="Q8" s="120"/>
      <c r="R8" s="120"/>
      <c r="S8" s="120"/>
      <c r="T8" s="120"/>
      <c r="U8" s="120"/>
    </row>
    <row r="9" spans="1:21" ht="17.45" customHeight="1" x14ac:dyDescent="0.2">
      <c r="A9" s="9">
        <f>ROWS(A$3:A9)</f>
        <v>7</v>
      </c>
      <c r="B9" s="2" t="s">
        <v>17</v>
      </c>
      <c r="C9" s="387">
        <f>'2024-2025 Worksheet'!G10</f>
        <v>0</v>
      </c>
      <c r="D9" s="405" t="s">
        <v>592</v>
      </c>
      <c r="E9" s="387">
        <f>'2025-2026 Worksheet'!G10</f>
        <v>0</v>
      </c>
      <c r="F9" s="405" t="s">
        <v>625</v>
      </c>
      <c r="G9" s="387">
        <f>'2026-2027 Worksheet'!G10</f>
        <v>0</v>
      </c>
      <c r="H9" s="409" t="s">
        <v>650</v>
      </c>
      <c r="I9" s="344"/>
      <c r="K9" s="120"/>
      <c r="L9" s="120"/>
      <c r="M9" s="120"/>
      <c r="N9" s="120"/>
      <c r="O9" s="120"/>
      <c r="P9" s="120"/>
      <c r="Q9" s="120"/>
      <c r="R9" s="120"/>
      <c r="S9" s="120"/>
      <c r="T9" s="120"/>
      <c r="U9" s="120"/>
    </row>
    <row r="10" spans="1:21" ht="17.45" customHeight="1" x14ac:dyDescent="0.2">
      <c r="A10" s="5">
        <f>ROWS(A$3:A10)</f>
        <v>8</v>
      </c>
      <c r="B10" s="76" t="s">
        <v>512</v>
      </c>
      <c r="C10" s="387">
        <f>'2024-2025 Worksheet'!G11</f>
        <v>0</v>
      </c>
      <c r="D10" s="405" t="s">
        <v>593</v>
      </c>
      <c r="E10" s="387">
        <f>'2025-2026 Worksheet'!G11</f>
        <v>0</v>
      </c>
      <c r="F10" s="405" t="s">
        <v>626</v>
      </c>
      <c r="G10" s="387">
        <f>'2026-2027 Worksheet'!G11</f>
        <v>0</v>
      </c>
      <c r="H10" s="409" t="s">
        <v>651</v>
      </c>
      <c r="I10" s="344"/>
      <c r="J10" s="184" t="s">
        <v>483</v>
      </c>
      <c r="K10" s="120"/>
      <c r="L10" s="120"/>
      <c r="M10" s="120"/>
      <c r="N10" s="120"/>
      <c r="O10" s="120"/>
      <c r="P10" s="120"/>
      <c r="Q10" s="120"/>
      <c r="R10" s="120"/>
      <c r="S10" s="120"/>
      <c r="T10" s="120"/>
      <c r="U10" s="120"/>
    </row>
    <row r="11" spans="1:21" ht="17.45" customHeight="1" x14ac:dyDescent="0.2">
      <c r="A11" s="5">
        <f>ROWS(A$3:A11)</f>
        <v>9</v>
      </c>
      <c r="B11" s="2" t="s">
        <v>18</v>
      </c>
      <c r="C11" s="387">
        <f>'2024-2025 Worksheet'!G12</f>
        <v>0</v>
      </c>
      <c r="D11" s="405" t="s">
        <v>594</v>
      </c>
      <c r="E11" s="387">
        <f>'2025-2026 Worksheet'!G12</f>
        <v>0</v>
      </c>
      <c r="F11" s="405" t="s">
        <v>627</v>
      </c>
      <c r="G11" s="387">
        <f>'2026-2027 Worksheet'!G12</f>
        <v>0</v>
      </c>
      <c r="H11" s="409" t="s">
        <v>652</v>
      </c>
      <c r="I11" s="344"/>
      <c r="K11" s="120"/>
      <c r="L11" s="120"/>
      <c r="M11" s="120"/>
      <c r="N11" s="120"/>
      <c r="O11" s="120"/>
      <c r="P11" s="120"/>
      <c r="Q11" s="120"/>
      <c r="R11" s="120"/>
      <c r="S11" s="120"/>
      <c r="T11" s="120"/>
      <c r="U11" s="120"/>
    </row>
    <row r="12" spans="1:21" ht="17.45" customHeight="1" x14ac:dyDescent="0.2">
      <c r="A12" s="5">
        <f>ROWS(A$3:A12)</f>
        <v>10</v>
      </c>
      <c r="B12" s="2" t="s">
        <v>19</v>
      </c>
      <c r="C12" s="387">
        <f>'2024-2025 Worksheet'!G13</f>
        <v>0</v>
      </c>
      <c r="D12" s="405" t="s">
        <v>595</v>
      </c>
      <c r="E12" s="387">
        <f>'2025-2026 Worksheet'!G13</f>
        <v>0</v>
      </c>
      <c r="F12" s="405" t="s">
        <v>628</v>
      </c>
      <c r="G12" s="387">
        <f>'2026-2027 Worksheet'!G13</f>
        <v>0</v>
      </c>
      <c r="H12" s="409" t="s">
        <v>653</v>
      </c>
      <c r="I12" s="344"/>
      <c r="K12" s="120"/>
      <c r="L12" s="120"/>
      <c r="M12" s="120"/>
      <c r="N12" s="120"/>
      <c r="O12" s="120"/>
      <c r="P12" s="120"/>
      <c r="Q12" s="120"/>
      <c r="R12" s="120"/>
      <c r="S12" s="120"/>
      <c r="T12" s="120"/>
      <c r="U12" s="120"/>
    </row>
    <row r="13" spans="1:21" ht="17.45" customHeight="1" x14ac:dyDescent="0.2">
      <c r="A13" s="5">
        <f>ROWS(A$3:A13)</f>
        <v>11</v>
      </c>
      <c r="B13" s="76" t="s">
        <v>300</v>
      </c>
      <c r="C13" s="387">
        <f>'2024-2025 Worksheet'!G14</f>
        <v>0</v>
      </c>
      <c r="D13" s="405" t="s">
        <v>596</v>
      </c>
      <c r="E13" s="387">
        <f>'2025-2026 Worksheet'!G14</f>
        <v>0</v>
      </c>
      <c r="F13" s="405" t="s">
        <v>629</v>
      </c>
      <c r="G13" s="392"/>
      <c r="H13" s="6"/>
      <c r="I13" s="344"/>
      <c r="K13" s="120"/>
      <c r="L13" s="120"/>
      <c r="M13" s="120"/>
      <c r="N13" s="120"/>
      <c r="O13" s="120"/>
      <c r="P13" s="120"/>
      <c r="Q13" s="120"/>
      <c r="R13" s="120"/>
      <c r="S13" s="120"/>
      <c r="T13" s="120"/>
      <c r="U13" s="120"/>
    </row>
    <row r="14" spans="1:21" ht="17.45" customHeight="1" x14ac:dyDescent="0.2">
      <c r="A14" s="5">
        <f>ROWS(A$3:A14)</f>
        <v>12</v>
      </c>
      <c r="B14" s="76" t="s">
        <v>301</v>
      </c>
      <c r="C14" s="387">
        <f>'2024-2025 Worksheet'!G15</f>
        <v>0</v>
      </c>
      <c r="D14" s="405" t="s">
        <v>597</v>
      </c>
      <c r="E14" s="387">
        <f>'2025-2026 Worksheet'!G15</f>
        <v>0</v>
      </c>
      <c r="F14" s="405" t="s">
        <v>616</v>
      </c>
      <c r="G14" s="387">
        <f>'2026-2027 Worksheet'!G15</f>
        <v>0</v>
      </c>
      <c r="H14" s="409" t="s">
        <v>654</v>
      </c>
      <c r="I14" s="344"/>
      <c r="K14" s="120"/>
      <c r="L14" s="120"/>
      <c r="M14" s="120"/>
      <c r="N14" s="120"/>
      <c r="O14" s="120"/>
      <c r="P14" s="120"/>
      <c r="Q14" s="120"/>
      <c r="R14" s="120"/>
      <c r="S14" s="120"/>
      <c r="T14" s="120"/>
      <c r="U14" s="120"/>
    </row>
    <row r="15" spans="1:21" ht="17.45" customHeight="1" x14ac:dyDescent="0.2">
      <c r="A15" s="5">
        <f>ROWS(A$3:A15)</f>
        <v>13</v>
      </c>
      <c r="B15" s="76" t="s">
        <v>513</v>
      </c>
      <c r="C15" s="387">
        <f>'2024-2025 Worksheet'!G16</f>
        <v>0</v>
      </c>
      <c r="D15" s="405" t="s">
        <v>598</v>
      </c>
      <c r="E15" s="387">
        <f>'2025-2026 Worksheet'!G16</f>
        <v>0</v>
      </c>
      <c r="F15" s="405" t="s">
        <v>630</v>
      </c>
      <c r="G15" s="387">
        <f>'2026-2027 Worksheet'!G16</f>
        <v>0</v>
      </c>
      <c r="H15" s="409" t="s">
        <v>655</v>
      </c>
      <c r="I15" s="344"/>
      <c r="K15" s="120"/>
      <c r="L15" s="120"/>
      <c r="M15" s="120"/>
      <c r="N15" s="120"/>
      <c r="O15" s="120"/>
      <c r="P15" s="120"/>
      <c r="Q15" s="120"/>
      <c r="R15" s="120"/>
      <c r="S15" s="120"/>
      <c r="T15" s="120"/>
      <c r="U15" s="120"/>
    </row>
    <row r="16" spans="1:21" ht="17.45" customHeight="1" x14ac:dyDescent="0.2">
      <c r="A16" s="5">
        <f>ROWS(A$3:A16)</f>
        <v>14</v>
      </c>
      <c r="B16" s="2" t="s">
        <v>20</v>
      </c>
      <c r="C16" s="387">
        <f>'2024-2025 Worksheet'!G17</f>
        <v>0</v>
      </c>
      <c r="D16" s="405" t="s">
        <v>599</v>
      </c>
      <c r="E16" s="387">
        <f>'2025-2026 Worksheet'!G17</f>
        <v>0</v>
      </c>
      <c r="F16" s="405" t="s">
        <v>631</v>
      </c>
      <c r="G16" s="387">
        <f>'2026-2027 Worksheet'!G17</f>
        <v>0</v>
      </c>
      <c r="H16" s="409" t="s">
        <v>656</v>
      </c>
      <c r="I16" s="344"/>
      <c r="K16" s="120"/>
      <c r="L16" s="120"/>
      <c r="M16" s="120"/>
      <c r="N16" s="120"/>
      <c r="O16" s="120"/>
      <c r="P16" s="120"/>
      <c r="Q16" s="120"/>
      <c r="R16" s="120"/>
      <c r="S16" s="120"/>
      <c r="T16" s="120"/>
      <c r="U16" s="120"/>
    </row>
    <row r="17" spans="1:21" ht="17.45" customHeight="1" x14ac:dyDescent="0.2">
      <c r="A17" s="5">
        <f>ROWS(A$3:A17)</f>
        <v>15</v>
      </c>
      <c r="B17" s="76" t="s">
        <v>514</v>
      </c>
      <c r="C17" s="387">
        <f>'2024-2025 Worksheet'!G18</f>
        <v>0</v>
      </c>
      <c r="D17" s="405" t="s">
        <v>600</v>
      </c>
      <c r="E17" s="387">
        <f>'2025-2026 Worksheet'!G18</f>
        <v>0</v>
      </c>
      <c r="F17" s="405" t="s">
        <v>632</v>
      </c>
      <c r="G17" s="387">
        <f>'2026-2027 Worksheet'!G18</f>
        <v>0</v>
      </c>
      <c r="H17" s="409" t="s">
        <v>619</v>
      </c>
      <c r="I17" s="344"/>
      <c r="K17" s="120"/>
      <c r="L17" s="120"/>
      <c r="M17" s="120"/>
      <c r="N17" s="120"/>
      <c r="O17" s="120"/>
      <c r="P17" s="120"/>
      <c r="Q17" s="120"/>
      <c r="R17" s="120"/>
      <c r="S17" s="120"/>
      <c r="T17" s="120"/>
      <c r="U17" s="120"/>
    </row>
    <row r="18" spans="1:21" ht="17.45" customHeight="1" x14ac:dyDescent="0.2">
      <c r="A18" s="5">
        <f>ROWS(A$3:A18)</f>
        <v>16</v>
      </c>
      <c r="B18" s="76" t="s">
        <v>296</v>
      </c>
      <c r="C18" s="387">
        <f>'2024-2025 Worksheet'!G19</f>
        <v>0</v>
      </c>
      <c r="D18" s="405" t="s">
        <v>601</v>
      </c>
      <c r="E18" s="387">
        <f>'2025-2026 Worksheet'!G19</f>
        <v>0</v>
      </c>
      <c r="F18" s="405" t="s">
        <v>633</v>
      </c>
      <c r="G18" s="387">
        <f>'2026-2027 Worksheet'!G19</f>
        <v>0</v>
      </c>
      <c r="H18" s="409" t="s">
        <v>657</v>
      </c>
      <c r="I18" s="344"/>
      <c r="K18" s="120"/>
      <c r="L18" s="120"/>
      <c r="M18" s="120"/>
      <c r="N18" s="120"/>
      <c r="O18" s="120"/>
      <c r="P18" s="120"/>
      <c r="Q18" s="120"/>
      <c r="R18" s="120"/>
      <c r="S18" s="120"/>
      <c r="T18" s="120"/>
      <c r="U18" s="120"/>
    </row>
    <row r="19" spans="1:21" ht="17.45" customHeight="1" thickBot="1" x14ac:dyDescent="0.25">
      <c r="A19" s="178">
        <f>ROWS(A$3:A19)</f>
        <v>17</v>
      </c>
      <c r="B19" s="179" t="s">
        <v>297</v>
      </c>
      <c r="C19" s="388">
        <f>SUM(C7:C18)</f>
        <v>0</v>
      </c>
      <c r="D19" s="406" t="s">
        <v>602</v>
      </c>
      <c r="E19" s="388">
        <f>SUM(E7:E18)</f>
        <v>0</v>
      </c>
      <c r="F19" s="406" t="s">
        <v>634</v>
      </c>
      <c r="G19" s="388">
        <f>SUM(G7:G18)</f>
        <v>0</v>
      </c>
      <c r="H19" s="410" t="s">
        <v>658</v>
      </c>
      <c r="I19" s="344"/>
      <c r="K19" s="120"/>
      <c r="L19" s="120"/>
      <c r="M19" s="120"/>
      <c r="N19" s="120"/>
      <c r="O19" s="120"/>
      <c r="P19" s="120"/>
      <c r="Q19" s="120"/>
      <c r="R19" s="120"/>
      <c r="S19" s="120"/>
      <c r="T19" s="120"/>
      <c r="U19" s="120"/>
    </row>
    <row r="20" spans="1:21" ht="17.45" customHeight="1" x14ac:dyDescent="0.2">
      <c r="A20" s="347">
        <f>ROWS(A$3:A20)</f>
        <v>18</v>
      </c>
      <c r="B20" s="353" t="s">
        <v>22</v>
      </c>
      <c r="C20" s="390"/>
      <c r="D20" s="360"/>
      <c r="E20" s="390"/>
      <c r="F20" s="350"/>
      <c r="G20" s="390"/>
      <c r="H20" s="351"/>
      <c r="I20" s="344"/>
      <c r="K20" s="120"/>
      <c r="L20" s="120"/>
      <c r="M20" s="120"/>
      <c r="N20" s="120"/>
      <c r="O20" s="120"/>
      <c r="P20" s="120"/>
      <c r="Q20" s="120"/>
      <c r="R20" s="120"/>
      <c r="S20" s="120"/>
      <c r="T20" s="120"/>
      <c r="U20" s="120"/>
    </row>
    <row r="21" spans="1:21" ht="17.45" customHeight="1" x14ac:dyDescent="0.2">
      <c r="A21" s="5">
        <f>ROWS(A$3:A21)</f>
        <v>19</v>
      </c>
      <c r="B21" s="2" t="s">
        <v>23</v>
      </c>
      <c r="C21" s="387">
        <f>'2024-2025 Worksheet'!G22</f>
        <v>0</v>
      </c>
      <c r="D21" s="405" t="s">
        <v>603</v>
      </c>
      <c r="E21" s="387">
        <f>'2025-2026 Worksheet'!G22</f>
        <v>0</v>
      </c>
      <c r="F21" s="405" t="s">
        <v>635</v>
      </c>
      <c r="G21" s="387">
        <f>'2026-2027 Worksheet'!G22</f>
        <v>0</v>
      </c>
      <c r="H21" s="409" t="s">
        <v>659</v>
      </c>
      <c r="I21" s="344"/>
      <c r="K21" s="120"/>
      <c r="L21" s="120"/>
      <c r="M21" s="120"/>
      <c r="N21" s="120"/>
      <c r="O21" s="120"/>
      <c r="P21" s="120"/>
      <c r="Q21" s="120"/>
      <c r="R21" s="120"/>
      <c r="S21" s="120"/>
      <c r="T21" s="120"/>
      <c r="U21" s="120"/>
    </row>
    <row r="22" spans="1:21" ht="17.45" customHeight="1" x14ac:dyDescent="0.2">
      <c r="A22" s="5">
        <f>ROWS(A$3:A22)</f>
        <v>20</v>
      </c>
      <c r="B22" s="2" t="s">
        <v>24</v>
      </c>
      <c r="C22" s="387">
        <f>'2024-2025 Worksheet'!G23</f>
        <v>0</v>
      </c>
      <c r="D22" s="405" t="s">
        <v>604</v>
      </c>
      <c r="E22" s="387">
        <f>'2025-2026 Worksheet'!G23</f>
        <v>0</v>
      </c>
      <c r="F22" s="405" t="s">
        <v>636</v>
      </c>
      <c r="G22" s="387">
        <f>'2026-2027 Worksheet'!G23</f>
        <v>0</v>
      </c>
      <c r="H22" s="409" t="s">
        <v>660</v>
      </c>
      <c r="I22" s="344"/>
      <c r="K22" s="120"/>
      <c r="L22" s="120"/>
      <c r="M22" s="120"/>
      <c r="N22" s="120"/>
      <c r="O22" s="120"/>
      <c r="P22" s="120"/>
      <c r="Q22" s="120"/>
      <c r="R22" s="120"/>
      <c r="S22" s="120"/>
      <c r="T22" s="120"/>
      <c r="U22" s="120"/>
    </row>
    <row r="23" spans="1:21" ht="17.45" customHeight="1" x14ac:dyDescent="0.2">
      <c r="A23" s="5">
        <f>ROWS(A$3:A23)</f>
        <v>21</v>
      </c>
      <c r="B23" s="2" t="s">
        <v>115</v>
      </c>
      <c r="C23" s="387">
        <f>'2024-2025 Worksheet'!G24</f>
        <v>0</v>
      </c>
      <c r="D23" s="405" t="s">
        <v>605</v>
      </c>
      <c r="E23" s="387">
        <f>'2025-2026 Worksheet'!G24</f>
        <v>0</v>
      </c>
      <c r="F23" s="405" t="s">
        <v>637</v>
      </c>
      <c r="G23" s="387">
        <f>'2026-2027 Worksheet'!G24</f>
        <v>0</v>
      </c>
      <c r="H23" s="409" t="s">
        <v>661</v>
      </c>
      <c r="I23" s="344"/>
      <c r="K23" s="120"/>
      <c r="L23" s="120"/>
      <c r="M23" s="120"/>
      <c r="N23" s="120"/>
      <c r="O23" s="120"/>
      <c r="P23" s="120"/>
      <c r="Q23" s="120"/>
      <c r="R23" s="120"/>
      <c r="S23" s="120"/>
      <c r="T23" s="120"/>
      <c r="U23" s="120"/>
    </row>
    <row r="24" spans="1:21" ht="17.45" customHeight="1" x14ac:dyDescent="0.2">
      <c r="A24" s="5">
        <f>ROWS(A$3:A24)</f>
        <v>22</v>
      </c>
      <c r="B24" s="2" t="s">
        <v>25</v>
      </c>
      <c r="C24" s="387">
        <f>'2024-2025 Worksheet'!G25</f>
        <v>0</v>
      </c>
      <c r="D24" s="405" t="s">
        <v>606</v>
      </c>
      <c r="E24" s="387">
        <f>'2025-2026 Worksheet'!G25</f>
        <v>0</v>
      </c>
      <c r="F24" s="405" t="s">
        <v>638</v>
      </c>
      <c r="G24" s="387">
        <f>'2026-2027 Worksheet'!G25</f>
        <v>0</v>
      </c>
      <c r="H24" s="409" t="s">
        <v>662</v>
      </c>
      <c r="I24" s="344"/>
      <c r="K24" s="120"/>
      <c r="L24" s="120"/>
      <c r="M24" s="120"/>
      <c r="N24" s="120"/>
      <c r="O24" s="120"/>
      <c r="P24" s="120"/>
      <c r="Q24" s="120"/>
      <c r="R24" s="120"/>
      <c r="S24" s="120"/>
      <c r="T24" s="120"/>
      <c r="U24" s="120"/>
    </row>
    <row r="25" spans="1:21" ht="17.45" customHeight="1" x14ac:dyDescent="0.2">
      <c r="A25" s="5">
        <f>ROWS(A$3:A25)</f>
        <v>23</v>
      </c>
      <c r="B25" s="2" t="s">
        <v>106</v>
      </c>
      <c r="C25" s="387">
        <f>'2024-2025 Worksheet'!G26</f>
        <v>0</v>
      </c>
      <c r="D25" s="405" t="s">
        <v>607</v>
      </c>
      <c r="E25" s="387">
        <f>'2025-2026 Worksheet'!G26</f>
        <v>0</v>
      </c>
      <c r="F25" s="405" t="s">
        <v>617</v>
      </c>
      <c r="G25" s="387">
        <f>'2026-2027 Worksheet'!G26</f>
        <v>0</v>
      </c>
      <c r="H25" s="409" t="s">
        <v>663</v>
      </c>
      <c r="I25" s="344"/>
      <c r="K25" s="120"/>
      <c r="L25" s="120"/>
      <c r="M25" s="120"/>
      <c r="N25" s="120"/>
      <c r="O25" s="120"/>
      <c r="P25" s="120"/>
      <c r="Q25" s="120"/>
      <c r="R25" s="120"/>
      <c r="S25" s="120"/>
      <c r="T25" s="120"/>
      <c r="U25" s="120"/>
    </row>
    <row r="26" spans="1:21" ht="17.45" customHeight="1" x14ac:dyDescent="0.2">
      <c r="A26" s="5">
        <f>ROWS(A$3:A26)</f>
        <v>24</v>
      </c>
      <c r="B26" s="2" t="s">
        <v>107</v>
      </c>
      <c r="C26" s="387">
        <f>'2024-2025 Worksheet'!G27</f>
        <v>0</v>
      </c>
      <c r="D26" s="405" t="s">
        <v>608</v>
      </c>
      <c r="E26" s="387">
        <f>'2025-2026 Worksheet'!G27</f>
        <v>0</v>
      </c>
      <c r="F26" s="405" t="s">
        <v>639</v>
      </c>
      <c r="G26" s="387">
        <f>'2026-2027 Worksheet'!G27</f>
        <v>0</v>
      </c>
      <c r="H26" s="409" t="s">
        <v>664</v>
      </c>
      <c r="I26" s="344"/>
      <c r="K26" s="120"/>
      <c r="L26" s="120"/>
      <c r="M26" s="120"/>
      <c r="N26" s="120"/>
      <c r="O26" s="120"/>
      <c r="P26" s="120"/>
      <c r="Q26" s="120"/>
      <c r="R26" s="120"/>
      <c r="S26" s="120"/>
      <c r="T26" s="120"/>
      <c r="U26" s="120"/>
    </row>
    <row r="27" spans="1:21" ht="17.45" customHeight="1" x14ac:dyDescent="0.2">
      <c r="A27" s="5">
        <f>ROWS(A$3:A27)</f>
        <v>25</v>
      </c>
      <c r="B27" s="2" t="s">
        <v>26</v>
      </c>
      <c r="C27" s="387">
        <f>'2024-2025 Worksheet'!G28</f>
        <v>0</v>
      </c>
      <c r="D27" s="405" t="s">
        <v>609</v>
      </c>
      <c r="E27" s="387">
        <f>'2025-2026 Worksheet'!G28</f>
        <v>0</v>
      </c>
      <c r="F27" s="405" t="s">
        <v>640</v>
      </c>
      <c r="G27" s="387">
        <f>'2026-2027 Worksheet'!G28</f>
        <v>0</v>
      </c>
      <c r="H27" s="409" t="s">
        <v>665</v>
      </c>
      <c r="I27" s="344"/>
      <c r="K27" s="120"/>
      <c r="L27" s="120"/>
      <c r="M27" s="120"/>
      <c r="N27" s="120"/>
      <c r="O27" s="120"/>
      <c r="P27" s="120"/>
      <c r="Q27" s="120"/>
      <c r="R27" s="120"/>
      <c r="S27" s="120"/>
      <c r="T27" s="120"/>
      <c r="U27" s="120"/>
    </row>
    <row r="28" spans="1:21" ht="17.45" customHeight="1" x14ac:dyDescent="0.2">
      <c r="A28" s="5">
        <f>ROWS(A$3:A28)</f>
        <v>26</v>
      </c>
      <c r="B28" s="2" t="s">
        <v>27</v>
      </c>
      <c r="C28" s="387">
        <f>'2024-2025 Worksheet'!G29</f>
        <v>0</v>
      </c>
      <c r="D28" s="405" t="s">
        <v>610</v>
      </c>
      <c r="E28" s="387">
        <f>'2025-2026 Worksheet'!G29</f>
        <v>0</v>
      </c>
      <c r="F28" s="405" t="s">
        <v>641</v>
      </c>
      <c r="G28" s="387">
        <f>'2026-2027 Worksheet'!G29</f>
        <v>0</v>
      </c>
      <c r="H28" s="409" t="s">
        <v>620</v>
      </c>
      <c r="I28" s="344"/>
      <c r="K28" s="120"/>
      <c r="L28" s="120"/>
      <c r="M28" s="120"/>
      <c r="N28" s="120"/>
      <c r="O28" s="120"/>
      <c r="P28" s="120"/>
      <c r="Q28" s="120"/>
      <c r="R28" s="120"/>
      <c r="S28" s="120"/>
      <c r="T28" s="120"/>
      <c r="U28" s="120"/>
    </row>
    <row r="29" spans="1:21" ht="17.45" customHeight="1" x14ac:dyDescent="0.2">
      <c r="A29" s="5">
        <f>ROWS(A$3:A29)</f>
        <v>27</v>
      </c>
      <c r="B29" s="2" t="s">
        <v>131</v>
      </c>
      <c r="C29" s="387">
        <f>'2024-2025 Worksheet'!G30</f>
        <v>0</v>
      </c>
      <c r="D29" s="405" t="s">
        <v>611</v>
      </c>
      <c r="E29" s="387">
        <f>'2025-2026 Worksheet'!G30</f>
        <v>0</v>
      </c>
      <c r="F29" s="405" t="s">
        <v>642</v>
      </c>
      <c r="G29" s="387">
        <f>'2026-2027 Worksheet'!G30</f>
        <v>0</v>
      </c>
      <c r="H29" s="409" t="s">
        <v>666</v>
      </c>
      <c r="I29" s="344"/>
      <c r="K29" s="120"/>
      <c r="L29" s="120"/>
      <c r="M29" s="120"/>
      <c r="N29" s="120"/>
      <c r="O29" s="120"/>
      <c r="P29" s="120"/>
      <c r="Q29" s="120"/>
      <c r="R29" s="120"/>
      <c r="S29" s="120"/>
      <c r="T29" s="120"/>
      <c r="U29" s="120"/>
    </row>
    <row r="30" spans="1:21" ht="17.45" customHeight="1" x14ac:dyDescent="0.2">
      <c r="A30" s="5">
        <f>ROWS(A$3:A30)</f>
        <v>28</v>
      </c>
      <c r="B30" s="76" t="s">
        <v>298</v>
      </c>
      <c r="C30" s="387">
        <f>'2024-2025 Worksheet'!G31</f>
        <v>0</v>
      </c>
      <c r="D30" s="405" t="s">
        <v>612</v>
      </c>
      <c r="E30" s="387">
        <f>'2025-2026 Worksheet'!G31</f>
        <v>0</v>
      </c>
      <c r="F30" s="405" t="s">
        <v>643</v>
      </c>
      <c r="G30" s="387">
        <f>'2026-2027 Worksheet'!G31</f>
        <v>0</v>
      </c>
      <c r="H30" s="409" t="s">
        <v>667</v>
      </c>
      <c r="I30" s="345" t="str">
        <f>IF(G30=G18,"","Error -Line 28 must agree to Line 16")</f>
        <v/>
      </c>
      <c r="K30" s="120"/>
      <c r="L30" s="120"/>
      <c r="M30" s="120"/>
      <c r="N30" s="120"/>
      <c r="O30" s="120"/>
      <c r="P30" s="120"/>
      <c r="Q30" s="120"/>
      <c r="R30" s="120"/>
      <c r="S30" s="120"/>
      <c r="T30" s="120"/>
      <c r="U30" s="120"/>
    </row>
    <row r="31" spans="1:21" ht="17.45" customHeight="1" thickBot="1" x14ac:dyDescent="0.25">
      <c r="A31" s="178">
        <f>ROWS(A$3:A31)</f>
        <v>29</v>
      </c>
      <c r="B31" s="181" t="s">
        <v>303</v>
      </c>
      <c r="C31" s="388">
        <f>SUM(C21:C30)</f>
        <v>0</v>
      </c>
      <c r="D31" s="406" t="s">
        <v>613</v>
      </c>
      <c r="E31" s="388">
        <f>SUM(E21:E30)</f>
        <v>0</v>
      </c>
      <c r="F31" s="406" t="s">
        <v>644</v>
      </c>
      <c r="G31" s="388">
        <f>SUM(G21:G30)</f>
        <v>0</v>
      </c>
      <c r="H31" s="410" t="s">
        <v>668</v>
      </c>
      <c r="I31" s="344"/>
      <c r="K31" s="120"/>
      <c r="L31" s="120"/>
      <c r="M31" s="120"/>
      <c r="N31" s="120"/>
      <c r="O31" s="120"/>
      <c r="P31" s="120"/>
      <c r="Q31" s="120"/>
      <c r="R31" s="120"/>
      <c r="S31" s="120"/>
      <c r="T31" s="120"/>
      <c r="U31" s="120"/>
    </row>
    <row r="32" spans="1:21" ht="17.45" customHeight="1" x14ac:dyDescent="0.2">
      <c r="A32" s="177">
        <f>ROWS(A$3:A32)</f>
        <v>30</v>
      </c>
      <c r="B32" s="180" t="s">
        <v>299</v>
      </c>
      <c r="C32" s="391">
        <f>ROUND(C19-C31,2)</f>
        <v>0</v>
      </c>
      <c r="D32" s="408" t="s">
        <v>614</v>
      </c>
      <c r="E32" s="391">
        <f>ROUND(E19-E31,2)</f>
        <v>0</v>
      </c>
      <c r="F32" s="408" t="s">
        <v>645</v>
      </c>
      <c r="G32" s="391">
        <f>IF(ROUND(G19-G31,2)&lt;0,"ERROR Can't be below $0",ROUND(G19-G31,2))</f>
        <v>0</v>
      </c>
      <c r="H32" s="412" t="s">
        <v>669</v>
      </c>
      <c r="I32" s="344"/>
      <c r="K32" s="120"/>
      <c r="L32" s="120"/>
      <c r="M32" s="120"/>
      <c r="N32" s="120"/>
      <c r="O32" s="120"/>
      <c r="P32" s="120"/>
      <c r="Q32" s="120"/>
      <c r="R32" s="120"/>
      <c r="S32" s="120"/>
      <c r="T32" s="120"/>
      <c r="U32" s="120"/>
    </row>
    <row r="33" spans="1:21" ht="17.25" customHeight="1" thickBot="1" x14ac:dyDescent="0.25">
      <c r="A33" s="359">
        <v>31</v>
      </c>
      <c r="B33" s="552" t="s">
        <v>760</v>
      </c>
      <c r="C33" s="552"/>
      <c r="D33" s="552"/>
      <c r="E33" s="552"/>
      <c r="F33" s="552"/>
      <c r="G33" s="454">
        <f>IFERROR(G32/(G31-G30-G29-G23-G22),0)</f>
        <v>0</v>
      </c>
      <c r="H33" s="413" t="s">
        <v>670</v>
      </c>
      <c r="I33" s="191" t="str">
        <f>IF(G33&lt;50%,"","Cash reserve cannot exceed 50% (Total Disbursements &amp; Transfers less Transfers less Capital Improvement &amp; Capital Outlay")</f>
        <v/>
      </c>
      <c r="K33" s="120"/>
      <c r="L33" s="120"/>
      <c r="M33" s="120"/>
      <c r="N33" s="120"/>
      <c r="O33" s="120"/>
      <c r="P33" s="120"/>
      <c r="Q33" s="120"/>
      <c r="R33" s="120"/>
      <c r="S33" s="120"/>
      <c r="T33" s="120"/>
      <c r="U33" s="120"/>
    </row>
    <row r="34" spans="1:21" ht="17.45" customHeight="1" x14ac:dyDescent="0.2">
      <c r="A34" s="538" t="s">
        <v>29</v>
      </c>
      <c r="B34" s="539"/>
      <c r="C34" s="546" t="s">
        <v>30</v>
      </c>
      <c r="D34" s="547"/>
      <c r="E34" s="547"/>
      <c r="F34" s="547"/>
      <c r="G34" s="393">
        <f>G8</f>
        <v>0</v>
      </c>
      <c r="H34" s="411" t="s">
        <v>671</v>
      </c>
      <c r="I34" s="344"/>
      <c r="J34" s="545" t="s">
        <v>406</v>
      </c>
      <c r="K34" s="120"/>
      <c r="L34" s="120"/>
      <c r="M34" s="120"/>
      <c r="N34" s="120"/>
      <c r="O34" s="120"/>
      <c r="P34" s="120"/>
      <c r="Q34" s="120"/>
      <c r="R34" s="120"/>
      <c r="S34" s="120"/>
      <c r="T34" s="120"/>
      <c r="U34" s="120"/>
    </row>
    <row r="35" spans="1:21" ht="17.45" customHeight="1" x14ac:dyDescent="0.2">
      <c r="A35" s="540"/>
      <c r="B35" s="541"/>
      <c r="C35" s="548" t="str">
        <f>"County Treasurer's Commission - "&amp; 'Basic Data Input'!B16&amp;"% of Total Taxes Collected"</f>
        <v>County Treasurer's Commission - 2% of Total Taxes Collected</v>
      </c>
      <c r="D35" s="549"/>
      <c r="E35" s="549"/>
      <c r="F35" s="549"/>
      <c r="G35" s="394">
        <f>ROUND(IF(G34=0,0,(G34*('Basic Data Input'!B16/100)*(1+('Basic Data Input'!B16/100)))),2)</f>
        <v>0</v>
      </c>
      <c r="H35" s="409" t="s">
        <v>672</v>
      </c>
      <c r="I35" s="344"/>
      <c r="J35" s="545"/>
      <c r="K35" s="120"/>
      <c r="L35" s="120"/>
      <c r="M35" s="120"/>
      <c r="N35" s="120"/>
      <c r="O35" s="120"/>
      <c r="P35" s="120"/>
      <c r="Q35" s="120"/>
      <c r="R35" s="120"/>
      <c r="S35" s="120"/>
      <c r="T35" s="120"/>
      <c r="U35" s="120"/>
    </row>
    <row r="36" spans="1:21" ht="17.45" customHeight="1" thickBot="1" x14ac:dyDescent="0.25">
      <c r="A36" s="542"/>
      <c r="B36" s="543"/>
      <c r="C36" s="550" t="s">
        <v>31</v>
      </c>
      <c r="D36" s="551"/>
      <c r="E36" s="551"/>
      <c r="F36" s="551"/>
      <c r="G36" s="388">
        <f>ROUND(SUM(G34:G35),2)</f>
        <v>0</v>
      </c>
      <c r="H36" s="410" t="s">
        <v>673</v>
      </c>
      <c r="I36" s="344"/>
      <c r="J36" s="545"/>
      <c r="K36" s="120"/>
      <c r="L36" s="120"/>
      <c r="M36" s="120"/>
      <c r="N36" s="120"/>
      <c r="O36" s="120"/>
      <c r="P36" s="120"/>
      <c r="Q36" s="120"/>
      <c r="R36" s="120"/>
      <c r="S36" s="120"/>
      <c r="T36" s="120"/>
      <c r="U36" s="120"/>
    </row>
    <row r="37" spans="1:21" x14ac:dyDescent="0.2">
      <c r="A37" s="69"/>
      <c r="B37" s="69"/>
      <c r="C37" s="69"/>
      <c r="D37" s="345"/>
      <c r="E37" s="69"/>
      <c r="F37" s="69"/>
      <c r="G37" s="69"/>
      <c r="J37" s="184" t="s">
        <v>434</v>
      </c>
    </row>
    <row r="38" spans="1:21" x14ac:dyDescent="0.2">
      <c r="A38" s="69"/>
      <c r="B38" s="69"/>
      <c r="C38" s="69"/>
      <c r="D38" s="345"/>
      <c r="E38" s="69"/>
      <c r="F38" s="69"/>
      <c r="G38" s="69"/>
    </row>
    <row r="39" spans="1:21" x14ac:dyDescent="0.2">
      <c r="A39" s="69"/>
      <c r="B39" s="69"/>
      <c r="C39" s="69"/>
      <c r="D39" s="345"/>
      <c r="E39" s="69"/>
      <c r="F39" s="69"/>
      <c r="G39" s="69"/>
      <c r="J39" s="545" t="s">
        <v>466</v>
      </c>
    </row>
    <row r="40" spans="1:21" x14ac:dyDescent="0.2">
      <c r="A40" s="69"/>
      <c r="B40" s="69"/>
      <c r="C40" s="69"/>
      <c r="D40" s="345"/>
      <c r="E40" s="69"/>
      <c r="F40" s="69"/>
      <c r="G40" s="69"/>
      <c r="J40" s="545"/>
    </row>
    <row r="41" spans="1:21" x14ac:dyDescent="0.2">
      <c r="A41" s="69"/>
      <c r="B41" s="69"/>
      <c r="C41" s="69"/>
      <c r="D41" s="345"/>
      <c r="E41" s="69"/>
      <c r="F41" s="69"/>
      <c r="G41" s="69"/>
    </row>
    <row r="42" spans="1:21" x14ac:dyDescent="0.2">
      <c r="A42" s="69"/>
      <c r="B42" s="69"/>
      <c r="C42" s="69"/>
      <c r="D42" s="345"/>
      <c r="E42" s="69"/>
      <c r="F42" s="69"/>
      <c r="G42" s="69"/>
    </row>
  </sheetData>
  <sheetProtection algorithmName="SHA-512" hashValue="rFWfOsb6Qd9mRIcJWG4EkdcWVv8s5/qLaqRJ5sodXo0mlbNh8h8EuySKwwmDG0V7cArktwPO1vZ4bffVTIntYQ==" saltValue="yAp3hm2onEmfu7//4oDUzw==" spinCount="100000" sheet="1" objects="1" scenarios="1"/>
  <mergeCells count="8">
    <mergeCell ref="A34:B36"/>
    <mergeCell ref="A1:G1"/>
    <mergeCell ref="J34:J36"/>
    <mergeCell ref="J39:J40"/>
    <mergeCell ref="C34:F34"/>
    <mergeCell ref="C35:F35"/>
    <mergeCell ref="C36:F36"/>
    <mergeCell ref="B33:F33"/>
  </mergeCells>
  <phoneticPr fontId="0" type="noConversion"/>
  <printOptions horizontalCentered="1"/>
  <pageMargins left="0.25" right="0.25" top="0.35" bottom="0.4" header="0.35" footer="0.2"/>
  <pageSetup scale="77" orientation="landscape" r:id="rId1"/>
  <headerFooter alignWithMargins="0">
    <oddFooter>&amp;R&amp;"Arial,Bold"Page 2</oddFooter>
  </headerFooter>
  <customProperties>
    <customPr name="OrphanNamesChecke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pageSetUpPr fitToPage="1"/>
  </sheetPr>
  <dimension ref="A1:H39"/>
  <sheetViews>
    <sheetView workbookViewId="0">
      <selection activeCell="A19" sqref="A19:D23"/>
    </sheetView>
  </sheetViews>
  <sheetFormatPr defaultColWidth="9.140625" defaultRowHeight="12.75" x14ac:dyDescent="0.2"/>
  <cols>
    <col min="1" max="1" width="30.7109375" style="68" customWidth="1"/>
    <col min="2" max="2" width="12.140625" style="68" customWidth="1"/>
    <col min="3" max="3" width="1.42578125" style="68" customWidth="1"/>
    <col min="4" max="4" width="22.28515625" style="68" customWidth="1"/>
    <col min="5" max="5" width="1.7109375" style="68" customWidth="1"/>
    <col min="6" max="6" width="26.7109375" style="68" customWidth="1"/>
    <col min="7" max="7" width="8.7109375" style="68" customWidth="1"/>
    <col min="8" max="8" width="26.7109375" style="68" customWidth="1"/>
    <col min="9" max="16384" width="9.140625" style="68"/>
  </cols>
  <sheetData>
    <row r="1" spans="1:8" ht="18" x14ac:dyDescent="0.2">
      <c r="A1" s="544" t="str">
        <f>CONCATENATE('Basic Data Input'!B11," in ",'Basic Data Input'!B12," County")</f>
        <v>_________________________________ in  County</v>
      </c>
      <c r="B1" s="544"/>
      <c r="C1" s="544"/>
      <c r="D1" s="544"/>
      <c r="E1" s="544"/>
      <c r="F1" s="544"/>
      <c r="G1" s="544"/>
      <c r="H1" s="544"/>
    </row>
    <row r="2" spans="1:8" ht="8.4499999999999993" customHeight="1" x14ac:dyDescent="0.2">
      <c r="A2" s="3"/>
      <c r="B2" s="3"/>
      <c r="C2" s="3"/>
      <c r="D2" s="3"/>
      <c r="E2" s="3"/>
      <c r="F2" s="3"/>
      <c r="G2" s="3"/>
      <c r="H2" s="3"/>
    </row>
    <row r="3" spans="1:8" ht="15.75" x14ac:dyDescent="0.25">
      <c r="A3" s="567" t="s">
        <v>88</v>
      </c>
      <c r="B3" s="568"/>
      <c r="C3" s="568"/>
      <c r="D3" s="569"/>
      <c r="E3" s="22"/>
      <c r="F3" s="567" t="s">
        <v>89</v>
      </c>
      <c r="G3" s="568"/>
      <c r="H3" s="569"/>
    </row>
    <row r="4" spans="1:8" x14ac:dyDescent="0.2">
      <c r="A4" s="420"/>
      <c r="B4" s="3"/>
      <c r="C4" s="3"/>
      <c r="D4" s="421"/>
      <c r="E4" s="22"/>
      <c r="F4" s="582" t="s">
        <v>130</v>
      </c>
      <c r="G4" s="583"/>
      <c r="H4" s="584"/>
    </row>
    <row r="5" spans="1:8" ht="12.75" customHeight="1" x14ac:dyDescent="0.2">
      <c r="A5" s="588" t="s">
        <v>90</v>
      </c>
      <c r="B5" s="589"/>
      <c r="C5" s="589"/>
      <c r="D5" s="590"/>
      <c r="E5" s="22"/>
      <c r="F5" s="582"/>
      <c r="G5" s="583"/>
      <c r="H5" s="584"/>
    </row>
    <row r="6" spans="1:8" x14ac:dyDescent="0.2">
      <c r="A6" s="588"/>
      <c r="B6" s="589"/>
      <c r="C6" s="589"/>
      <c r="D6" s="590"/>
      <c r="E6" s="22"/>
      <c r="F6" s="588" t="s">
        <v>91</v>
      </c>
      <c r="G6" s="589"/>
      <c r="H6" s="590"/>
    </row>
    <row r="7" spans="1:8" x14ac:dyDescent="0.2">
      <c r="A7" s="588"/>
      <c r="B7" s="589"/>
      <c r="C7" s="589"/>
      <c r="D7" s="590"/>
      <c r="E7" s="22"/>
      <c r="F7" s="588"/>
      <c r="G7" s="589"/>
      <c r="H7" s="590"/>
    </row>
    <row r="8" spans="1:8" ht="11.1" customHeight="1" x14ac:dyDescent="0.2">
      <c r="A8" s="588"/>
      <c r="B8" s="589"/>
      <c r="C8" s="589"/>
      <c r="D8" s="590"/>
      <c r="E8" s="22"/>
      <c r="F8" s="588"/>
      <c r="G8" s="589"/>
      <c r="H8" s="590"/>
    </row>
    <row r="9" spans="1:8" x14ac:dyDescent="0.2">
      <c r="A9" s="420"/>
      <c r="B9" s="3"/>
      <c r="C9" s="3"/>
      <c r="D9" s="421"/>
      <c r="E9" s="22"/>
      <c r="F9" s="420" t="s">
        <v>92</v>
      </c>
      <c r="G9" s="3"/>
      <c r="H9" s="421" t="s">
        <v>93</v>
      </c>
    </row>
    <row r="10" spans="1:8" ht="18" customHeight="1" x14ac:dyDescent="0.2">
      <c r="A10" s="420" t="s">
        <v>94</v>
      </c>
      <c r="B10" s="525" t="s">
        <v>735</v>
      </c>
      <c r="C10" s="284"/>
      <c r="D10" s="559" t="s">
        <v>95</v>
      </c>
      <c r="E10" s="22"/>
      <c r="F10" s="427"/>
      <c r="G10" s="3"/>
      <c r="H10" s="428"/>
    </row>
    <row r="11" spans="1:8" ht="18" customHeight="1" x14ac:dyDescent="0.2">
      <c r="A11" s="420"/>
      <c r="B11" s="579"/>
      <c r="C11" s="54"/>
      <c r="D11" s="560"/>
      <c r="E11" s="22"/>
      <c r="F11" s="429" t="s">
        <v>96</v>
      </c>
      <c r="G11" s="561"/>
      <c r="H11" s="562"/>
    </row>
    <row r="12" spans="1:8" ht="18" customHeight="1" x14ac:dyDescent="0.2">
      <c r="A12" s="420" t="s">
        <v>67</v>
      </c>
      <c r="B12" s="419">
        <f>ROUND(IF(D12=0,0,D12/'Cover- Page 1'!$B$21*100),6)</f>
        <v>0</v>
      </c>
      <c r="C12" s="442"/>
      <c r="D12" s="422">
        <f>('Cover- Page 1'!B12)-D13-D15</f>
        <v>0</v>
      </c>
      <c r="E12" s="22"/>
      <c r="F12" s="570" t="s">
        <v>104</v>
      </c>
      <c r="G12" s="571"/>
      <c r="H12" s="572"/>
    </row>
    <row r="13" spans="1:8" ht="18" customHeight="1" x14ac:dyDescent="0.2">
      <c r="A13" s="420" t="s">
        <v>98</v>
      </c>
      <c r="B13" s="419">
        <f>ROUND(IF(D13=0,0,D13/'Cover- Page 1'!$B$21*100),6)</f>
        <v>0</v>
      </c>
      <c r="C13" s="442"/>
      <c r="D13" s="423"/>
      <c r="E13" s="22"/>
      <c r="F13" s="573"/>
      <c r="G13" s="574"/>
      <c r="H13" s="575"/>
    </row>
    <row r="14" spans="1:8" ht="18" customHeight="1" x14ac:dyDescent="0.2">
      <c r="A14" s="420" t="s">
        <v>99</v>
      </c>
      <c r="B14" s="419">
        <f>ROUND(IF(D14=0,0,D14/'Cover- Page 1'!$B$21*100),6)</f>
        <v>0</v>
      </c>
      <c r="C14" s="442"/>
      <c r="D14" s="422">
        <f>'Cover- Page 1'!B13</f>
        <v>0</v>
      </c>
      <c r="E14" s="22"/>
      <c r="F14" s="430"/>
      <c r="G14" s="431"/>
      <c r="H14" s="432"/>
    </row>
    <row r="15" spans="1:8" ht="18" customHeight="1" x14ac:dyDescent="0.2">
      <c r="A15" s="424" t="s">
        <v>100</v>
      </c>
      <c r="B15" s="419">
        <f>ROUND(IF(D15=0,0,D15/'Cover- Page 1'!$B$21*100),6)</f>
        <v>0</v>
      </c>
      <c r="C15" s="442"/>
      <c r="D15" s="425"/>
      <c r="E15" s="22"/>
      <c r="F15" s="420" t="s">
        <v>92</v>
      </c>
      <c r="G15" s="3"/>
      <c r="H15" s="421" t="s">
        <v>93</v>
      </c>
    </row>
    <row r="16" spans="1:8" ht="18" customHeight="1" x14ac:dyDescent="0.2">
      <c r="A16" s="426" t="s">
        <v>101</v>
      </c>
      <c r="B16" s="447">
        <f>ROUND(SUM(B12:B15),6)</f>
        <v>0</v>
      </c>
      <c r="C16" s="443" t="s">
        <v>733</v>
      </c>
      <c r="D16" s="449">
        <f>IF(SUM(D12:D15)=0,0,IF(SUM(D12:D15)&lt;&gt;'Cover- Page 1'!B14,"Must = Cover Page",SUM(D12:D15)))</f>
        <v>0</v>
      </c>
      <c r="E16" s="22"/>
      <c r="F16" s="427"/>
      <c r="G16" s="3"/>
      <c r="H16" s="428"/>
    </row>
    <row r="17" spans="1:8" ht="15" customHeight="1" x14ac:dyDescent="0.2">
      <c r="A17" s="563" t="s">
        <v>734</v>
      </c>
      <c r="B17" s="564"/>
      <c r="C17" s="564"/>
      <c r="D17" s="565"/>
      <c r="E17" s="22"/>
      <c r="F17" s="429" t="s">
        <v>96</v>
      </c>
      <c r="G17" s="580"/>
      <c r="H17" s="581"/>
    </row>
    <row r="18" spans="1:8" ht="18" customHeight="1" x14ac:dyDescent="0.2">
      <c r="A18" s="566"/>
      <c r="B18" s="564"/>
      <c r="C18" s="564"/>
      <c r="D18" s="565"/>
      <c r="E18" s="22"/>
      <c r="F18" s="570" t="s">
        <v>97</v>
      </c>
      <c r="G18" s="571"/>
      <c r="H18" s="572"/>
    </row>
    <row r="19" spans="1:8" ht="18" customHeight="1" x14ac:dyDescent="0.2">
      <c r="A19" s="585" t="s">
        <v>754</v>
      </c>
      <c r="B19" s="586"/>
      <c r="C19" s="586"/>
      <c r="D19" s="587"/>
      <c r="E19" s="22"/>
      <c r="F19" s="573"/>
      <c r="G19" s="574"/>
      <c r="H19" s="575"/>
    </row>
    <row r="20" spans="1:8" ht="7.5" customHeight="1" x14ac:dyDescent="0.2">
      <c r="A20" s="585"/>
      <c r="B20" s="586"/>
      <c r="C20" s="586"/>
      <c r="D20" s="587"/>
      <c r="E20" s="22"/>
      <c r="F20" s="402"/>
      <c r="G20" s="403"/>
      <c r="H20" s="404"/>
    </row>
    <row r="21" spans="1:8" ht="18" customHeight="1" x14ac:dyDescent="0.25">
      <c r="A21" s="585"/>
      <c r="B21" s="586"/>
      <c r="C21" s="586"/>
      <c r="D21" s="587"/>
      <c r="E21" s="441"/>
      <c r="F21" s="567" t="s">
        <v>407</v>
      </c>
      <c r="G21" s="568"/>
      <c r="H21" s="569"/>
    </row>
    <row r="22" spans="1:8" ht="18" customHeight="1" x14ac:dyDescent="0.2">
      <c r="A22" s="585"/>
      <c r="B22" s="586"/>
      <c r="C22" s="586"/>
      <c r="D22" s="587"/>
      <c r="E22" s="22"/>
      <c r="F22" s="553" t="s">
        <v>443</v>
      </c>
      <c r="G22" s="554"/>
      <c r="H22" s="555"/>
    </row>
    <row r="23" spans="1:8" ht="18" customHeight="1" x14ac:dyDescent="0.2">
      <c r="A23" s="585"/>
      <c r="B23" s="586"/>
      <c r="C23" s="586"/>
      <c r="D23" s="587"/>
      <c r="E23" s="22"/>
      <c r="F23" s="553"/>
      <c r="G23" s="554"/>
      <c r="H23" s="555"/>
    </row>
    <row r="24" spans="1:8" ht="5.25" customHeight="1" x14ac:dyDescent="0.2">
      <c r="A24" s="444"/>
      <c r="B24" s="445"/>
      <c r="C24" s="445"/>
      <c r="D24" s="446"/>
      <c r="E24" s="22"/>
      <c r="F24" s="553"/>
      <c r="G24" s="554"/>
      <c r="H24" s="555"/>
    </row>
    <row r="25" spans="1:8" ht="18" customHeight="1" x14ac:dyDescent="0.2">
      <c r="A25" s="576" t="s">
        <v>539</v>
      </c>
      <c r="B25" s="577"/>
      <c r="C25" s="577"/>
      <c r="D25" s="578"/>
      <c r="E25" s="22"/>
      <c r="F25" s="553"/>
      <c r="G25" s="554"/>
      <c r="H25" s="555"/>
    </row>
    <row r="26" spans="1:8" ht="18" customHeight="1" x14ac:dyDescent="0.2">
      <c r="A26" s="553" t="s">
        <v>540</v>
      </c>
      <c r="B26" s="554"/>
      <c r="C26" s="554"/>
      <c r="D26" s="555"/>
      <c r="E26" s="22"/>
      <c r="F26" s="553"/>
      <c r="G26" s="554"/>
      <c r="H26" s="555"/>
    </row>
    <row r="27" spans="1:8" ht="12" customHeight="1" x14ac:dyDescent="0.2">
      <c r="A27" s="553"/>
      <c r="B27" s="554"/>
      <c r="C27" s="554"/>
      <c r="D27" s="555"/>
      <c r="E27" s="22"/>
      <c r="F27" s="553"/>
      <c r="G27" s="554"/>
      <c r="H27" s="555"/>
    </row>
    <row r="28" spans="1:8" ht="18" customHeight="1" x14ac:dyDescent="0.2">
      <c r="A28" s="553"/>
      <c r="B28" s="554"/>
      <c r="C28" s="554"/>
      <c r="D28" s="555"/>
      <c r="E28" s="22"/>
      <c r="F28" s="433" t="s">
        <v>408</v>
      </c>
      <c r="G28" s="450"/>
      <c r="H28" s="434" t="s">
        <v>409</v>
      </c>
    </row>
    <row r="29" spans="1:8" ht="18" customHeight="1" x14ac:dyDescent="0.2">
      <c r="A29" s="553"/>
      <c r="B29" s="554"/>
      <c r="C29" s="554"/>
      <c r="D29" s="555"/>
      <c r="E29" s="22"/>
      <c r="F29" s="435"/>
      <c r="G29" s="3"/>
      <c r="H29" s="436"/>
    </row>
    <row r="30" spans="1:8" ht="18" customHeight="1" x14ac:dyDescent="0.2">
      <c r="A30" s="553"/>
      <c r="B30" s="554"/>
      <c r="C30" s="554"/>
      <c r="D30" s="555"/>
      <c r="E30" s="22"/>
      <c r="F30" s="435"/>
      <c r="G30" s="3"/>
      <c r="H30" s="436"/>
    </row>
    <row r="31" spans="1:8" ht="18" customHeight="1" x14ac:dyDescent="0.2">
      <c r="A31" s="553"/>
      <c r="B31" s="554"/>
      <c r="C31" s="554"/>
      <c r="D31" s="555"/>
      <c r="E31" s="22"/>
      <c r="F31" s="435"/>
      <c r="G31" s="3"/>
      <c r="H31" s="436"/>
    </row>
    <row r="32" spans="1:8" ht="21" customHeight="1" x14ac:dyDescent="0.2">
      <c r="A32" s="556"/>
      <c r="B32" s="557"/>
      <c r="C32" s="557"/>
      <c r="D32" s="558"/>
      <c r="E32" s="137"/>
      <c r="F32" s="435"/>
      <c r="H32" s="437"/>
    </row>
    <row r="33" spans="1:8" ht="20.100000000000001" customHeight="1" x14ac:dyDescent="0.2">
      <c r="A33" s="66"/>
      <c r="D33" s="414"/>
      <c r="E33" s="22"/>
      <c r="F33" s="438" t="s">
        <v>410</v>
      </c>
      <c r="G33" s="69"/>
      <c r="H33" s="439">
        <f>SUM(H29:H32)</f>
        <v>0</v>
      </c>
    </row>
    <row r="34" spans="1:8" ht="20.25" customHeight="1" x14ac:dyDescent="0.2">
      <c r="A34" s="66"/>
      <c r="D34" s="415"/>
      <c r="E34" s="22"/>
      <c r="F34" s="438" t="s">
        <v>411</v>
      </c>
      <c r="G34" s="69"/>
      <c r="H34" s="440">
        <f>'Total All Funds - Page 2'!G32</f>
        <v>0</v>
      </c>
    </row>
    <row r="35" spans="1:8" ht="20.25" customHeight="1" x14ac:dyDescent="0.2">
      <c r="A35" s="66"/>
      <c r="D35" s="416"/>
      <c r="E35" s="22"/>
      <c r="F35" s="438" t="s">
        <v>412</v>
      </c>
      <c r="G35" s="69"/>
      <c r="H35" s="440">
        <f>H34-H33</f>
        <v>0</v>
      </c>
    </row>
    <row r="36" spans="1:8" ht="18" customHeight="1" x14ac:dyDescent="0.2">
      <c r="A36" s="66"/>
      <c r="D36" s="417"/>
      <c r="E36" s="22"/>
      <c r="F36" s="451" t="s">
        <v>413</v>
      </c>
      <c r="G36" s="452"/>
      <c r="H36" s="453">
        <f>IFERROR(H35/('Total All Funds - Page 2'!G31-'Total All Funds - Page 2'!G22-'Total All Funds - Page 2'!G23-'Total All Funds - Page 2'!G29-'Total All Funds - Page 2'!G30),0)</f>
        <v>0</v>
      </c>
    </row>
    <row r="37" spans="1:8" x14ac:dyDescent="0.2">
      <c r="A37" s="69"/>
      <c r="B37" s="69"/>
      <c r="C37" s="69"/>
      <c r="D37" s="184"/>
      <c r="E37" s="69"/>
      <c r="F37" s="69"/>
      <c r="G37" s="69"/>
      <c r="H37" s="69"/>
    </row>
    <row r="38" spans="1:8" x14ac:dyDescent="0.2">
      <c r="A38" s="418"/>
      <c r="B38" s="418"/>
      <c r="C38" s="418"/>
      <c r="D38" s="418"/>
    </row>
    <row r="39" spans="1:8" x14ac:dyDescent="0.2">
      <c r="A39" s="69"/>
      <c r="B39" s="69"/>
      <c r="C39" s="69"/>
      <c r="D39" s="69"/>
    </row>
  </sheetData>
  <sheetProtection algorithmName="SHA-512" hashValue="oOOKJReSy97Ia6jpOsPL6qeVT2T2fk9P6z4GRrbnM21KpTKPRi7IC+0K8W4vz+2N8058jXZ+DaIKq7ZnBahXvw==" saltValue="lq5T0tKjEdgWX353fWs7lg==" spinCount="100000" sheet="1" objects="1" scenarios="1"/>
  <mergeCells count="18">
    <mergeCell ref="F4:H5"/>
    <mergeCell ref="A19:D23"/>
    <mergeCell ref="A1:H1"/>
    <mergeCell ref="A3:D3"/>
    <mergeCell ref="A5:D8"/>
    <mergeCell ref="F3:H3"/>
    <mergeCell ref="F6:H8"/>
    <mergeCell ref="A26:D32"/>
    <mergeCell ref="D10:D11"/>
    <mergeCell ref="G11:H11"/>
    <mergeCell ref="A17:D18"/>
    <mergeCell ref="F21:H21"/>
    <mergeCell ref="F12:H13"/>
    <mergeCell ref="F18:H19"/>
    <mergeCell ref="A25:D25"/>
    <mergeCell ref="B10:B11"/>
    <mergeCell ref="G17:H17"/>
    <mergeCell ref="F22:H27"/>
  </mergeCells>
  <phoneticPr fontId="0" type="noConversion"/>
  <printOptions horizontalCentered="1"/>
  <pageMargins left="0.34" right="0.22" top="0.25" bottom="0.41" header="0.5" footer="0.23"/>
  <pageSetup orientation="landscape" r:id="rId1"/>
  <headerFooter alignWithMargins="0">
    <oddFooter>&amp;R&amp;"Arial,Bold"Page 2-A</oddFooter>
  </headerFooter>
  <customProperties>
    <customPr name="OrphanNamesChecke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H28"/>
  <sheetViews>
    <sheetView workbookViewId="0">
      <selection activeCell="K15" sqref="K15"/>
    </sheetView>
  </sheetViews>
  <sheetFormatPr defaultColWidth="9.140625" defaultRowHeight="14.25" x14ac:dyDescent="0.2"/>
  <cols>
    <col min="1" max="1" width="15" style="321" customWidth="1"/>
    <col min="2" max="2" width="4.5703125" style="321" customWidth="1"/>
    <col min="3" max="3" width="20.85546875" style="321" customWidth="1"/>
    <col min="4" max="4" width="14.28515625" style="321" customWidth="1"/>
    <col min="5" max="5" width="2" style="321" customWidth="1"/>
    <col min="6" max="6" width="40" style="321" customWidth="1"/>
    <col min="7" max="7" width="2.42578125" style="321" customWidth="1"/>
    <col min="8" max="8" width="38.5703125" style="321" customWidth="1"/>
    <col min="9" max="9" width="8.5703125" style="321" customWidth="1"/>
    <col min="10" max="16384" width="9.140625" style="321"/>
  </cols>
  <sheetData>
    <row r="1" spans="1:8" ht="25.5" customHeight="1" x14ac:dyDescent="0.2"/>
    <row r="2" spans="1:8" ht="9.75" customHeight="1" x14ac:dyDescent="0.2"/>
    <row r="3" spans="1:8" ht="20.25" x14ac:dyDescent="0.3">
      <c r="A3" s="593" t="s">
        <v>33</v>
      </c>
      <c r="B3" s="593"/>
      <c r="C3" s="593"/>
      <c r="D3" s="593"/>
      <c r="E3" s="593"/>
      <c r="F3" s="593"/>
      <c r="G3" s="593"/>
      <c r="H3" s="593"/>
    </row>
    <row r="4" spans="1:8" ht="32.25" customHeight="1" thickBot="1" x14ac:dyDescent="0.3">
      <c r="A4" s="326"/>
      <c r="B4" s="326"/>
      <c r="C4" s="326"/>
      <c r="D4" s="326"/>
      <c r="E4" s="594" t="s">
        <v>414</v>
      </c>
      <c r="F4" s="594"/>
      <c r="G4" s="326"/>
      <c r="H4" s="326"/>
    </row>
    <row r="5" spans="1:8" ht="17.25" customHeight="1" x14ac:dyDescent="0.25">
      <c r="A5" s="326"/>
      <c r="B5" s="326"/>
      <c r="C5" s="326"/>
      <c r="D5" s="330"/>
      <c r="E5" s="326"/>
      <c r="F5" s="322" t="s">
        <v>415</v>
      </c>
      <c r="G5" s="326"/>
      <c r="H5" s="326"/>
    </row>
    <row r="6" spans="1:8" ht="23.25" customHeight="1" x14ac:dyDescent="0.25">
      <c r="A6" s="326"/>
      <c r="B6" s="326"/>
      <c r="D6" s="333" t="s">
        <v>416</v>
      </c>
      <c r="E6" s="326"/>
      <c r="F6" s="331"/>
      <c r="G6" s="326"/>
      <c r="H6" s="326"/>
    </row>
    <row r="7" spans="1:8" ht="22.5" customHeight="1" x14ac:dyDescent="0.25">
      <c r="A7" s="326"/>
      <c r="B7" s="326"/>
      <c r="D7" s="333" t="s">
        <v>417</v>
      </c>
      <c r="E7" s="326"/>
      <c r="F7" s="332"/>
      <c r="G7" s="326"/>
      <c r="H7" s="326"/>
    </row>
    <row r="8" spans="1:8" ht="21.75" customHeight="1" x14ac:dyDescent="0.25">
      <c r="A8" s="326"/>
      <c r="B8" s="326"/>
      <c r="D8" s="333" t="s">
        <v>418</v>
      </c>
      <c r="E8" s="326"/>
      <c r="F8" s="332"/>
      <c r="G8" s="326"/>
      <c r="H8" s="326"/>
    </row>
    <row r="9" spans="1:8" ht="23.25" customHeight="1" x14ac:dyDescent="0.25">
      <c r="A9" s="326"/>
      <c r="B9" s="326"/>
      <c r="D9" s="333" t="s">
        <v>419</v>
      </c>
      <c r="E9" s="326"/>
      <c r="F9" s="332"/>
      <c r="G9" s="326"/>
      <c r="H9" s="326"/>
    </row>
    <row r="10" spans="1:8" ht="22.5" customHeight="1" x14ac:dyDescent="0.25">
      <c r="A10" s="326"/>
      <c r="B10" s="326"/>
      <c r="D10" s="333" t="s">
        <v>420</v>
      </c>
      <c r="E10" s="326"/>
      <c r="F10" s="332"/>
      <c r="G10" s="326"/>
      <c r="H10" s="326"/>
    </row>
    <row r="11" spans="1:8" ht="32.25" customHeight="1" x14ac:dyDescent="0.25">
      <c r="A11" s="326"/>
      <c r="B11" s="326"/>
      <c r="C11" s="326"/>
      <c r="D11" s="326"/>
      <c r="E11" s="326"/>
      <c r="F11" s="326"/>
      <c r="G11" s="326"/>
      <c r="H11" s="326"/>
    </row>
    <row r="12" spans="1:8" ht="15" thickBot="1" x14ac:dyDescent="0.25">
      <c r="C12" s="595" t="s">
        <v>34</v>
      </c>
      <c r="D12" s="595"/>
      <c r="E12" s="328"/>
      <c r="F12" s="329" t="s">
        <v>421</v>
      </c>
      <c r="G12" s="328"/>
      <c r="H12" s="329" t="s">
        <v>35</v>
      </c>
    </row>
    <row r="13" spans="1:8" ht="27" customHeight="1" x14ac:dyDescent="0.2">
      <c r="A13" s="327"/>
      <c r="B13" s="334" t="s">
        <v>416</v>
      </c>
      <c r="C13" s="596"/>
      <c r="D13" s="596"/>
      <c r="F13" s="324"/>
      <c r="H13" s="324"/>
    </row>
    <row r="14" spans="1:8" ht="27" customHeight="1" x14ac:dyDescent="0.2">
      <c r="A14" s="327"/>
      <c r="B14" s="334" t="s">
        <v>422</v>
      </c>
      <c r="C14" s="596" t="s">
        <v>423</v>
      </c>
      <c r="D14" s="596"/>
      <c r="F14" s="324"/>
      <c r="H14" s="324"/>
    </row>
    <row r="15" spans="1:8" ht="27" customHeight="1" x14ac:dyDescent="0.2">
      <c r="A15" s="327"/>
      <c r="B15" s="334" t="s">
        <v>419</v>
      </c>
      <c r="C15" s="591"/>
      <c r="D15" s="591"/>
      <c r="F15" s="324"/>
      <c r="H15" s="324"/>
    </row>
    <row r="16" spans="1:8" ht="27" customHeight="1" x14ac:dyDescent="0.2">
      <c r="A16" s="327"/>
      <c r="B16" s="334" t="s">
        <v>424</v>
      </c>
      <c r="C16" s="591"/>
      <c r="D16" s="591"/>
      <c r="F16" s="324"/>
      <c r="H16" s="324"/>
    </row>
    <row r="18" spans="1:8" x14ac:dyDescent="0.2">
      <c r="A18" s="323" t="s">
        <v>561</v>
      </c>
    </row>
    <row r="19" spans="1:8" ht="7.5" customHeight="1" thickBot="1" x14ac:dyDescent="0.25"/>
    <row r="20" spans="1:8" ht="15" thickBot="1" x14ac:dyDescent="0.25">
      <c r="B20" s="325"/>
      <c r="C20" s="323" t="s">
        <v>294</v>
      </c>
    </row>
    <row r="21" spans="1:8" ht="9" customHeight="1" thickBot="1" x14ac:dyDescent="0.25">
      <c r="C21" s="323"/>
    </row>
    <row r="22" spans="1:8" ht="15" thickBot="1" x14ac:dyDescent="0.25">
      <c r="B22" s="325"/>
      <c r="C22" s="323" t="s">
        <v>425</v>
      </c>
    </row>
    <row r="23" spans="1:8" ht="9" customHeight="1" thickBot="1" x14ac:dyDescent="0.25">
      <c r="C23" s="323"/>
    </row>
    <row r="24" spans="1:8" ht="15" thickBot="1" x14ac:dyDescent="0.25">
      <c r="B24" s="325"/>
      <c r="C24" s="323" t="s">
        <v>295</v>
      </c>
    </row>
    <row r="27" spans="1:8" ht="15" x14ac:dyDescent="0.25">
      <c r="A27" s="326" t="s">
        <v>426</v>
      </c>
      <c r="B27" s="592" t="s">
        <v>427</v>
      </c>
      <c r="C27" s="592"/>
      <c r="D27" s="592"/>
      <c r="E27" s="592"/>
      <c r="F27" s="592"/>
      <c r="G27" s="592"/>
      <c r="H27" s="592"/>
    </row>
    <row r="28" spans="1:8" x14ac:dyDescent="0.2">
      <c r="B28" s="592"/>
      <c r="C28" s="592"/>
      <c r="D28" s="592"/>
      <c r="E28" s="592"/>
      <c r="F28" s="592"/>
      <c r="G28" s="592"/>
      <c r="H28" s="592"/>
    </row>
  </sheetData>
  <sheetProtection algorithmName="SHA-512" hashValue="yEn906b8DiTUt9OAChhyJbk0uIfo1JigRscCpfaUolB30eoBpF8iRLb5ZhKNiAs+4737sGkiFD9zvbOGlrjUzA==" saltValue="QeswNyd+ffsJCiG1OSXW9Q==" spinCount="100000" sheet="1" objects="1" scenarios="1"/>
  <mergeCells count="8">
    <mergeCell ref="C16:D16"/>
    <mergeCell ref="B27:H28"/>
    <mergeCell ref="A3:H3"/>
    <mergeCell ref="E4:F4"/>
    <mergeCell ref="C12:D12"/>
    <mergeCell ref="C13:D13"/>
    <mergeCell ref="C14:D14"/>
    <mergeCell ref="C15:D15"/>
  </mergeCells>
  <pageMargins left="0.31" right="0.22" top="0.46" bottom="0.54" header="0.3" footer="0.3"/>
  <pageSetup scale="99" orientation="landscape" r:id="rId1"/>
  <headerFooter>
    <oddFooter>&amp;R&amp;"-,Bold"Page 3</oddFooter>
  </headerFooter>
  <customProperties>
    <customPr name="OrphanNamesChecked" r:id="rId2"/>
  </customProperti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pageSetUpPr fitToPage="1"/>
  </sheetPr>
  <dimension ref="A1:Q47"/>
  <sheetViews>
    <sheetView workbookViewId="0">
      <selection activeCell="F27" sqref="F27"/>
    </sheetView>
  </sheetViews>
  <sheetFormatPr defaultColWidth="9.140625" defaultRowHeight="12" x14ac:dyDescent="0.2"/>
  <cols>
    <col min="1" max="1" width="5.140625" style="23" bestFit="1" customWidth="1"/>
    <col min="2" max="2" width="5.7109375" style="23" customWidth="1"/>
    <col min="3" max="3" width="60" style="23" customWidth="1"/>
    <col min="4" max="4" width="16.7109375" style="23" customWidth="1"/>
    <col min="5" max="5" width="5.140625" style="23" customWidth="1"/>
    <col min="6" max="6" width="20.7109375" style="23" customWidth="1"/>
    <col min="7" max="7" width="4.28515625" style="23" bestFit="1" customWidth="1"/>
    <col min="8" max="8" width="9.140625" style="23"/>
    <col min="9" max="9" width="88.85546875" style="23" customWidth="1"/>
    <col min="10" max="10" width="9.85546875" style="23" customWidth="1"/>
    <col min="11" max="16384" width="9.140625" style="23"/>
  </cols>
  <sheetData>
    <row r="1" spans="1:17" ht="18" customHeight="1" x14ac:dyDescent="0.2">
      <c r="B1" s="544" t="str">
        <f>CONCATENATE('Basic Data Input'!B11," in ",'Basic Data Input'!B12," County")</f>
        <v>_________________________________ in  County</v>
      </c>
      <c r="C1" s="544"/>
      <c r="D1" s="544"/>
      <c r="E1" s="544"/>
      <c r="F1" s="544"/>
    </row>
    <row r="2" spans="1:17" ht="30" customHeight="1" x14ac:dyDescent="0.2">
      <c r="B2" s="610" t="s">
        <v>736</v>
      </c>
      <c r="C2" s="610"/>
      <c r="D2" s="610"/>
      <c r="E2" s="610"/>
      <c r="F2" s="610"/>
    </row>
    <row r="3" spans="1:17" ht="9" customHeight="1" thickBot="1" x14ac:dyDescent="0.25"/>
    <row r="4" spans="1:17" ht="23.25" thickBot="1" x14ac:dyDescent="0.3">
      <c r="A4" s="364" t="s">
        <v>674</v>
      </c>
      <c r="B4" s="598" t="s">
        <v>38</v>
      </c>
      <c r="C4" s="599"/>
      <c r="D4" s="599"/>
      <c r="E4" s="599"/>
      <c r="F4" s="600"/>
    </row>
    <row r="5" spans="1:17" ht="9" customHeight="1" x14ac:dyDescent="0.2">
      <c r="B5" s="47"/>
      <c r="C5" s="47"/>
      <c r="D5" s="47"/>
      <c r="E5" s="47"/>
      <c r="F5" s="47"/>
    </row>
    <row r="6" spans="1:17" ht="18" customHeight="1" x14ac:dyDescent="0.2">
      <c r="A6" s="365" t="s">
        <v>118</v>
      </c>
      <c r="B6" s="601" t="s">
        <v>39</v>
      </c>
      <c r="C6" s="601"/>
      <c r="D6" s="601"/>
      <c r="E6" s="365"/>
      <c r="F6" s="380">
        <f>'Total All Funds - Page 2'!G36</f>
        <v>0</v>
      </c>
      <c r="G6" s="377" t="s">
        <v>675</v>
      </c>
    </row>
    <row r="7" spans="1:17" ht="18" customHeight="1" x14ac:dyDescent="0.2">
      <c r="A7" s="365" t="s">
        <v>119</v>
      </c>
      <c r="B7" s="604" t="s">
        <v>41</v>
      </c>
      <c r="C7" s="604"/>
      <c r="D7" s="604"/>
      <c r="E7" s="365"/>
      <c r="F7" s="380">
        <f>'Total All Funds - Page 2'!G10</f>
        <v>0</v>
      </c>
      <c r="G7" s="377" t="s">
        <v>676</v>
      </c>
      <c r="I7" s="176" t="s">
        <v>484</v>
      </c>
    </row>
    <row r="8" spans="1:17" ht="18" customHeight="1" x14ac:dyDescent="0.2">
      <c r="A8" s="365" t="s">
        <v>120</v>
      </c>
      <c r="B8" s="604" t="s">
        <v>40</v>
      </c>
      <c r="C8" s="604"/>
      <c r="D8" s="604"/>
      <c r="E8" s="365"/>
      <c r="F8" s="380">
        <f>'Total All Funds - Page 2'!G15</f>
        <v>0</v>
      </c>
      <c r="G8" s="377" t="s">
        <v>677</v>
      </c>
    </row>
    <row r="9" spans="1:17" ht="18" customHeight="1" x14ac:dyDescent="0.2">
      <c r="A9" s="365" t="s">
        <v>52</v>
      </c>
      <c r="B9" s="604" t="s">
        <v>28</v>
      </c>
      <c r="C9" s="604"/>
      <c r="D9" s="604"/>
      <c r="E9" s="365"/>
      <c r="F9" s="380">
        <f>'Total All Funds - Page 2'!G17</f>
        <v>0</v>
      </c>
      <c r="G9" s="377" t="s">
        <v>678</v>
      </c>
    </row>
    <row r="10" spans="1:17" ht="17.25" customHeight="1" x14ac:dyDescent="0.2">
      <c r="A10" s="367"/>
      <c r="B10" s="603" t="s">
        <v>117</v>
      </c>
      <c r="C10" s="603"/>
      <c r="D10" s="603"/>
      <c r="E10" s="367"/>
      <c r="F10" s="368"/>
      <c r="G10" s="378"/>
    </row>
    <row r="11" spans="1:17" ht="25.5" x14ac:dyDescent="0.2">
      <c r="A11" s="365" t="s">
        <v>53</v>
      </c>
      <c r="B11" s="48"/>
      <c r="C11" s="77" t="s">
        <v>737</v>
      </c>
      <c r="D11" s="381">
        <f>'Basic Data Input'!B19</f>
        <v>0</v>
      </c>
      <c r="E11" s="376" t="s">
        <v>679</v>
      </c>
      <c r="F11" s="368"/>
      <c r="G11" s="378"/>
    </row>
    <row r="12" spans="1:17" ht="17.25" customHeight="1" x14ac:dyDescent="0.2">
      <c r="A12" s="365" t="s">
        <v>54</v>
      </c>
      <c r="B12" s="48"/>
      <c r="C12" s="369" t="s">
        <v>738</v>
      </c>
      <c r="D12" s="381">
        <f>'Basic Data Input'!B20</f>
        <v>0</v>
      </c>
      <c r="E12" s="376" t="s">
        <v>680</v>
      </c>
      <c r="F12" s="448" t="str">
        <f>IF(D12&gt;'Total All Funds - Page 2'!E22,"ERROR - Cannot be more than Page 2, Column 2, line 20","")</f>
        <v/>
      </c>
      <c r="G12" s="378"/>
    </row>
    <row r="13" spans="1:17" ht="17.25" customHeight="1" x14ac:dyDescent="0.2">
      <c r="A13" s="365" t="s">
        <v>56</v>
      </c>
      <c r="B13" s="48"/>
      <c r="C13" s="370" t="s">
        <v>108</v>
      </c>
      <c r="D13" s="381">
        <f>'Basic Data Input'!B21</f>
        <v>0</v>
      </c>
      <c r="E13" s="376" t="s">
        <v>681</v>
      </c>
      <c r="F13" s="448" t="str">
        <f>IF(D13&gt;'Total All Funds - Page 2'!$G$22,"ERROR - Cannot be more than page 2, column 3, line 20","")</f>
        <v/>
      </c>
      <c r="G13" s="378"/>
    </row>
    <row r="14" spans="1:17" ht="7.5" customHeight="1" x14ac:dyDescent="0.2">
      <c r="A14" s="365"/>
      <c r="B14" s="48"/>
      <c r="C14" s="370"/>
      <c r="D14" s="375"/>
      <c r="E14" s="365"/>
      <c r="F14" s="368"/>
      <c r="G14" s="378"/>
    </row>
    <row r="15" spans="1:17" ht="24" customHeight="1" x14ac:dyDescent="0.2">
      <c r="A15" s="365" t="s">
        <v>58</v>
      </c>
      <c r="B15" s="602" t="s">
        <v>429</v>
      </c>
      <c r="C15" s="603"/>
      <c r="D15" s="603"/>
      <c r="E15" s="365"/>
      <c r="F15" s="380">
        <f>IF(D11-D12-D13&lt;0,0,D11-D12-D13)</f>
        <v>0</v>
      </c>
      <c r="G15" s="377" t="s">
        <v>682</v>
      </c>
    </row>
    <row r="16" spans="1:17" ht="26.25" customHeight="1" x14ac:dyDescent="0.2">
      <c r="A16" s="371" t="s">
        <v>436</v>
      </c>
      <c r="B16" s="114" t="s">
        <v>435</v>
      </c>
      <c r="C16" s="145"/>
      <c r="D16" s="145"/>
      <c r="E16" s="371"/>
      <c r="F16" s="381">
        <v>0</v>
      </c>
      <c r="G16" s="377" t="s">
        <v>683</v>
      </c>
      <c r="H16" s="146"/>
      <c r="I16" s="234" t="s">
        <v>508</v>
      </c>
      <c r="J16" s="234"/>
      <c r="K16" s="234"/>
      <c r="L16" s="237"/>
      <c r="M16" s="237"/>
      <c r="N16" s="237"/>
      <c r="O16" s="237"/>
      <c r="P16" s="237"/>
      <c r="Q16" s="237"/>
    </row>
    <row r="17" spans="1:17" ht="9" customHeight="1" thickBot="1" x14ac:dyDescent="0.25">
      <c r="A17" s="73"/>
      <c r="B17" s="48"/>
      <c r="C17" s="48"/>
      <c r="D17" s="48"/>
      <c r="E17" s="73"/>
      <c r="F17" s="368"/>
      <c r="G17" s="366"/>
      <c r="I17" s="237"/>
      <c r="J17" s="237"/>
      <c r="K17" s="237"/>
      <c r="L17" s="237"/>
      <c r="M17" s="237"/>
      <c r="N17" s="237"/>
      <c r="O17" s="237"/>
      <c r="P17" s="237"/>
      <c r="Q17" s="237"/>
    </row>
    <row r="18" spans="1:17" ht="24.95" customHeight="1" thickBot="1" x14ac:dyDescent="0.25">
      <c r="A18" s="361" t="s">
        <v>59</v>
      </c>
      <c r="B18" s="372"/>
      <c r="C18" s="362" t="s">
        <v>42</v>
      </c>
      <c r="D18" s="362"/>
      <c r="E18" s="363"/>
      <c r="F18" s="382">
        <f>ROUND(SUM(F6:F16),2)</f>
        <v>0</v>
      </c>
      <c r="G18" s="379" t="s">
        <v>684</v>
      </c>
    </row>
    <row r="19" spans="1:17" ht="9" customHeight="1" thickBot="1" x14ac:dyDescent="0.25">
      <c r="A19" s="366"/>
      <c r="B19" s="366"/>
      <c r="C19" s="366"/>
      <c r="D19" s="366"/>
      <c r="E19" s="366"/>
      <c r="F19" s="366"/>
      <c r="G19" s="366"/>
    </row>
    <row r="20" spans="1:17" ht="16.5" thickBot="1" x14ac:dyDescent="0.25">
      <c r="A20" s="374"/>
      <c r="B20" s="611" t="s">
        <v>452</v>
      </c>
      <c r="C20" s="611"/>
      <c r="D20" s="611"/>
      <c r="E20" s="611"/>
      <c r="F20" s="612"/>
      <c r="G20" s="366"/>
    </row>
    <row r="21" spans="1:17" ht="6" customHeight="1" x14ac:dyDescent="0.2">
      <c r="A21" s="366"/>
      <c r="B21" s="50"/>
      <c r="C21" s="50"/>
      <c r="D21" s="50"/>
      <c r="E21" s="50"/>
      <c r="F21" s="366"/>
      <c r="G21" s="366"/>
    </row>
    <row r="22" spans="1:17" ht="30" customHeight="1" x14ac:dyDescent="0.2">
      <c r="A22" s="365" t="s">
        <v>60</v>
      </c>
      <c r="B22" s="366"/>
      <c r="C22" s="151" t="s">
        <v>447</v>
      </c>
      <c r="D22" s="383">
        <f>'Capital Improvements Page 6'!B37</f>
        <v>0</v>
      </c>
      <c r="E22" s="376" t="s">
        <v>685</v>
      </c>
      <c r="F22" s="613" t="str">
        <f>IF(D22&gt;'Total All Funds - Page 2'!$G$22,"ERROR - Cannot be more than page 2, column 3, line 20","")</f>
        <v/>
      </c>
      <c r="G22" s="614"/>
      <c r="H22" s="133"/>
      <c r="I22" s="236" t="s">
        <v>507</v>
      </c>
    </row>
    <row r="23" spans="1:17" ht="63.75" x14ac:dyDescent="0.2">
      <c r="A23" s="365" t="s">
        <v>61</v>
      </c>
      <c r="B23" s="48"/>
      <c r="C23" s="75" t="s">
        <v>147</v>
      </c>
      <c r="D23" s="380">
        <f>D13</f>
        <v>0</v>
      </c>
      <c r="E23" s="376" t="s">
        <v>686</v>
      </c>
      <c r="F23" s="50"/>
      <c r="G23" s="366"/>
    </row>
    <row r="24" spans="1:17" ht="15.95" customHeight="1" x14ac:dyDescent="0.2">
      <c r="A24" s="365" t="s">
        <v>62</v>
      </c>
      <c r="B24" s="601" t="s">
        <v>109</v>
      </c>
      <c r="C24" s="601"/>
      <c r="D24" s="366"/>
      <c r="E24" s="365"/>
      <c r="F24" s="380">
        <f>IF(D22-D23&lt;0,"Cannot be a Negative Number",D22-D23)</f>
        <v>0</v>
      </c>
      <c r="G24" s="377" t="s">
        <v>687</v>
      </c>
    </row>
    <row r="25" spans="1:17" ht="15.95" customHeight="1" x14ac:dyDescent="0.2">
      <c r="A25" s="365" t="s">
        <v>121</v>
      </c>
      <c r="B25" s="604" t="s">
        <v>43</v>
      </c>
      <c r="C25" s="604"/>
      <c r="D25" s="366"/>
      <c r="E25" s="365"/>
      <c r="F25" s="381">
        <v>0</v>
      </c>
      <c r="G25" s="377" t="s">
        <v>688</v>
      </c>
      <c r="I25" s="176" t="s">
        <v>485</v>
      </c>
    </row>
    <row r="26" spans="1:17" ht="29.45" customHeight="1" x14ac:dyDescent="0.2">
      <c r="A26" s="365" t="s">
        <v>122</v>
      </c>
      <c r="B26" s="601" t="s">
        <v>116</v>
      </c>
      <c r="C26" s="601"/>
      <c r="D26" s="366"/>
      <c r="E26" s="365"/>
      <c r="F26" s="381">
        <v>0</v>
      </c>
      <c r="G26" s="377" t="s">
        <v>689</v>
      </c>
    </row>
    <row r="27" spans="1:17" ht="18" customHeight="1" x14ac:dyDescent="0.2">
      <c r="A27" s="365" t="s">
        <v>123</v>
      </c>
      <c r="B27" s="604" t="s">
        <v>44</v>
      </c>
      <c r="C27" s="604"/>
      <c r="D27" s="366"/>
      <c r="E27" s="365"/>
      <c r="F27" s="381">
        <f>'Interlocal Form'!D23</f>
        <v>0</v>
      </c>
      <c r="G27" s="377" t="s">
        <v>690</v>
      </c>
      <c r="H27" s="373" t="str">
        <f>IF(F27&gt;'Interlocal Form'!D23,"Error","")</f>
        <v/>
      </c>
      <c r="I27" s="176" t="s">
        <v>486</v>
      </c>
    </row>
    <row r="28" spans="1:17" ht="18" customHeight="1" x14ac:dyDescent="0.2">
      <c r="A28" s="365" t="s">
        <v>124</v>
      </c>
      <c r="B28" s="604" t="s">
        <v>114</v>
      </c>
      <c r="C28" s="604"/>
      <c r="D28" s="366"/>
      <c r="E28" s="365"/>
      <c r="F28" s="381">
        <v>0</v>
      </c>
      <c r="G28" s="377" t="s">
        <v>691</v>
      </c>
    </row>
    <row r="29" spans="1:17" ht="18" customHeight="1" x14ac:dyDescent="0.2">
      <c r="A29" s="371" t="s">
        <v>556</v>
      </c>
      <c r="B29" s="605" t="s">
        <v>562</v>
      </c>
      <c r="C29" s="605"/>
      <c r="D29" s="605"/>
      <c r="E29" s="371"/>
      <c r="F29" s="381">
        <v>0</v>
      </c>
      <c r="G29" s="377" t="s">
        <v>692</v>
      </c>
    </row>
    <row r="30" spans="1:17" ht="29.25" customHeight="1" x14ac:dyDescent="0.2">
      <c r="A30" s="365" t="s">
        <v>125</v>
      </c>
      <c r="B30" s="602" t="s">
        <v>526</v>
      </c>
      <c r="C30" s="603"/>
      <c r="D30" s="366"/>
      <c r="E30" s="365"/>
      <c r="F30" s="381">
        <v>0</v>
      </c>
      <c r="G30" s="377" t="s">
        <v>693</v>
      </c>
    </row>
    <row r="31" spans="1:17" ht="18" customHeight="1" x14ac:dyDescent="0.2">
      <c r="A31" s="365" t="s">
        <v>126</v>
      </c>
      <c r="B31" s="50" t="s">
        <v>27</v>
      </c>
      <c r="C31" s="50"/>
      <c r="D31" s="366"/>
      <c r="E31" s="365"/>
      <c r="F31" s="384">
        <v>0</v>
      </c>
      <c r="G31" s="377" t="s">
        <v>694</v>
      </c>
    </row>
    <row r="32" spans="1:17" ht="18" customHeight="1" x14ac:dyDescent="0.2">
      <c r="A32" s="365" t="s">
        <v>127</v>
      </c>
      <c r="B32" s="50" t="s">
        <v>45</v>
      </c>
      <c r="C32" s="50"/>
      <c r="D32" s="366"/>
      <c r="E32" s="365"/>
      <c r="F32" s="381">
        <v>0</v>
      </c>
      <c r="G32" s="377" t="s">
        <v>695</v>
      </c>
    </row>
    <row r="33" spans="1:9" ht="18" customHeight="1" x14ac:dyDescent="0.2">
      <c r="A33" s="365" t="s">
        <v>128</v>
      </c>
      <c r="B33" s="603" t="s">
        <v>46</v>
      </c>
      <c r="C33" s="603"/>
      <c r="D33" s="366"/>
      <c r="E33" s="365"/>
      <c r="F33" s="381">
        <v>0</v>
      </c>
      <c r="G33" s="377" t="s">
        <v>696</v>
      </c>
    </row>
    <row r="34" spans="1:9" ht="9" customHeight="1" thickBot="1" x14ac:dyDescent="0.25">
      <c r="A34" s="319"/>
      <c r="B34" s="50"/>
      <c r="C34" s="50"/>
      <c r="D34" s="50"/>
      <c r="E34" s="319"/>
      <c r="F34" s="366"/>
      <c r="G34" s="378"/>
    </row>
    <row r="35" spans="1:9" ht="24.95" customHeight="1" thickBot="1" x14ac:dyDescent="0.25">
      <c r="A35" s="361" t="s">
        <v>129</v>
      </c>
      <c r="B35" s="372"/>
      <c r="C35" s="362" t="s">
        <v>47</v>
      </c>
      <c r="D35" s="362"/>
      <c r="E35" s="363"/>
      <c r="F35" s="385">
        <f>ROUND(SUM(F24:F33),2)</f>
        <v>0</v>
      </c>
      <c r="G35" s="379" t="s">
        <v>697</v>
      </c>
    </row>
    <row r="36" spans="1:9" ht="9" customHeight="1" thickBot="1" x14ac:dyDescent="0.25">
      <c r="A36" s="366"/>
      <c r="B36" s="50"/>
      <c r="C36" s="50"/>
      <c r="D36" s="50"/>
      <c r="E36" s="50"/>
      <c r="F36" s="366"/>
      <c r="G36" s="378"/>
    </row>
    <row r="37" spans="1:9" ht="48" customHeight="1" thickBot="1" x14ac:dyDescent="0.25">
      <c r="A37" s="374"/>
      <c r="B37" s="608" t="s">
        <v>453</v>
      </c>
      <c r="C37" s="609"/>
      <c r="D37" s="74"/>
      <c r="E37" s="74"/>
      <c r="F37" s="386">
        <f>IF(F18-F35&lt;0,"Can Not Be Less Than 0",ROUND(F18-F35,2))</f>
        <v>0</v>
      </c>
      <c r="G37" s="379" t="s">
        <v>698</v>
      </c>
      <c r="H37" s="606"/>
      <c r="I37" s="607"/>
    </row>
    <row r="38" spans="1:9" ht="3" customHeight="1" x14ac:dyDescent="0.2"/>
    <row r="39" spans="1:9" ht="9" customHeight="1" x14ac:dyDescent="0.2"/>
    <row r="40" spans="1:9" ht="24.95" customHeight="1" x14ac:dyDescent="0.2">
      <c r="B40" s="597" t="s">
        <v>572</v>
      </c>
      <c r="C40" s="597"/>
      <c r="D40" s="597"/>
      <c r="E40" s="597"/>
      <c r="F40" s="597"/>
    </row>
    <row r="41" spans="1:9" x14ac:dyDescent="0.2">
      <c r="B41" s="133"/>
      <c r="C41" s="133"/>
      <c r="D41" s="133"/>
      <c r="E41" s="133"/>
      <c r="F41" s="133"/>
    </row>
    <row r="42" spans="1:9" x14ac:dyDescent="0.2">
      <c r="B42" s="133"/>
      <c r="C42" s="133"/>
      <c r="D42" s="133"/>
      <c r="E42" s="133"/>
      <c r="F42" s="133"/>
    </row>
    <row r="43" spans="1:9" x14ac:dyDescent="0.2">
      <c r="B43" s="133"/>
      <c r="C43" s="133"/>
      <c r="D43" s="133"/>
      <c r="E43" s="133"/>
      <c r="F43" s="133"/>
    </row>
    <row r="44" spans="1:9" x14ac:dyDescent="0.2">
      <c r="B44" s="133"/>
      <c r="C44" s="133"/>
      <c r="D44" s="133"/>
      <c r="E44" s="133"/>
      <c r="F44" s="133"/>
    </row>
    <row r="45" spans="1:9" x14ac:dyDescent="0.2">
      <c r="B45" s="133"/>
      <c r="C45" s="133"/>
      <c r="D45" s="133"/>
      <c r="E45" s="133"/>
      <c r="F45" s="133"/>
    </row>
    <row r="46" spans="1:9" x14ac:dyDescent="0.2">
      <c r="B46" s="133"/>
      <c r="C46" s="133"/>
      <c r="D46" s="133"/>
      <c r="E46" s="133"/>
      <c r="F46" s="133"/>
    </row>
    <row r="47" spans="1:9" x14ac:dyDescent="0.2">
      <c r="B47" s="133"/>
      <c r="C47" s="133"/>
      <c r="D47" s="133"/>
      <c r="E47" s="133"/>
      <c r="F47" s="133"/>
    </row>
  </sheetData>
  <sheetProtection algorithmName="SHA-512" hashValue="m86XM9rqWwuNw0BJzfrbk+jK461dzOfFXM7kBSJcYbfyjDvwrTWa5TFAfL8mdPPey3BLbhsKnBYZx/pWwIbXOQ==" saltValue="a20OVPYM9Hx8joGoyiswoA==" spinCount="100000" sheet="1" objects="1" scenarios="1"/>
  <mergeCells count="22">
    <mergeCell ref="H37:I37"/>
    <mergeCell ref="B37:C37"/>
    <mergeCell ref="B33:C33"/>
    <mergeCell ref="B8:D8"/>
    <mergeCell ref="B2:F2"/>
    <mergeCell ref="B10:D10"/>
    <mergeCell ref="B20:F20"/>
    <mergeCell ref="B27:C27"/>
    <mergeCell ref="B24:C24"/>
    <mergeCell ref="B25:C25"/>
    <mergeCell ref="F22:G22"/>
    <mergeCell ref="B40:F40"/>
    <mergeCell ref="B1:F1"/>
    <mergeCell ref="B4:F4"/>
    <mergeCell ref="B6:D6"/>
    <mergeCell ref="B30:C30"/>
    <mergeCell ref="B15:D15"/>
    <mergeCell ref="B9:D9"/>
    <mergeCell ref="B7:D7"/>
    <mergeCell ref="B28:C28"/>
    <mergeCell ref="B26:C26"/>
    <mergeCell ref="B29:D29"/>
  </mergeCells>
  <phoneticPr fontId="0" type="noConversion"/>
  <printOptions horizontalCentered="1"/>
  <pageMargins left="0.5" right="0.5" top="0.5" bottom="0.55000000000000004" header="0.5" footer="0.35"/>
  <pageSetup scale="82" orientation="portrait" r:id="rId1"/>
  <headerFooter alignWithMargins="0">
    <oddFooter>&amp;R&amp;"Arial,Bold"Page 4</oddFooter>
  </headerFooter>
  <customProperties>
    <customPr name="OrphanNamesChecked" r:id="rId2"/>
  </customPropertie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dimension ref="A1:Q64"/>
  <sheetViews>
    <sheetView workbookViewId="0">
      <selection activeCell="D31" sqref="D31"/>
    </sheetView>
  </sheetViews>
  <sheetFormatPr defaultColWidth="9.140625" defaultRowHeight="12.75" x14ac:dyDescent="0.2"/>
  <cols>
    <col min="1" max="1" width="2.140625" style="80" customWidth="1"/>
    <col min="2" max="2" width="20.85546875" style="80" customWidth="1"/>
    <col min="3" max="3" width="2.7109375" style="80" customWidth="1"/>
    <col min="4" max="4" width="20.42578125" style="80" customWidth="1"/>
    <col min="5" max="5" width="1.85546875" style="80" customWidth="1"/>
    <col min="6" max="6" width="15.7109375" style="80" customWidth="1"/>
    <col min="7" max="7" width="2.28515625" style="80" customWidth="1"/>
    <col min="8" max="8" width="2.85546875" style="80" bestFit="1" customWidth="1"/>
    <col min="9" max="9" width="15.7109375" style="80" customWidth="1"/>
    <col min="10" max="10" width="3.28515625" style="80" bestFit="1" customWidth="1"/>
    <col min="11" max="11" width="15.7109375" style="80" customWidth="1"/>
    <col min="12" max="12" width="2.5703125" style="80" customWidth="1"/>
    <col min="13" max="13" width="77.85546875" style="80" customWidth="1"/>
    <col min="14" max="16384" width="9.140625" style="80"/>
  </cols>
  <sheetData>
    <row r="1" spans="1:12" ht="18" customHeight="1" x14ac:dyDescent="0.2">
      <c r="A1" s="17" t="str">
        <f>CONCATENATE('Basic Data Input'!B11)</f>
        <v>_________________________________</v>
      </c>
      <c r="B1" s="17"/>
      <c r="C1" s="17"/>
      <c r="D1" s="17"/>
      <c r="E1" s="17"/>
      <c r="F1" s="59"/>
      <c r="G1" s="59"/>
      <c r="H1" s="59"/>
      <c r="I1" s="59"/>
      <c r="J1" s="59"/>
      <c r="K1" s="59"/>
      <c r="L1" s="59"/>
    </row>
    <row r="2" spans="1:12" ht="14.25" x14ac:dyDescent="0.2">
      <c r="A2" s="335" t="s">
        <v>103</v>
      </c>
      <c r="B2" s="335"/>
      <c r="C2" s="335"/>
      <c r="D2" s="335"/>
      <c r="E2" s="335"/>
      <c r="F2" s="59"/>
      <c r="G2" s="59"/>
      <c r="H2" s="59"/>
      <c r="I2" s="59"/>
      <c r="J2" s="59"/>
      <c r="K2" s="59"/>
      <c r="L2" s="59"/>
    </row>
    <row r="3" spans="1:12" ht="15" x14ac:dyDescent="0.2">
      <c r="A3" s="17" t="str">
        <f>CONCATENATE('Basic Data Input'!B12," County")</f>
        <v xml:space="preserve"> County</v>
      </c>
      <c r="B3" s="17"/>
      <c r="C3" s="17"/>
      <c r="D3" s="17"/>
      <c r="E3" s="17"/>
      <c r="F3" s="59"/>
      <c r="G3" s="59"/>
      <c r="H3" s="59"/>
      <c r="I3" s="59"/>
      <c r="J3" s="59"/>
      <c r="K3" s="59"/>
      <c r="L3" s="59"/>
    </row>
    <row r="4" spans="1:12" ht="6" customHeight="1" thickBot="1" x14ac:dyDescent="0.25">
      <c r="A4" s="285"/>
      <c r="B4" s="285"/>
      <c r="C4" s="285"/>
      <c r="D4" s="285"/>
      <c r="E4" s="285"/>
    </row>
    <row r="5" spans="1:12" ht="18" customHeight="1" thickTop="1" thickBot="1" x14ac:dyDescent="0.3">
      <c r="A5" s="616" t="s">
        <v>739</v>
      </c>
      <c r="B5" s="617"/>
      <c r="C5" s="617"/>
      <c r="D5" s="617"/>
      <c r="E5" s="617"/>
      <c r="F5" s="617"/>
      <c r="G5" s="617"/>
      <c r="H5" s="617"/>
      <c r="I5" s="617"/>
      <c r="J5" s="617"/>
      <c r="K5" s="617"/>
      <c r="L5" s="618"/>
    </row>
    <row r="6" spans="1:12" ht="9.75" customHeight="1" thickTop="1" thickBot="1" x14ac:dyDescent="0.25"/>
    <row r="7" spans="1:12" ht="15.75" thickBot="1" x14ac:dyDescent="0.25">
      <c r="A7" s="622" t="s">
        <v>563</v>
      </c>
      <c r="B7" s="623"/>
      <c r="C7" s="623"/>
      <c r="D7" s="623"/>
      <c r="E7" s="623"/>
      <c r="F7" s="623"/>
      <c r="G7" s="623"/>
      <c r="H7" s="623"/>
      <c r="I7" s="623"/>
      <c r="J7" s="623"/>
      <c r="K7" s="623"/>
      <c r="L7" s="624"/>
    </row>
    <row r="8" spans="1:12" x14ac:dyDescent="0.2">
      <c r="A8" s="628" t="s">
        <v>48</v>
      </c>
      <c r="B8" s="629"/>
      <c r="C8" s="629"/>
      <c r="D8" s="629"/>
      <c r="E8" s="629"/>
      <c r="F8" s="629"/>
      <c r="G8" s="629"/>
      <c r="H8" s="629"/>
      <c r="I8" s="629"/>
      <c r="J8" s="629"/>
      <c r="K8" s="629"/>
      <c r="L8" s="630"/>
    </row>
    <row r="9" spans="1:12" ht="18" customHeight="1" x14ac:dyDescent="0.2">
      <c r="A9" s="631" t="s">
        <v>566</v>
      </c>
      <c r="B9" s="632"/>
      <c r="C9" s="632"/>
      <c r="D9" s="632"/>
      <c r="E9" s="632"/>
      <c r="F9" s="632"/>
      <c r="G9" s="632"/>
      <c r="H9" s="632"/>
      <c r="I9" s="632"/>
      <c r="J9" s="398" t="s">
        <v>699</v>
      </c>
      <c r="K9" s="399">
        <v>0</v>
      </c>
      <c r="L9" s="400"/>
    </row>
    <row r="10" spans="1:12" ht="13.5" thickBot="1" x14ac:dyDescent="0.25">
      <c r="A10" s="290"/>
      <c r="B10" s="291"/>
      <c r="C10" s="291"/>
      <c r="D10" s="291"/>
      <c r="E10" s="291"/>
      <c r="F10" s="291"/>
      <c r="G10" s="291"/>
      <c r="H10" s="291"/>
      <c r="I10" s="397"/>
      <c r="J10" s="291"/>
      <c r="K10" s="397" t="s">
        <v>49</v>
      </c>
      <c r="L10" s="292"/>
    </row>
    <row r="11" spans="1:12" ht="27.6" customHeight="1" x14ac:dyDescent="0.2">
      <c r="A11" s="633" t="s">
        <v>541</v>
      </c>
      <c r="B11" s="634"/>
      <c r="C11" s="634"/>
      <c r="D11" s="634"/>
      <c r="E11" s="634"/>
      <c r="F11" s="634"/>
      <c r="G11" s="634"/>
      <c r="H11" s="634"/>
      <c r="I11" s="634"/>
      <c r="J11" s="634"/>
      <c r="K11" s="634"/>
      <c r="L11" s="635"/>
    </row>
    <row r="12" spans="1:12" ht="18" customHeight="1" x14ac:dyDescent="0.2">
      <c r="A12" s="288" t="s">
        <v>524</v>
      </c>
      <c r="J12" s="398" t="s">
        <v>700</v>
      </c>
      <c r="K12" s="399">
        <v>0</v>
      </c>
      <c r="L12" s="400"/>
    </row>
    <row r="13" spans="1:12" x14ac:dyDescent="0.2">
      <c r="A13" s="288"/>
      <c r="J13" s="346"/>
      <c r="K13" s="396" t="s">
        <v>132</v>
      </c>
      <c r="L13" s="287"/>
    </row>
    <row r="14" spans="1:12" ht="9.9499999999999993" customHeight="1" x14ac:dyDescent="0.2">
      <c r="A14" s="288"/>
      <c r="J14" s="346"/>
      <c r="K14" s="396"/>
      <c r="L14" s="287"/>
    </row>
    <row r="15" spans="1:12" ht="18" customHeight="1" x14ac:dyDescent="0.2">
      <c r="A15" s="288" t="s">
        <v>542</v>
      </c>
      <c r="J15" s="398" t="s">
        <v>701</v>
      </c>
      <c r="K15" s="399">
        <v>0</v>
      </c>
      <c r="L15" s="400" t="s">
        <v>50</v>
      </c>
    </row>
    <row r="16" spans="1:12" x14ac:dyDescent="0.2">
      <c r="A16" s="288"/>
      <c r="J16" s="346"/>
      <c r="K16" s="396" t="s">
        <v>133</v>
      </c>
      <c r="L16" s="287"/>
    </row>
    <row r="17" spans="1:14" ht="9.9499999999999993" customHeight="1" x14ac:dyDescent="0.2">
      <c r="A17" s="288"/>
      <c r="J17" s="346"/>
      <c r="K17" s="396"/>
      <c r="L17" s="287"/>
    </row>
    <row r="18" spans="1:14" ht="18" customHeight="1" x14ac:dyDescent="0.2">
      <c r="A18" s="288" t="s">
        <v>528</v>
      </c>
      <c r="J18" s="398" t="s">
        <v>702</v>
      </c>
      <c r="K18" s="399">
        <f>ROUND(K12*K15/100,2)</f>
        <v>0</v>
      </c>
      <c r="L18" s="400"/>
    </row>
    <row r="19" spans="1:14" x14ac:dyDescent="0.2">
      <c r="A19" s="288"/>
      <c r="J19" s="346"/>
      <c r="K19" s="396" t="s">
        <v>134</v>
      </c>
      <c r="L19" s="287"/>
    </row>
    <row r="20" spans="1:14" ht="9.9499999999999993" customHeight="1" x14ac:dyDescent="0.2">
      <c r="A20" s="288"/>
      <c r="J20" s="346"/>
      <c r="K20" s="396"/>
      <c r="L20" s="287"/>
    </row>
    <row r="21" spans="1:14" ht="18" customHeight="1" x14ac:dyDescent="0.2">
      <c r="A21" s="289" t="s">
        <v>567</v>
      </c>
      <c r="J21" s="398" t="s">
        <v>703</v>
      </c>
      <c r="K21" s="399">
        <f>ROUND(K12+K18,2)</f>
        <v>0</v>
      </c>
      <c r="L21" s="400"/>
    </row>
    <row r="22" spans="1:14" ht="12.6" customHeight="1" thickBot="1" x14ac:dyDescent="0.25">
      <c r="A22" s="290"/>
      <c r="B22" s="291"/>
      <c r="C22" s="291"/>
      <c r="D22" s="291"/>
      <c r="E22" s="291"/>
      <c r="F22" s="291"/>
      <c r="G22" s="291"/>
      <c r="H22" s="291"/>
      <c r="I22" s="291"/>
      <c r="J22" s="291"/>
      <c r="K22" s="310" t="s">
        <v>51</v>
      </c>
      <c r="L22" s="292"/>
    </row>
    <row r="23" spans="1:14" ht="6.95" customHeight="1" thickBot="1" x14ac:dyDescent="0.25">
      <c r="A23" s="293"/>
      <c r="K23" s="303"/>
    </row>
    <row r="24" spans="1:14" ht="15.75" thickBot="1" x14ac:dyDescent="0.3">
      <c r="A24" s="625" t="s">
        <v>527</v>
      </c>
      <c r="B24" s="626"/>
      <c r="C24" s="626"/>
      <c r="D24" s="626"/>
      <c r="E24" s="626"/>
      <c r="F24" s="626"/>
      <c r="G24" s="626"/>
      <c r="H24" s="626"/>
      <c r="I24" s="626"/>
      <c r="J24" s="626"/>
      <c r="K24" s="626"/>
      <c r="L24" s="627"/>
      <c r="N24" s="294"/>
    </row>
    <row r="25" spans="1:14" ht="18.600000000000001" customHeight="1" thickBot="1" x14ac:dyDescent="0.25">
      <c r="A25" s="295">
        <v>1</v>
      </c>
      <c r="B25" s="113" t="s">
        <v>543</v>
      </c>
      <c r="C25" s="113"/>
      <c r="D25" s="113"/>
      <c r="E25" s="113"/>
      <c r="H25" s="398" t="s">
        <v>704</v>
      </c>
      <c r="I25" s="399">
        <v>2.5</v>
      </c>
      <c r="J25" s="401" t="s">
        <v>50</v>
      </c>
      <c r="K25" s="296" t="str">
        <f>IF(I25&lt;&gt;2.5,IF(I25&lt;&gt;0,"Should be either 2.5 or 0",""),"")</f>
        <v/>
      </c>
    </row>
    <row r="26" spans="1:14" ht="12" customHeight="1" x14ac:dyDescent="0.2">
      <c r="H26" s="346"/>
      <c r="I26" s="309" t="s">
        <v>119</v>
      </c>
    </row>
    <row r="27" spans="1:14" ht="9.9499999999999993" customHeight="1" thickBot="1" x14ac:dyDescent="0.25">
      <c r="H27" s="346"/>
      <c r="I27" s="309"/>
    </row>
    <row r="28" spans="1:14" ht="18" customHeight="1" thickBot="1" x14ac:dyDescent="0.25">
      <c r="A28" s="295">
        <v>2</v>
      </c>
      <c r="B28" s="113" t="s">
        <v>544</v>
      </c>
      <c r="C28" s="113"/>
      <c r="D28" s="113"/>
      <c r="E28" s="113"/>
      <c r="H28" s="398" t="s">
        <v>705</v>
      </c>
      <c r="I28" s="399">
        <f>ROUND(IF(F29&lt;=2.5,0,F29-2.5),4)</f>
        <v>0</v>
      </c>
      <c r="J28" s="401" t="s">
        <v>50</v>
      </c>
    </row>
    <row r="29" spans="1:14" ht="18" customHeight="1" x14ac:dyDescent="0.2">
      <c r="B29" s="286"/>
      <c r="C29" s="298" t="s">
        <v>139</v>
      </c>
      <c r="D29" s="286"/>
      <c r="E29" s="298" t="s">
        <v>140</v>
      </c>
      <c r="F29" s="297">
        <f>ROUND(IF(D29=0,0,B29/D29*100),4)</f>
        <v>0</v>
      </c>
      <c r="G29" s="80" t="s">
        <v>50</v>
      </c>
      <c r="H29" s="346"/>
      <c r="I29" s="309" t="s">
        <v>120</v>
      </c>
    </row>
    <row r="30" spans="1:14" ht="26.25" thickBot="1" x14ac:dyDescent="0.25">
      <c r="B30" s="299" t="s">
        <v>740</v>
      </c>
      <c r="C30" s="300"/>
      <c r="D30" s="300" t="s">
        <v>741</v>
      </c>
      <c r="E30" s="298"/>
      <c r="F30" s="299" t="s">
        <v>141</v>
      </c>
      <c r="H30" s="346"/>
      <c r="I30" s="301"/>
    </row>
    <row r="31" spans="1:14" ht="18" customHeight="1" thickBot="1" x14ac:dyDescent="0.25">
      <c r="A31" s="295">
        <v>3</v>
      </c>
      <c r="B31" s="80" t="s">
        <v>545</v>
      </c>
      <c r="H31" s="398" t="s">
        <v>706</v>
      </c>
      <c r="I31" s="399">
        <f>ROUND(IF(F32&gt;=75,1,0),4)</f>
        <v>0</v>
      </c>
      <c r="J31" s="401" t="s">
        <v>50</v>
      </c>
      <c r="K31" s="296" t="str">
        <f>IF(I31&lt;&gt;1,IF(I31&lt;&gt;0,"Should be either 1.0 or 0",""),"")</f>
        <v/>
      </c>
      <c r="M31" s="80" t="s">
        <v>430</v>
      </c>
    </row>
    <row r="32" spans="1:14" ht="18" customHeight="1" x14ac:dyDescent="0.2">
      <c r="B32" s="138"/>
      <c r="C32" s="298" t="s">
        <v>139</v>
      </c>
      <c r="D32" s="138"/>
      <c r="E32" s="298" t="s">
        <v>140</v>
      </c>
      <c r="F32" s="302">
        <f>ROUND(IF(D32=0,0,B32/D32*100),4)</f>
        <v>0</v>
      </c>
      <c r="G32" s="80" t="s">
        <v>50</v>
      </c>
      <c r="H32" s="346"/>
      <c r="I32" s="309" t="s">
        <v>52</v>
      </c>
    </row>
    <row r="33" spans="1:17" ht="40.5" customHeight="1" x14ac:dyDescent="0.2">
      <c r="B33" s="299" t="s">
        <v>142</v>
      </c>
      <c r="D33" s="299" t="s">
        <v>529</v>
      </c>
      <c r="F33" s="284" t="s">
        <v>143</v>
      </c>
      <c r="H33" s="346"/>
      <c r="M33" s="615" t="s">
        <v>494</v>
      </c>
      <c r="N33" s="615"/>
      <c r="O33" s="615"/>
      <c r="P33" s="615"/>
      <c r="Q33" s="615"/>
    </row>
    <row r="34" spans="1:17" x14ac:dyDescent="0.2">
      <c r="B34" s="113" t="s">
        <v>55</v>
      </c>
      <c r="C34" s="113"/>
      <c r="D34" s="113"/>
      <c r="E34" s="113"/>
      <c r="H34" s="346"/>
      <c r="K34" s="303"/>
    </row>
    <row r="35" spans="1:17" ht="9.9499999999999993" customHeight="1" thickBot="1" x14ac:dyDescent="0.25">
      <c r="B35" s="113"/>
      <c r="C35" s="113"/>
      <c r="D35" s="113"/>
      <c r="E35" s="113"/>
      <c r="H35" s="346"/>
      <c r="K35" s="303"/>
    </row>
    <row r="36" spans="1:17" ht="27.6" customHeight="1" thickBot="1" x14ac:dyDescent="0.25">
      <c r="A36" s="304">
        <v>4</v>
      </c>
      <c r="B36" s="619" t="s">
        <v>546</v>
      </c>
      <c r="C36" s="620"/>
      <c r="D36" s="620"/>
      <c r="E36" s="620"/>
      <c r="F36" s="621"/>
      <c r="G36" s="621"/>
      <c r="H36" s="398" t="s">
        <v>707</v>
      </c>
      <c r="I36" s="399">
        <v>0</v>
      </c>
      <c r="J36" s="401" t="s">
        <v>50</v>
      </c>
    </row>
    <row r="37" spans="1:17" x14ac:dyDescent="0.2">
      <c r="B37" s="113"/>
      <c r="C37" s="113"/>
      <c r="D37" s="113"/>
      <c r="E37" s="113"/>
      <c r="I37" s="309" t="s">
        <v>53</v>
      </c>
    </row>
    <row r="38" spans="1:17" x14ac:dyDescent="0.2">
      <c r="B38" s="113" t="s">
        <v>57</v>
      </c>
      <c r="C38" s="113"/>
      <c r="D38" s="113"/>
      <c r="E38" s="113"/>
      <c r="K38" s="303"/>
    </row>
    <row r="39" spans="1:17" x14ac:dyDescent="0.2">
      <c r="B39" s="113"/>
      <c r="C39" s="113"/>
      <c r="D39" s="113"/>
      <c r="E39" s="113"/>
      <c r="K39" s="303"/>
    </row>
    <row r="40" spans="1:17" ht="15.75" customHeight="1" x14ac:dyDescent="0.2">
      <c r="A40" s="80" t="s">
        <v>138</v>
      </c>
      <c r="J40" s="398" t="s">
        <v>708</v>
      </c>
      <c r="K40" s="399">
        <f>ROUND(I25+I28+I31+I36,2)</f>
        <v>2.5</v>
      </c>
      <c r="L40" s="401" t="s">
        <v>50</v>
      </c>
    </row>
    <row r="41" spans="1:17" x14ac:dyDescent="0.2">
      <c r="K41" s="309" t="s">
        <v>54</v>
      </c>
    </row>
    <row r="42" spans="1:17" ht="9" customHeight="1" x14ac:dyDescent="0.2">
      <c r="K42" s="309"/>
    </row>
    <row r="43" spans="1:17" ht="18" customHeight="1" x14ac:dyDescent="0.2">
      <c r="A43" s="80" t="s">
        <v>137</v>
      </c>
      <c r="J43" s="398" t="s">
        <v>709</v>
      </c>
      <c r="K43" s="399">
        <f>ROUND((IF(K9&lt;=0,K21,K9))*(K40/100),2)</f>
        <v>0</v>
      </c>
      <c r="L43" s="401"/>
    </row>
    <row r="44" spans="1:17" x14ac:dyDescent="0.2">
      <c r="K44" s="309" t="s">
        <v>56</v>
      </c>
    </row>
    <row r="45" spans="1:17" ht="9" customHeight="1" x14ac:dyDescent="0.2">
      <c r="K45" s="309"/>
    </row>
    <row r="46" spans="1:17" ht="18" customHeight="1" x14ac:dyDescent="0.2">
      <c r="A46" s="80" t="s">
        <v>136</v>
      </c>
      <c r="J46" s="398" t="s">
        <v>710</v>
      </c>
      <c r="K46" s="399">
        <f>ROUND((IF(K9&lt;=0,K21,K9))+K43,2)</f>
        <v>0</v>
      </c>
      <c r="L46" s="401"/>
    </row>
    <row r="47" spans="1:17" x14ac:dyDescent="0.2">
      <c r="K47" s="309" t="s">
        <v>58</v>
      </c>
    </row>
    <row r="48" spans="1:17" ht="9.75" customHeight="1" x14ac:dyDescent="0.2">
      <c r="K48" s="309"/>
    </row>
    <row r="49" spans="1:12" ht="18" customHeight="1" x14ac:dyDescent="0.2">
      <c r="A49" s="113" t="s">
        <v>547</v>
      </c>
      <c r="B49" s="113"/>
      <c r="C49" s="113"/>
      <c r="D49" s="113"/>
      <c r="E49" s="113"/>
      <c r="J49" s="398" t="s">
        <v>711</v>
      </c>
      <c r="K49" s="399">
        <f>'Lid Support Page 4'!F37</f>
        <v>0</v>
      </c>
      <c r="L49" s="401"/>
    </row>
    <row r="50" spans="1:12" x14ac:dyDescent="0.2">
      <c r="K50" s="309" t="s">
        <v>59</v>
      </c>
    </row>
    <row r="51" spans="1:12" ht="9.75" customHeight="1" x14ac:dyDescent="0.2">
      <c r="K51" s="309"/>
    </row>
    <row r="52" spans="1:12" ht="18" customHeight="1" x14ac:dyDescent="0.2">
      <c r="A52" s="80" t="s">
        <v>135</v>
      </c>
      <c r="J52" s="398" t="s">
        <v>712</v>
      </c>
      <c r="K52" s="399">
        <f>IF(K46-K49&lt;0,"In Violation",K46-K49)</f>
        <v>0</v>
      </c>
      <c r="L52" s="401"/>
    </row>
    <row r="53" spans="1:12" x14ac:dyDescent="0.2">
      <c r="J53" s="298"/>
      <c r="K53" s="309" t="s">
        <v>60</v>
      </c>
    </row>
    <row r="54" spans="1:12" ht="7.5" customHeight="1" thickBot="1" x14ac:dyDescent="0.25">
      <c r="K54" s="309"/>
    </row>
    <row r="55" spans="1:12" ht="13.5" thickBot="1" x14ac:dyDescent="0.25">
      <c r="A55" s="305" t="s">
        <v>530</v>
      </c>
      <c r="B55" s="306"/>
      <c r="C55" s="306"/>
      <c r="D55" s="306"/>
      <c r="E55" s="306"/>
      <c r="F55" s="307"/>
      <c r="G55" s="307"/>
      <c r="H55" s="307"/>
      <c r="I55" s="307"/>
      <c r="J55" s="307"/>
      <c r="K55" s="307"/>
      <c r="L55" s="308"/>
    </row>
    <row r="56" spans="1:12" x14ac:dyDescent="0.2">
      <c r="A56" s="311" t="s">
        <v>531</v>
      </c>
      <c r="B56" s="311"/>
      <c r="C56" s="311"/>
      <c r="D56" s="311"/>
      <c r="E56" s="311"/>
      <c r="F56" s="285"/>
      <c r="G56" s="285"/>
      <c r="H56" s="285"/>
      <c r="I56" s="285"/>
      <c r="J56" s="285"/>
      <c r="K56" s="285"/>
      <c r="L56" s="285"/>
    </row>
    <row r="57" spans="1:12" x14ac:dyDescent="0.2">
      <c r="A57" s="184"/>
      <c r="B57" s="184"/>
      <c r="C57" s="184"/>
      <c r="D57" s="184"/>
      <c r="E57" s="184"/>
      <c r="F57" s="184"/>
      <c r="G57" s="184"/>
      <c r="H57" s="184"/>
      <c r="I57" s="184"/>
      <c r="J57" s="184"/>
      <c r="K57" s="184"/>
      <c r="L57" s="184"/>
    </row>
    <row r="58" spans="1:12" x14ac:dyDescent="0.2">
      <c r="A58" s="184"/>
      <c r="B58" s="184"/>
      <c r="C58" s="184"/>
      <c r="D58" s="184"/>
      <c r="E58" s="184"/>
      <c r="F58" s="184"/>
      <c r="G58" s="184"/>
      <c r="H58" s="184"/>
      <c r="I58" s="184"/>
      <c r="J58" s="184"/>
      <c r="K58" s="184"/>
      <c r="L58" s="184"/>
    </row>
    <row r="59" spans="1:12" x14ac:dyDescent="0.2">
      <c r="A59" s="184"/>
      <c r="B59" s="184"/>
      <c r="C59" s="184"/>
      <c r="D59" s="184"/>
      <c r="E59" s="184"/>
      <c r="F59" s="184"/>
      <c r="G59" s="184"/>
      <c r="H59" s="184"/>
      <c r="I59" s="184"/>
      <c r="J59" s="184"/>
      <c r="K59" s="184"/>
      <c r="L59" s="184"/>
    </row>
    <row r="60" spans="1:12" x14ac:dyDescent="0.2">
      <c r="A60" s="184"/>
      <c r="B60" s="184"/>
      <c r="C60" s="184"/>
      <c r="D60" s="184"/>
      <c r="E60" s="184"/>
      <c r="F60" s="184"/>
      <c r="G60" s="184"/>
      <c r="H60" s="184"/>
      <c r="I60" s="184"/>
      <c r="J60" s="184"/>
      <c r="K60" s="184"/>
      <c r="L60" s="184"/>
    </row>
    <row r="61" spans="1:12" x14ac:dyDescent="0.2">
      <c r="A61" s="184"/>
      <c r="B61" s="184"/>
      <c r="C61" s="184"/>
      <c r="D61" s="184"/>
      <c r="E61" s="184"/>
      <c r="F61" s="184"/>
      <c r="G61" s="184"/>
      <c r="H61" s="184"/>
      <c r="I61" s="184"/>
      <c r="J61" s="184"/>
      <c r="K61" s="184"/>
      <c r="L61" s="184"/>
    </row>
    <row r="62" spans="1:12" x14ac:dyDescent="0.2">
      <c r="A62" s="184"/>
      <c r="B62" s="184"/>
      <c r="C62" s="184"/>
      <c r="D62" s="184"/>
      <c r="E62" s="184"/>
      <c r="F62" s="184"/>
      <c r="G62" s="184"/>
      <c r="H62" s="184"/>
      <c r="I62" s="184"/>
      <c r="J62" s="184"/>
      <c r="K62" s="184"/>
      <c r="L62" s="184"/>
    </row>
    <row r="63" spans="1:12" x14ac:dyDescent="0.2">
      <c r="A63" s="184"/>
      <c r="B63" s="184"/>
      <c r="C63" s="184"/>
      <c r="D63" s="184"/>
      <c r="E63" s="184"/>
      <c r="F63" s="184"/>
      <c r="G63" s="184"/>
      <c r="H63" s="184"/>
      <c r="I63" s="184"/>
      <c r="J63" s="184"/>
      <c r="K63" s="184"/>
      <c r="L63" s="184"/>
    </row>
    <row r="64" spans="1:12" x14ac:dyDescent="0.2">
      <c r="A64" s="184"/>
      <c r="B64" s="184"/>
      <c r="C64" s="184"/>
      <c r="D64" s="184"/>
      <c r="E64" s="184"/>
      <c r="F64" s="184"/>
      <c r="G64" s="184"/>
      <c r="H64" s="184"/>
      <c r="I64" s="184"/>
      <c r="J64" s="184"/>
      <c r="K64" s="184"/>
      <c r="L64" s="184"/>
    </row>
  </sheetData>
  <sheetProtection algorithmName="SHA-512" hashValue="PM5m0UGNj19uECyToT+LR19SUS1gN3t3QlPYGXxqCtniYmshUIraMvakLaFbb+VGZ75iWktBD91iBBdjfUuFQA==" saltValue="LIIHxKX/7So+RRX5jkvdAA==" spinCount="100000" sheet="1" objects="1" scenarios="1"/>
  <mergeCells count="8">
    <mergeCell ref="M33:Q33"/>
    <mergeCell ref="A5:L5"/>
    <mergeCell ref="B36:G36"/>
    <mergeCell ref="A7:L7"/>
    <mergeCell ref="A24:L24"/>
    <mergeCell ref="A8:L8"/>
    <mergeCell ref="A9:I9"/>
    <mergeCell ref="A11:L11"/>
  </mergeCells>
  <phoneticPr fontId="0" type="noConversion"/>
  <printOptions horizontalCentered="1"/>
  <pageMargins left="0.25" right="0.25" top="0.25" bottom="0.25" header="0.5" footer="0.35"/>
  <pageSetup scale="90" firstPageNumber="5" orientation="portrait" useFirstPageNumber="1" r:id="rId1"/>
  <headerFooter alignWithMargins="0">
    <oddFooter>&amp;R&amp;"Arial,Bold"Page &amp;P</oddFooter>
  </headerFooter>
  <customProperties>
    <customPr name="OrphanNamesChecked" r:id="rId2"/>
  </customProperti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18</vt:i4>
      </vt:variant>
    </vt:vector>
  </HeadingPairs>
  <TitlesOfParts>
    <vt:vector size="36" baseType="lpstr">
      <vt:lpstr>Checklist</vt:lpstr>
      <vt:lpstr>Step By Step</vt:lpstr>
      <vt:lpstr>Basic Data Input</vt:lpstr>
      <vt:lpstr>Cover- Page 1</vt:lpstr>
      <vt:lpstr>Total All Funds - Page 2</vt:lpstr>
      <vt:lpstr>Page 2-A</vt:lpstr>
      <vt:lpstr>Page 3</vt:lpstr>
      <vt:lpstr>Lid Support Page 4</vt:lpstr>
      <vt:lpstr>Lid Computation Page 5</vt:lpstr>
      <vt:lpstr>Capital Improvements Page 6</vt:lpstr>
      <vt:lpstr>Notice of Budget Hearing</vt:lpstr>
      <vt:lpstr>Interlocal Form</vt:lpstr>
      <vt:lpstr>Trade Name Form</vt:lpstr>
      <vt:lpstr>2026-2027 Worksheet</vt:lpstr>
      <vt:lpstr>2025-2026 Worksheet</vt:lpstr>
      <vt:lpstr>2024-2025 Worksheet</vt:lpstr>
      <vt:lpstr>Interlocal Form page2</vt:lpstr>
      <vt:lpstr>For Upload</vt:lpstr>
      <vt:lpstr>Checklist!OLE_LINK2</vt:lpstr>
      <vt:lpstr>'2024-2025 Worksheet'!Print_Area</vt:lpstr>
      <vt:lpstr>'2025-2026 Worksheet'!Print_Area</vt:lpstr>
      <vt:lpstr>'2026-2027 Worksheet'!Print_Area</vt:lpstr>
      <vt:lpstr>'Basic Data Input'!Print_Area</vt:lpstr>
      <vt:lpstr>'Capital Improvements Page 6'!Print_Area</vt:lpstr>
      <vt:lpstr>Checklist!Print_Area</vt:lpstr>
      <vt:lpstr>'Cover- Page 1'!Print_Area</vt:lpstr>
      <vt:lpstr>'Interlocal Form'!Print_Area</vt:lpstr>
      <vt:lpstr>'Interlocal Form page2'!Print_Area</vt:lpstr>
      <vt:lpstr>'Lid Computation Page 5'!Print_Area</vt:lpstr>
      <vt:lpstr>'Lid Support Page 4'!Print_Area</vt:lpstr>
      <vt:lpstr>'Notice of Budget Hearing'!Print_Area</vt:lpstr>
      <vt:lpstr>'Page 2-A'!Print_Area</vt:lpstr>
      <vt:lpstr>'Step By Step'!Print_Area</vt:lpstr>
      <vt:lpstr>'Total All Funds - Page 2'!Print_Area</vt:lpstr>
      <vt:lpstr>'Trade Name Form'!Print_Area</vt:lpstr>
      <vt:lpstr>'Lid Computation Page 5'!Print_Titles</vt:lpstr>
    </vt:vector>
  </TitlesOfParts>
  <Company>State of Nebraska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Auditor of Public Accounts</dc:creator>
  <cp:lastModifiedBy>Schreier, Jeff</cp:lastModifiedBy>
  <cp:lastPrinted>2026-05-27T16:28:21Z</cp:lastPrinted>
  <dcterms:created xsi:type="dcterms:W3CDTF">2000-06-06T20:30:45Z</dcterms:created>
  <dcterms:modified xsi:type="dcterms:W3CDTF">2026-06-29T11:55:22Z</dcterms:modified>
</cp:coreProperties>
</file>