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omments1.xml" ContentType="application/vnd.openxmlformats-officedocument.spreadsheetml.comments+xml"/>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customProperty8.bin" ContentType="application/vnd.openxmlformats-officedocument.spreadsheetml.customProperty"/>
  <Override PartName="/xl/customProperty9.bin" ContentType="application/vnd.openxmlformats-officedocument.spreadsheetml.customProperty"/>
  <Override PartName="/xl/customProperty10.bin" ContentType="application/vnd.openxmlformats-officedocument.spreadsheetml.customProperty"/>
  <Override PartName="/xl/customProperty11.bin" ContentType="application/vnd.openxmlformats-officedocument.spreadsheetml.customProperty"/>
  <Override PartName="/xl/customProperty12.bin" ContentType="application/vnd.openxmlformats-officedocument.spreadsheetml.customProperty"/>
  <Override PartName="/xl/customProperty13.bin" ContentType="application/vnd.openxmlformats-officedocument.spreadsheetml.customProperty"/>
  <Override PartName="/xl/customProperty14.bin" ContentType="application/vnd.openxmlformats-officedocument.spreadsheetml.customProperty"/>
  <Override PartName="/xl/customProperty15.bin" ContentType="application/vnd.openxmlformats-officedocument.spreadsheetml.customProperty"/>
  <Override PartName="/xl/customProperty16.bin" ContentType="application/vnd.openxmlformats-officedocument.spreadsheetml.customProperty"/>
  <Override PartName="/xl/customProperty17.bin" ContentType="application/vnd.openxmlformats-officedocument.spreadsheetml.customProperty"/>
  <Override PartName="/xl/customProperty18.bin" ContentType="application/vnd.openxmlformats-officedocument.spreadsheetml.customProperty"/>
  <Override PartName="/xl/customProperty19.bin" ContentType="application/vnd.openxmlformats-officedocument.spreadsheetml.customProperty"/>
  <Override PartName="/xl/customProperty20.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mc:AlternateContent xmlns:mc="http://schemas.openxmlformats.org/markup-compatibility/2006">
    <mc:Choice Requires="x15">
      <x15ac:absPath xmlns:x15ac="http://schemas.microsoft.com/office/spreadsheetml/2010/11/ac" url="H:\Budgets\2026 Forms\Final Forms\Uploaded\"/>
    </mc:Choice>
  </mc:AlternateContent>
  <xr:revisionPtr revIDLastSave="0" documentId="13_ncr:1_{B5D0E03F-E0C1-4C60-8811-E492DD8FDA84}" xr6:coauthVersionLast="47" xr6:coauthVersionMax="47" xr10:uidLastSave="{00000000-0000-0000-0000-000000000000}"/>
  <bookViews>
    <workbookView xWindow="-120" yWindow="-120" windowWidth="29040" windowHeight="15720" tabRatio="878" activeTab="2" xr2:uid="{00000000-000D-0000-FFFF-FFFF00000000}"/>
  </bookViews>
  <sheets>
    <sheet name="Checklist" sheetId="22" r:id="rId1"/>
    <sheet name="Step By Step" sheetId="23" r:id="rId2"/>
    <sheet name="Basic Data Input" sheetId="12" r:id="rId3"/>
    <sheet name="Cover- Page 1" sheetId="1" r:id="rId4"/>
    <sheet name="Total All Funds - Page 2" sheetId="2" r:id="rId5"/>
    <sheet name="Page 2-A" sheetId="14" r:id="rId6"/>
    <sheet name="Page 3" sheetId="24" r:id="rId7"/>
    <sheet name="Lid Support Page4" sheetId="4" r:id="rId8"/>
    <sheet name="Lid Computation Page 5" sheetId="5" r:id="rId9"/>
    <sheet name="Capital Improvements Page6" sheetId="27" r:id="rId10"/>
    <sheet name="Levy Limit Page7" sheetId="15" r:id="rId11"/>
    <sheet name="Combo Hearing" sheetId="16" r:id="rId12"/>
    <sheet name="PT Resolution" sheetId="29" r:id="rId13"/>
    <sheet name="Interlocal Form" sheetId="26" r:id="rId14"/>
    <sheet name="Trade Name Form" sheetId="25" r:id="rId15"/>
    <sheet name="2026-2027 Worksheet" sheetId="18" r:id="rId16"/>
    <sheet name="2025-2026 Worksheet" sheetId="19" r:id="rId17"/>
    <sheet name="2024-2025 Worksheet" sheetId="20" r:id="rId18"/>
    <sheet name="Interlocal Form page2" sheetId="28" r:id="rId19"/>
    <sheet name="For Upload" sheetId="21" state="hidden" r:id="rId20"/>
  </sheets>
  <definedNames>
    <definedName name="DS_WorkbookId_9de9a4cb274047c3bbec1cd4a3726ffb_10530" localSheetId="15" hidden="1">"DsWorksheetID"</definedName>
    <definedName name="DS_WorkbookId_9de9a4cb274047c3bbec1cd4a3726ffb_13379" localSheetId="1" hidden="1">"DsWorksheetID"</definedName>
    <definedName name="DS_WorkbookId_9de9a4cb274047c3bbec1cd4a3726ffb_19230" localSheetId="9" hidden="1">"DsWorksheetID"</definedName>
    <definedName name="DS_WorkbookId_9de9a4cb274047c3bbec1cd4a3726ffb_28000" localSheetId="2" hidden="1">"DsWorksheetID"</definedName>
    <definedName name="DS_WorkbookId_9de9a4cb274047c3bbec1cd4a3726ffb_29952" localSheetId="19" hidden="1">"DsWorksheetID"</definedName>
    <definedName name="DS_WorkbookId_9de9a4cb274047c3bbec1cd4a3726ffb_3181" localSheetId="16" hidden="1">"DsWorksheetID"</definedName>
    <definedName name="DS_WorkbookId_9de9a4cb274047c3bbec1cd4a3726ffb_4044" localSheetId="10" hidden="1">"DsWorksheetID"</definedName>
    <definedName name="DS_WorkbookId_9de9a4cb274047c3bbec1cd4a3726ffb_45617" localSheetId="3" hidden="1">"DsWorksheetID"</definedName>
    <definedName name="DS_WorkbookId_9de9a4cb274047c3bbec1cd4a3726ffb_47380" localSheetId="11" hidden="1">"DsWorksheetID"</definedName>
    <definedName name="DS_WorkbookId_9de9a4cb274047c3bbec1cd4a3726ffb_490" localSheetId="5" hidden="1">"DsWorksheetID"</definedName>
    <definedName name="DS_WorkbookId_9de9a4cb274047c3bbec1cd4a3726ffb_49800" localSheetId="14" hidden="1">"DsWorksheetID"</definedName>
    <definedName name="DS_WorkbookId_9de9a4cb274047c3bbec1cd4a3726ffb_73879" localSheetId="4" hidden="1">"DsWorksheetID"</definedName>
    <definedName name="DS_WorkbookId_9de9a4cb274047c3bbec1cd4a3726ffb_7449" localSheetId="8" hidden="1">"DsWorksheetID"</definedName>
    <definedName name="DS_WorkbookId_9de9a4cb274047c3bbec1cd4a3726ffb_74824" localSheetId="17" hidden="1">"DsWorksheetID"</definedName>
    <definedName name="DS_WorkbookId_9de9a4cb274047c3bbec1cd4a3726ffb_78526" localSheetId="7" hidden="1">"DsWorksheetID"</definedName>
    <definedName name="DS_WorkbookId_9de9a4cb274047c3bbec1cd4a3726ffb_8711" localSheetId="0" hidden="1">"DsWorksheetID"</definedName>
    <definedName name="DS_WorkbookId_9de9a4cb274047c3bbec1cd4a3726ffb_87338" localSheetId="13" hidden="1">"DsWorksheetID"</definedName>
    <definedName name="DS_WorkbookId_9de9a4cb274047c3bbec1cd4a3726ffb_92235" localSheetId="18" hidden="1">"DsWorksheetID"</definedName>
    <definedName name="DS_WorkbookId_9de9a4cb274047c3bbec1cd4a3726ffb_92785" localSheetId="12" hidden="1">"DsWorksheetID"</definedName>
    <definedName name="DS_WorkbookId_9de9a4cb274047c3bbec1cd4a3726ffb_97049" localSheetId="6" hidden="1">"DsWorksheetID"</definedName>
    <definedName name="_xlnm.Print_Area" localSheetId="17">'2024-2025 Worksheet'!$A$2:$G$34</definedName>
    <definedName name="_xlnm.Print_Area" localSheetId="16">'2025-2026 Worksheet'!$A$2:$G$34</definedName>
    <definedName name="_xlnm.Print_Area" localSheetId="15">'2026-2027 Worksheet'!$A$2:$G$38</definedName>
    <definedName name="_xlnm.Print_Area" localSheetId="2">'Basic Data Input'!$A$5:$B$34</definedName>
    <definedName name="_xlnm.Print_Area" localSheetId="9">'Capital Improvements Page6'!$A$1:$C$37</definedName>
    <definedName name="_xlnm.Print_Area" localSheetId="0">Checklist!$A$1:$C$43</definedName>
    <definedName name="_xlnm.Print_Area" localSheetId="11">'Combo Hearing'!$A$1:$D$33</definedName>
    <definedName name="_xlnm.Print_Area" localSheetId="3">'Cover- Page 1'!$A$1:$J$35</definedName>
    <definedName name="_xlnm.Print_Area" localSheetId="13">'Interlocal Form'!$A$1:$D$23</definedName>
    <definedName name="_xlnm.Print_Area" localSheetId="18">'Interlocal Form page2'!$A$1:$D$23</definedName>
    <definedName name="_xlnm.Print_Area" localSheetId="10">'Levy Limit Page7'!$A$1:$G$38</definedName>
    <definedName name="_xlnm.Print_Area" localSheetId="8">'Lid Computation Page 5'!$A$1:$K$44</definedName>
    <definedName name="_xlnm.Print_Area" localSheetId="7">'Lid Support Page4'!$A$1:$E$37</definedName>
    <definedName name="_xlnm.Print_Area" localSheetId="5">'Page 2-A'!$A$1:$I$37</definedName>
    <definedName name="_xlnm.Print_Area" localSheetId="12">'PT Resolution'!$A$1:$I$42</definedName>
    <definedName name="_xlnm.Print_Area" localSheetId="1">'Step By Step'!$A$1:$B$76</definedName>
    <definedName name="_xlnm.Print_Area" localSheetId="4">'Total All Funds - Page 2'!$A$1:$E$36</definedName>
    <definedName name="_xlnm.Print_Area" localSheetId="14">'Trade Name Form'!$A$1:$C$23</definedName>
    <definedName name="_xlnm.Print_Titles" localSheetId="8">'Lid Computation Page 5'!$1:$2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11" i="14" l="1"/>
  <c r="B12" i="14"/>
  <c r="B13" i="14"/>
  <c r="B16" i="1"/>
  <c r="E21" i="2"/>
  <c r="B4" i="1" l="1"/>
  <c r="D22" i="26"/>
  <c r="A27" i="16" l="1"/>
  <c r="D23" i="5" l="1"/>
  <c r="C31" i="16" l="1"/>
  <c r="B32" i="16"/>
  <c r="B31" i="16"/>
  <c r="B30" i="16"/>
  <c r="B29" i="16"/>
  <c r="D31" i="16" l="1"/>
  <c r="B18" i="29" s="1"/>
  <c r="C4" i="25"/>
  <c r="A4" i="25"/>
  <c r="D23" i="28"/>
  <c r="C3" i="28"/>
  <c r="A3" i="28"/>
  <c r="A3" i="26" l="1"/>
  <c r="C3" i="26"/>
  <c r="A1" i="27" l="1"/>
  <c r="B37" i="27"/>
  <c r="C22" i="4" s="1"/>
  <c r="D23" i="26" l="1"/>
  <c r="E27" i="4" s="1"/>
  <c r="F27" i="4" s="1"/>
  <c r="D17" i="15" l="1"/>
  <c r="D33" i="14"/>
  <c r="C13" i="4"/>
  <c r="C12" i="4"/>
  <c r="C11" i="4"/>
  <c r="B21" i="1"/>
  <c r="B18" i="1"/>
  <c r="B17" i="1"/>
  <c r="D12" i="14" l="1"/>
  <c r="D14" i="29" l="1"/>
  <c r="F28" i="15"/>
  <c r="C23" i="4" l="1"/>
  <c r="A32" i="2"/>
  <c r="A31" i="2"/>
  <c r="A30" i="2"/>
  <c r="A29" i="2"/>
  <c r="A28" i="2"/>
  <c r="A27" i="2"/>
  <c r="A26" i="2"/>
  <c r="A25" i="2"/>
  <c r="A24" i="2"/>
  <c r="A23" i="2"/>
  <c r="A22" i="2"/>
  <c r="A21" i="2"/>
  <c r="A20" i="2"/>
  <c r="A19" i="2"/>
  <c r="A18" i="2"/>
  <c r="A17" i="2"/>
  <c r="A16" i="2"/>
  <c r="A15" i="2"/>
  <c r="A14" i="2"/>
  <c r="A13" i="2"/>
  <c r="A12" i="2"/>
  <c r="A11" i="2"/>
  <c r="A10" i="2"/>
  <c r="A9" i="2"/>
  <c r="A8" i="2"/>
  <c r="A7" i="2"/>
  <c r="A6" i="2"/>
  <c r="A5" i="2"/>
  <c r="A4" i="2"/>
  <c r="A3" i="2"/>
  <c r="G15" i="19"/>
  <c r="D14" i="2" s="1"/>
  <c r="G14" i="19"/>
  <c r="D13" i="2" s="1"/>
  <c r="A15" i="18"/>
  <c r="A14" i="18"/>
  <c r="G15" i="18"/>
  <c r="E14" i="2" s="1"/>
  <c r="G15" i="20"/>
  <c r="C14" i="2" s="1"/>
  <c r="G14" i="20"/>
  <c r="C13" i="2" s="1"/>
  <c r="A15" i="19"/>
  <c r="A14" i="19"/>
  <c r="A15" i="20"/>
  <c r="A14" i="20"/>
  <c r="EZ3" i="21"/>
  <c r="EW3" i="21"/>
  <c r="ES3" i="21"/>
  <c r="ER3" i="21"/>
  <c r="EQ3" i="21"/>
  <c r="EJ3" i="21"/>
  <c r="EE3" i="21"/>
  <c r="DV3" i="21"/>
  <c r="DU3" i="21"/>
  <c r="DW3" i="21"/>
  <c r="CN3" i="21"/>
  <c r="G3" i="21"/>
  <c r="F3" i="21"/>
  <c r="E3" i="21"/>
  <c r="DR3" i="21"/>
  <c r="DQ3" i="21"/>
  <c r="DP3" i="21"/>
  <c r="CT3" i="21"/>
  <c r="CS3" i="21"/>
  <c r="CR3" i="21"/>
  <c r="CD3" i="21"/>
  <c r="CC3" i="21"/>
  <c r="BD3" i="21"/>
  <c r="BC3" i="21"/>
  <c r="AD3" i="21"/>
  <c r="AC3" i="21"/>
  <c r="J3" i="21"/>
  <c r="I3" i="21"/>
  <c r="H3" i="21"/>
  <c r="C3" i="21"/>
  <c r="B3" i="21"/>
  <c r="A4" i="15"/>
  <c r="E1" i="1"/>
  <c r="A5" i="29" s="1"/>
  <c r="F26" i="5"/>
  <c r="H25" i="5" s="1"/>
  <c r="J25" i="5" s="1"/>
  <c r="F23" i="5"/>
  <c r="H22" i="5" s="1"/>
  <c r="J14" i="5"/>
  <c r="J16" i="5" s="1"/>
  <c r="ED3" i="21" s="1"/>
  <c r="G30" i="18"/>
  <c r="E29" i="2" s="1"/>
  <c r="CG3" i="21" s="1"/>
  <c r="G22" i="18"/>
  <c r="G23" i="18"/>
  <c r="E22" i="2" s="1"/>
  <c r="G24" i="18"/>
  <c r="E23" i="2" s="1"/>
  <c r="CA3" i="21" s="1"/>
  <c r="G25" i="18"/>
  <c r="E24" i="2" s="1"/>
  <c r="CB3" i="21" s="1"/>
  <c r="G28" i="18"/>
  <c r="E27" i="2"/>
  <c r="CE3" i="21" s="1"/>
  <c r="G29" i="18"/>
  <c r="E28" i="2" s="1"/>
  <c r="CF3" i="21" s="1"/>
  <c r="G31" i="18"/>
  <c r="E30" i="2" s="1"/>
  <c r="G5" i="18"/>
  <c r="G6" i="18"/>
  <c r="E5" i="2" s="1"/>
  <c r="G7" i="18"/>
  <c r="E6" i="2" s="1"/>
  <c r="BM3" i="21" s="1"/>
  <c r="G5" i="19"/>
  <c r="G6" i="19"/>
  <c r="D5" i="2" s="1"/>
  <c r="G7" i="19"/>
  <c r="D6" i="2"/>
  <c r="AM3" i="21" s="1"/>
  <c r="G5" i="20"/>
  <c r="G6" i="20"/>
  <c r="C5" i="2"/>
  <c r="L3" i="21" s="1"/>
  <c r="G7" i="20"/>
  <c r="C6" i="2" s="1"/>
  <c r="M3" i="21" s="1"/>
  <c r="G9" i="20"/>
  <c r="C8" i="2" s="1"/>
  <c r="O3" i="21" s="1"/>
  <c r="G10" i="20"/>
  <c r="C9" i="2" s="1"/>
  <c r="P3" i="21" s="1"/>
  <c r="G11" i="20"/>
  <c r="C10" i="2" s="1"/>
  <c r="Q3" i="21" s="1"/>
  <c r="G13" i="20"/>
  <c r="C12" i="2" s="1"/>
  <c r="S3" i="21" s="1"/>
  <c r="G16" i="20"/>
  <c r="C15" i="2" s="1"/>
  <c r="T3" i="21" s="1"/>
  <c r="G17" i="20"/>
  <c r="C16" i="2" s="1"/>
  <c r="U3" i="21" s="1"/>
  <c r="G18" i="20"/>
  <c r="C17" i="2" s="1"/>
  <c r="V3" i="21" s="1"/>
  <c r="G19" i="20"/>
  <c r="C18" i="2" s="1"/>
  <c r="W3" i="21" s="1"/>
  <c r="G22" i="20"/>
  <c r="C21" i="2" s="1"/>
  <c r="G23" i="20"/>
  <c r="C22" i="2" s="1"/>
  <c r="Z3" i="21" s="1"/>
  <c r="G24" i="20"/>
  <c r="C23" i="2"/>
  <c r="AA3" i="21" s="1"/>
  <c r="G25" i="20"/>
  <c r="C24" i="2" s="1"/>
  <c r="AB3" i="21" s="1"/>
  <c r="G28" i="20"/>
  <c r="C27" i="2" s="1"/>
  <c r="AE3" i="21" s="1"/>
  <c r="G29" i="20"/>
  <c r="C28" i="2"/>
  <c r="AF3" i="21" s="1"/>
  <c r="G30" i="20"/>
  <c r="C29" i="2" s="1"/>
  <c r="AG3" i="21" s="1"/>
  <c r="G31" i="20"/>
  <c r="C30" i="2" s="1"/>
  <c r="AH3" i="21" s="1"/>
  <c r="G9" i="19"/>
  <c r="D8" i="2" s="1"/>
  <c r="AO3" i="21" s="1"/>
  <c r="G10" i="19"/>
  <c r="D9" i="2" s="1"/>
  <c r="AP3" i="21" s="1"/>
  <c r="G11" i="19"/>
  <c r="D10" i="2" s="1"/>
  <c r="AQ3" i="21" s="1"/>
  <c r="G13" i="19"/>
  <c r="D12" i="2" s="1"/>
  <c r="AS3" i="21" s="1"/>
  <c r="G16" i="19"/>
  <c r="D15" i="2" s="1"/>
  <c r="AT3" i="21" s="1"/>
  <c r="G17" i="19"/>
  <c r="D16" i="2" s="1"/>
  <c r="AU3" i="21" s="1"/>
  <c r="G18" i="19"/>
  <c r="D17" i="2" s="1"/>
  <c r="AV3" i="21" s="1"/>
  <c r="G19" i="19"/>
  <c r="D18" i="2"/>
  <c r="AW3" i="21" s="1"/>
  <c r="G22" i="19"/>
  <c r="D21" i="2" s="1"/>
  <c r="AY3" i="21" s="1"/>
  <c r="G23" i="19"/>
  <c r="D22" i="2"/>
  <c r="AZ3" i="21" s="1"/>
  <c r="G24" i="19"/>
  <c r="D23" i="2" s="1"/>
  <c r="BA3" i="21" s="1"/>
  <c r="G25" i="19"/>
  <c r="D24" i="2"/>
  <c r="BB3" i="21" s="1"/>
  <c r="G28" i="19"/>
  <c r="D27" i="2" s="1"/>
  <c r="BE3" i="21" s="1"/>
  <c r="G29" i="19"/>
  <c r="D28" i="2" s="1"/>
  <c r="BF3" i="21" s="1"/>
  <c r="G30" i="19"/>
  <c r="D29" i="2" s="1"/>
  <c r="BG3" i="21" s="1"/>
  <c r="G31" i="19"/>
  <c r="D30" i="2"/>
  <c r="BH3" i="21" s="1"/>
  <c r="G9" i="18"/>
  <c r="G10" i="18"/>
  <c r="E9" i="2" s="1"/>
  <c r="BP3" i="21" s="1"/>
  <c r="G11" i="18"/>
  <c r="E10" i="2" s="1"/>
  <c r="G13" i="18"/>
  <c r="E12" i="2" s="1"/>
  <c r="BS3" i="21" s="1"/>
  <c r="G16" i="18"/>
  <c r="E15" i="2" s="1"/>
  <c r="E8" i="4" s="1"/>
  <c r="CP3" i="21" s="1"/>
  <c r="G17" i="18"/>
  <c r="E16" i="2" s="1"/>
  <c r="BU3" i="21"/>
  <c r="G18" i="18"/>
  <c r="E17" i="2" s="1"/>
  <c r="BV3" i="21" s="1"/>
  <c r="G19" i="18"/>
  <c r="E18" i="2"/>
  <c r="BW3" i="21" s="1"/>
  <c r="C8" i="20"/>
  <c r="C20" i="20" s="1"/>
  <c r="C32" i="20"/>
  <c r="D8" i="20"/>
  <c r="D20" i="20" s="1"/>
  <c r="D32" i="20"/>
  <c r="E8" i="20"/>
  <c r="E20" i="20" s="1"/>
  <c r="E32" i="20"/>
  <c r="F8" i="20"/>
  <c r="F20" i="20" s="1"/>
  <c r="F32" i="20"/>
  <c r="C8" i="19"/>
  <c r="C20" i="19" s="1"/>
  <c r="C32" i="19"/>
  <c r="D8" i="19"/>
  <c r="D20" i="19" s="1"/>
  <c r="D33" i="19" s="1"/>
  <c r="D32" i="19"/>
  <c r="E8" i="19"/>
  <c r="E20" i="19" s="1"/>
  <c r="E32" i="19"/>
  <c r="G32" i="19" s="1"/>
  <c r="F8" i="19"/>
  <c r="F20" i="19" s="1"/>
  <c r="F33" i="19" s="1"/>
  <c r="F32" i="19"/>
  <c r="A27" i="20"/>
  <c r="A25" i="20"/>
  <c r="A24" i="20"/>
  <c r="A13" i="20"/>
  <c r="A8" i="20"/>
  <c r="A33" i="20"/>
  <c r="A32" i="20"/>
  <c r="A31" i="20"/>
  <c r="A30" i="20"/>
  <c r="A29" i="20"/>
  <c r="A28" i="20"/>
  <c r="A26" i="20"/>
  <c r="A23" i="20"/>
  <c r="A22" i="20"/>
  <c r="A21" i="20"/>
  <c r="A20" i="20"/>
  <c r="A19" i="20"/>
  <c r="A18" i="20"/>
  <c r="A17" i="20"/>
  <c r="A16" i="20"/>
  <c r="A12" i="20"/>
  <c r="A11" i="20"/>
  <c r="A10" i="20"/>
  <c r="A9" i="20"/>
  <c r="A7" i="20"/>
  <c r="A6" i="20"/>
  <c r="A5" i="20"/>
  <c r="A4" i="20"/>
  <c r="A28" i="19"/>
  <c r="A27" i="19"/>
  <c r="A25" i="19"/>
  <c r="A24" i="19"/>
  <c r="A13" i="19"/>
  <c r="A8" i="19"/>
  <c r="A33" i="19"/>
  <c r="A32" i="19"/>
  <c r="A31" i="19"/>
  <c r="A30" i="19"/>
  <c r="A29" i="19"/>
  <c r="A26" i="19"/>
  <c r="A23" i="19"/>
  <c r="A22" i="19"/>
  <c r="A21" i="19"/>
  <c r="A20" i="19"/>
  <c r="A19" i="19"/>
  <c r="A18" i="19"/>
  <c r="A17" i="19"/>
  <c r="A16" i="19"/>
  <c r="A12" i="19"/>
  <c r="A11" i="19"/>
  <c r="A10" i="19"/>
  <c r="A9" i="19"/>
  <c r="A7" i="19"/>
  <c r="A6" i="19"/>
  <c r="A5" i="19"/>
  <c r="A4" i="19"/>
  <c r="C36" i="18"/>
  <c r="C37" i="18" s="1"/>
  <c r="D36" i="18"/>
  <c r="E36" i="18"/>
  <c r="E37" i="18" s="1"/>
  <c r="F36" i="18"/>
  <c r="F8" i="18"/>
  <c r="F20" i="18" s="1"/>
  <c r="E8" i="18"/>
  <c r="E20" i="18" s="1"/>
  <c r="D8" i="18"/>
  <c r="D20" i="18" s="1"/>
  <c r="F32" i="18"/>
  <c r="E32" i="18"/>
  <c r="D32" i="18"/>
  <c r="C8" i="18"/>
  <c r="C20" i="18" s="1"/>
  <c r="C32" i="18"/>
  <c r="A28" i="18"/>
  <c r="A27" i="18"/>
  <c r="A25" i="18"/>
  <c r="A24" i="18"/>
  <c r="A13" i="18"/>
  <c r="A8" i="18"/>
  <c r="A33" i="18"/>
  <c r="A32" i="18"/>
  <c r="A31" i="18"/>
  <c r="A30" i="18"/>
  <c r="A29" i="18"/>
  <c r="A26" i="18"/>
  <c r="A23" i="18"/>
  <c r="A22" i="18"/>
  <c r="A21" i="18"/>
  <c r="A20" i="18"/>
  <c r="A19" i="18"/>
  <c r="A18" i="18"/>
  <c r="A17" i="18"/>
  <c r="A16" i="18"/>
  <c r="A12" i="18"/>
  <c r="A11" i="18"/>
  <c r="A10" i="18"/>
  <c r="A9" i="18"/>
  <c r="A7" i="18"/>
  <c r="A6" i="18"/>
  <c r="A5" i="18"/>
  <c r="A4" i="18"/>
  <c r="A7" i="16"/>
  <c r="A3" i="16"/>
  <c r="A1" i="16"/>
  <c r="E14" i="4"/>
  <c r="CU3" i="21" s="1"/>
  <c r="E3" i="1"/>
  <c r="B19" i="1"/>
  <c r="A1" i="5"/>
  <c r="J20" i="5"/>
  <c r="A1" i="4"/>
  <c r="F22" i="15"/>
  <c r="EX3" i="21" s="1"/>
  <c r="A1" i="14"/>
  <c r="A1" i="2"/>
  <c r="F37" i="18" l="1"/>
  <c r="F38" i="18" s="1"/>
  <c r="D37" i="18"/>
  <c r="E8" i="2"/>
  <c r="BO3" i="21" s="1"/>
  <c r="C38" i="18"/>
  <c r="A9" i="29"/>
  <c r="E33" i="19"/>
  <c r="E33" i="20"/>
  <c r="F33" i="18"/>
  <c r="F33" i="20"/>
  <c r="G8" i="20"/>
  <c r="G20" i="19"/>
  <c r="C33" i="19"/>
  <c r="G33" i="19" s="1"/>
  <c r="G8" i="18" s="1"/>
  <c r="G20" i="18" s="1"/>
  <c r="G33" i="18" s="1"/>
  <c r="EI3" i="21"/>
  <c r="C33" i="18"/>
  <c r="D33" i="18"/>
  <c r="D33" i="20"/>
  <c r="E33" i="18"/>
  <c r="G32" i="20"/>
  <c r="C4" i="2"/>
  <c r="K3" i="21" s="1"/>
  <c r="G32" i="18"/>
  <c r="BY3" i="21"/>
  <c r="G36" i="18"/>
  <c r="CH3" i="21"/>
  <c r="F30" i="2"/>
  <c r="DM3" i="21"/>
  <c r="DN3" i="21"/>
  <c r="AL3" i="21"/>
  <c r="BL3" i="21"/>
  <c r="E9" i="4"/>
  <c r="CX3" i="21" s="1"/>
  <c r="BT3" i="21"/>
  <c r="D31" i="2"/>
  <c r="E7" i="4"/>
  <c r="CQ3" i="21" s="1"/>
  <c r="BQ3" i="21"/>
  <c r="C31" i="2"/>
  <c r="Y3" i="21"/>
  <c r="BZ3" i="21"/>
  <c r="J33" i="5"/>
  <c r="EH3" i="21"/>
  <c r="E38" i="18"/>
  <c r="C33" i="20"/>
  <c r="G33" i="20" s="1"/>
  <c r="G8" i="19" s="1"/>
  <c r="G20" i="20"/>
  <c r="G37" i="18" l="1"/>
  <c r="G38" i="18" s="1"/>
  <c r="D38" i="18"/>
  <c r="E34" i="2"/>
  <c r="E35" i="2" s="1"/>
  <c r="E36" i="2" s="1"/>
  <c r="B12" i="1" s="1"/>
  <c r="D11" i="14" s="1"/>
  <c r="C7" i="2"/>
  <c r="C19" i="2" s="1"/>
  <c r="X3" i="21" s="1"/>
  <c r="E31" i="2"/>
  <c r="D15" i="16" s="1"/>
  <c r="C29" i="16" s="1"/>
  <c r="D29" i="16" s="1"/>
  <c r="B24" i="29" s="1"/>
  <c r="N3" i="21"/>
  <c r="E24" i="4"/>
  <c r="CL3" i="21"/>
  <c r="D23" i="16"/>
  <c r="C32" i="2"/>
  <c r="D14" i="16"/>
  <c r="BI3" i="21"/>
  <c r="J35" i="5"/>
  <c r="EK3" i="21"/>
  <c r="D13" i="16"/>
  <c r="AI3" i="21"/>
  <c r="B14" i="14" l="1"/>
  <c r="D13" i="29"/>
  <c r="CI3" i="21"/>
  <c r="DO3" i="21"/>
  <c r="E32" i="4"/>
  <c r="DY3" i="21" s="1"/>
  <c r="D22" i="16"/>
  <c r="B14" i="1"/>
  <c r="B33" i="16" s="1"/>
  <c r="B20" i="29" s="1"/>
  <c r="CK3" i="21"/>
  <c r="E6" i="4"/>
  <c r="D4" i="2"/>
  <c r="AK3" i="21" s="1"/>
  <c r="AJ3" i="21"/>
  <c r="EL3" i="21"/>
  <c r="J37" i="5"/>
  <c r="EM3" i="21" s="1"/>
  <c r="D14" i="14" l="1"/>
  <c r="F6" i="15"/>
  <c r="F25" i="15" s="1"/>
  <c r="CO3" i="21"/>
  <c r="E17" i="4"/>
  <c r="DL3" i="21" s="1"/>
  <c r="CM3" i="21"/>
  <c r="D18" i="16"/>
  <c r="C30" i="16" s="1"/>
  <c r="D30" i="16" s="1"/>
  <c r="D7" i="2"/>
  <c r="EP3" i="21" l="1"/>
  <c r="EY3" i="21"/>
  <c r="F31" i="15"/>
  <c r="FA3" i="21" s="1"/>
  <c r="C32" i="16"/>
  <c r="D32" i="16" s="1"/>
  <c r="E34" i="4"/>
  <c r="J39" i="5" s="1"/>
  <c r="J41" i="5" s="1"/>
  <c r="D19" i="2"/>
  <c r="AN3" i="21"/>
  <c r="B22" i="29" l="1"/>
  <c r="EN3" i="21"/>
  <c r="AX3" i="21"/>
  <c r="D32" i="2"/>
  <c r="EO3" i="21"/>
  <c r="D19" i="16"/>
  <c r="E4" i="2" l="1"/>
  <c r="BJ3" i="21"/>
  <c r="BK3" i="21" l="1"/>
  <c r="E7" i="2"/>
  <c r="BN3" i="21" l="1"/>
  <c r="E19" i="2"/>
  <c r="BX3" i="21" l="1"/>
  <c r="D17" i="16"/>
  <c r="E32" i="2"/>
  <c r="E33" i="2" s="1"/>
  <c r="F33" i="2" s="1"/>
  <c r="D34" i="14" l="1"/>
  <c r="D35" i="14" s="1"/>
  <c r="D36" i="14" s="1"/>
  <c r="CJ3" i="21"/>
  <c r="D16" i="1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xml:space="preserve">Auditor of Public Accounts </author>
  </authors>
  <commentList>
    <comment ref="E1" authorId="0" shapeId="0" xr:uid="{00000000-0006-0000-0300-000001000000}">
      <text>
        <r>
          <rPr>
            <b/>
            <sz val="8"/>
            <color indexed="81"/>
            <rFont val="Tahoma"/>
            <family val="2"/>
          </rPr>
          <t>How come I can't enter the SID # and County:</t>
        </r>
        <r>
          <rPr>
            <sz val="8"/>
            <color indexed="81"/>
            <rFont val="Tahoma"/>
            <family val="2"/>
          </rPr>
          <t xml:space="preserve">  To to first sheet tab "Basic Data Input" to enter, it will then be on every page of budget. (This box will not print.)
</t>
        </r>
      </text>
    </comment>
  </commentList>
</comments>
</file>

<file path=xl/sharedStrings.xml><?xml version="1.0" encoding="utf-8"?>
<sst xmlns="http://schemas.openxmlformats.org/spreadsheetml/2006/main" count="879" uniqueCount="693">
  <si>
    <t>TO THE COUNTY BOARD AND COUNTY CLERK OF</t>
  </si>
  <si>
    <t xml:space="preserve">
</t>
  </si>
  <si>
    <t>Budget Document To Be Used As Audit Waiver?</t>
  </si>
  <si>
    <t xml:space="preserve">  Principal and Interest on Bonds</t>
  </si>
  <si>
    <t>My Subdivision has elected to use this Budget Document as the Audit Waiver.</t>
  </si>
  <si>
    <t xml:space="preserve">  Total Personal and Real Property Tax Required</t>
  </si>
  <si>
    <t>YES</t>
  </si>
  <si>
    <t>NO</t>
  </si>
  <si>
    <t xml:space="preserve">  Principal</t>
  </si>
  <si>
    <t xml:space="preserve">  Interest</t>
  </si>
  <si>
    <t xml:space="preserve">  Total Bonded Indebtedness</t>
  </si>
  <si>
    <t>Line
No.</t>
  </si>
  <si>
    <t>TOTAL ALL FUNDS</t>
  </si>
  <si>
    <t>Net Cash Balance</t>
  </si>
  <si>
    <t>Investments</t>
  </si>
  <si>
    <t>County Treasurer's Balance</t>
  </si>
  <si>
    <t>Personal and Real Property Taxes</t>
  </si>
  <si>
    <t>Federal Receipts</t>
  </si>
  <si>
    <t>State Receipts:  State Aid</t>
  </si>
  <si>
    <t>State Receipts:  Other</t>
  </si>
  <si>
    <t>Local Receipts:  Other</t>
  </si>
  <si>
    <t>Transfers In Of Surplus Fees</t>
  </si>
  <si>
    <t>Disbursements &amp; Transfers:</t>
  </si>
  <si>
    <t>Operating Expenses</t>
  </si>
  <si>
    <t>Capital Improvements (Real Property/Improvements)</t>
  </si>
  <si>
    <t>Debt Service:  Bond Principal &amp; Interest Payments</t>
  </si>
  <si>
    <t>Debt Service:  Other</t>
  </si>
  <si>
    <t>Judgments</t>
  </si>
  <si>
    <t>Transfers of Surplus Fees</t>
  </si>
  <si>
    <t>PROPERTY TAX RECAP</t>
  </si>
  <si>
    <t xml:space="preserve">     Tax from Line 6</t>
  </si>
  <si>
    <t xml:space="preserve">     Total Property Tax Requirement</t>
  </si>
  <si>
    <t xml:space="preserve"> </t>
  </si>
  <si>
    <t>CORRESPONDENCE INFORMATION</t>
  </si>
  <si>
    <t>BOARD CHAIRPERSON</t>
  </si>
  <si>
    <t>PREPARER</t>
  </si>
  <si>
    <r>
      <t xml:space="preserve">The following </t>
    </r>
    <r>
      <rPr>
        <b/>
        <sz val="9"/>
        <rFont val="Arial"/>
        <family val="2"/>
      </rPr>
      <t>PERSONAL AND REAL PROPERTY TAX</t>
    </r>
    <r>
      <rPr>
        <sz val="9"/>
        <rFont val="Arial"/>
        <family val="2"/>
      </rPr>
      <t xml:space="preserve"> is requested for the ensuing year:</t>
    </r>
  </si>
  <si>
    <t>Calculation of Restricted Funds</t>
  </si>
  <si>
    <t>Total Personal and Real Property Tax Requirements</t>
  </si>
  <si>
    <t>In-Lieu of Tax Payments</t>
  </si>
  <si>
    <t>Motor Vehicle Pro-Rate</t>
  </si>
  <si>
    <t>TOTAL RESTRICTED FUNDS (A)</t>
  </si>
  <si>
    <t>Bonded Indebtedness</t>
  </si>
  <si>
    <t>Interlocal Agreements/Joint Public Agency Agreements</t>
  </si>
  <si>
    <t>Refund of Property Taxes to Taxpayers</t>
  </si>
  <si>
    <t>Repairs to Infrastructure Damaged by a Natural Disaster</t>
  </si>
  <si>
    <t>TOTAL LID EXCEPTIONS (B)</t>
  </si>
  <si>
    <t>OPTION 1</t>
  </si>
  <si>
    <t>Option 1 - (1)</t>
  </si>
  <si>
    <t>%</t>
  </si>
  <si>
    <t>Option 2 - (1)</t>
  </si>
  <si>
    <t>(2)</t>
  </si>
  <si>
    <t>(3)</t>
  </si>
  <si>
    <t>(4)</t>
  </si>
  <si>
    <t>(5)</t>
  </si>
  <si>
    <t>(6)</t>
  </si>
  <si>
    <t>ATTACH A COPY OF THE BOARD MINUTES APPROVING THE INCREASE.</t>
  </si>
  <si>
    <t>(7)</t>
  </si>
  <si>
    <t>Please Attach Ballot Sample and Election Results OR Record of Action From Townhall Meeting</t>
  </si>
  <si>
    <t>(8)</t>
  </si>
  <si>
    <t>(9)</t>
  </si>
  <si>
    <t>(10)</t>
  </si>
  <si>
    <t>(11)</t>
  </si>
  <si>
    <t>(12)</t>
  </si>
  <si>
    <t>- - - - - - - - - - - - - - - - - - - - - - - - - - - - - - - - - - - - - Cut Off Here Before Sending To Printer - - - - - - - - - - - - - - - - - - - - - - - - - - - - - - - - - - - - -</t>
  </si>
  <si>
    <t>IN</t>
  </si>
  <si>
    <t>Personal and Real Property Tax Required for Bonds</t>
  </si>
  <si>
    <t xml:space="preserve">Unused Budget Authority Created For Next Year   </t>
  </si>
  <si>
    <t>General Fund</t>
  </si>
  <si>
    <t>__________ Fund</t>
  </si>
  <si>
    <t>TOTAL FOR
ALL FUNDS</t>
  </si>
  <si>
    <t>State Receipts: Motor Vehicle Pro-Rate</t>
  </si>
  <si>
    <t>State Receipts: State Aid</t>
  </si>
  <si>
    <t>State Receipts: Other</t>
  </si>
  <si>
    <t>Local Receipts: In Lieu of Tax</t>
  </si>
  <si>
    <t>Local Receipts: Other</t>
  </si>
  <si>
    <t>Debt Service: Bond Principal &amp; Interest Payments</t>
  </si>
  <si>
    <t>Debt Service: Other</t>
  </si>
  <si>
    <r>
      <t xml:space="preserve">Debt Service: Pymts to Retire Interest-Free Loans </t>
    </r>
    <r>
      <rPr>
        <b/>
        <sz val="7"/>
        <rFont val="Arial"/>
        <family val="2"/>
      </rPr>
      <t>(Public Airports)</t>
    </r>
  </si>
  <si>
    <r>
      <t xml:space="preserve">Debt Service: Pymts to Retire Bank Loans &amp; Other Instruments </t>
    </r>
    <r>
      <rPr>
        <b/>
        <sz val="7"/>
        <rFont val="Arial"/>
        <family val="2"/>
      </rPr>
      <t>(Fire Dist.)</t>
    </r>
  </si>
  <si>
    <t>Day of month</t>
  </si>
  <si>
    <t>Month</t>
  </si>
  <si>
    <t>Year</t>
  </si>
  <si>
    <t>Time</t>
  </si>
  <si>
    <t>A.M. or P.M.</t>
  </si>
  <si>
    <t>Location</t>
  </si>
  <si>
    <t>County Treasurer's Commission Percentage:</t>
  </si>
  <si>
    <t>The Cell Is Locked:</t>
  </si>
  <si>
    <t>You Note Any Errors Or Have Any Problems:</t>
  </si>
  <si>
    <t>Total All Funds - Page 2</t>
  </si>
  <si>
    <t>To Assist the County For Levy Setting Purposes</t>
  </si>
  <si>
    <t>Documentation of Transfers:</t>
  </si>
  <si>
    <t>Please explain what fund the monies were transferred from, what fund they were transferred to, and the reason for the transfer.</t>
  </si>
  <si>
    <t>Transfer From:</t>
  </si>
  <si>
    <t>Transfer To:</t>
  </si>
  <si>
    <t>Property Tax Request by Fund:</t>
  </si>
  <si>
    <t>Property Tax
Request</t>
  </si>
  <si>
    <t>Amount:</t>
  </si>
  <si>
    <t>Reason:</t>
  </si>
  <si>
    <t>Total Tax Request</t>
  </si>
  <si>
    <t>**</t>
  </si>
  <si>
    <t>Breakdown of Property Tax:</t>
  </si>
  <si>
    <t>Sanitary Improvement District #:</t>
  </si>
  <si>
    <r>
      <t>SID</t>
    </r>
    <r>
      <rPr>
        <b/>
        <sz val="14"/>
        <rFont val="Arial"/>
        <family val="2"/>
      </rPr>
      <t xml:space="preserve"> BUDGET FORM</t>
    </r>
  </si>
  <si>
    <t>SID is Less Than 5 Years Old</t>
  </si>
  <si>
    <t>(1)</t>
  </si>
  <si>
    <t>Less Personal and Real Property Tax Request for:</t>
  </si>
  <si>
    <t>Judgments (not paid by liability insurance coverage)</t>
  </si>
  <si>
    <t>(</t>
  </si>
  <si>
    <t>)</t>
  </si>
  <si>
    <t xml:space="preserve">Preexisting lease-purchase contracts </t>
  </si>
  <si>
    <t>Total Exclusions</t>
  </si>
  <si>
    <t>Personal and Real Property Tax Request subject to Levy Limit</t>
  </si>
  <si>
    <r>
      <t xml:space="preserve">     approved prior to </t>
    </r>
    <r>
      <rPr>
        <b/>
        <u/>
        <sz val="10"/>
        <rFont val="Arial"/>
        <family val="2"/>
      </rPr>
      <t>July 1, 1998</t>
    </r>
  </si>
  <si>
    <t>NOTICE OF BUDGET HEARING AND BUDGET SUMMARY</t>
  </si>
  <si>
    <t>NOTICE OF SPECIAL HEARING TO SET FINAL TAX REQUEST</t>
  </si>
  <si>
    <t>Final Tax Request Hearing Held On:</t>
  </si>
  <si>
    <t>Beginning Balances, Receipts, &amp; Transfers:</t>
  </si>
  <si>
    <t>Transfers In Other Than Surplus Fees</t>
  </si>
  <si>
    <r>
      <t xml:space="preserve">Total Resources Available </t>
    </r>
    <r>
      <rPr>
        <b/>
        <sz val="8"/>
        <rFont val="Arial"/>
        <family val="2"/>
      </rPr>
      <t>(Lines 5 to 14)</t>
    </r>
  </si>
  <si>
    <r>
      <t xml:space="preserve">     Total Property Tax Requirement </t>
    </r>
    <r>
      <rPr>
        <b/>
        <sz val="9"/>
        <rFont val="Arial"/>
        <family val="2"/>
      </rPr>
      <t xml:space="preserve"> (To LC-3 Supporting Schedule)</t>
    </r>
  </si>
  <si>
    <r>
      <t>Debt Service: Payments to Retire Interest-Free Loans</t>
    </r>
    <r>
      <rPr>
        <sz val="9"/>
        <rFont val="Arial"/>
        <family val="2"/>
      </rPr>
      <t xml:space="preserve"> </t>
    </r>
    <r>
      <rPr>
        <b/>
        <sz val="9"/>
        <rFont val="Arial"/>
        <family val="2"/>
      </rPr>
      <t>(Public Airports)</t>
    </r>
  </si>
  <si>
    <r>
      <t xml:space="preserve">Debt Service: Payments to Bank Loans &amp; Other Instruments </t>
    </r>
    <r>
      <rPr>
        <b/>
        <sz val="9"/>
        <rFont val="Arial"/>
        <family val="2"/>
      </rPr>
      <t>(Fire Districts)</t>
    </r>
  </si>
  <si>
    <t>Note :</t>
  </si>
  <si>
    <t xml:space="preserve">  Sanitary and Improvement District (SID) Levy - 40 cents</t>
  </si>
  <si>
    <t>Attach supporting documentation if a vote was held to exceed levy limits.</t>
  </si>
  <si>
    <r>
      <t>LESS:</t>
    </r>
    <r>
      <rPr>
        <sz val="10"/>
        <rFont val="Arial"/>
        <family val="2"/>
      </rPr>
      <t xml:space="preserve">  Amount Expected to be Spent in Future Budget Years</t>
    </r>
  </si>
  <si>
    <t>Allowable Capital Improvements</t>
  </si>
  <si>
    <t>The Cover Page identifies the Property Tax Request between Principal &amp; Interest on Bonds and All Other Purposes.  If your SID needs more of a breakdown for levy setting purposes, complete the section below.</t>
  </si>
  <si>
    <t>JULY 1</t>
  </si>
  <si>
    <t>JUNE 30</t>
  </si>
  <si>
    <r>
      <t xml:space="preserve">(If </t>
    </r>
    <r>
      <rPr>
        <b/>
        <sz val="9"/>
        <rFont val="Arial"/>
        <family val="2"/>
      </rPr>
      <t>YES</t>
    </r>
    <r>
      <rPr>
        <sz val="9"/>
        <rFont val="Arial"/>
        <family val="2"/>
      </rPr>
      <t xml:space="preserve">, Board Minutes </t>
    </r>
    <r>
      <rPr>
        <b/>
        <sz val="9"/>
        <rFont val="Arial"/>
        <family val="2"/>
      </rPr>
      <t>MUST</t>
    </r>
    <r>
      <rPr>
        <sz val="9"/>
        <rFont val="Arial"/>
        <family val="2"/>
      </rPr>
      <t xml:space="preserve"> be Attached)</t>
    </r>
  </si>
  <si>
    <t>State Receipts:  Motor Vehicle Pro-Rate</t>
  </si>
  <si>
    <t>Local Receipts:  In Lieu of Tax</t>
  </si>
  <si>
    <t>Sanitary and Improvement Districts</t>
  </si>
  <si>
    <t>Calculated Levy for Levy Limit Compliance</t>
  </si>
  <si>
    <t>Levy Limit established by State Statute Section 77-3442:</t>
  </si>
  <si>
    <t>Other Capital Outlay (Equipment, Vehicles, Etc.)</t>
  </si>
  <si>
    <t>(A)</t>
  </si>
  <si>
    <t>(B)</t>
  </si>
  <si>
    <t>(C)</t>
  </si>
  <si>
    <r>
      <t xml:space="preserve">[Line (3) </t>
    </r>
    <r>
      <rPr>
        <b/>
        <sz val="10"/>
        <rFont val="Arial"/>
        <family val="2"/>
      </rPr>
      <t>Divided By</t>
    </r>
    <r>
      <rPr>
        <sz val="10"/>
        <rFont val="Arial"/>
        <family val="2"/>
      </rPr>
      <t xml:space="preserve"> Line (4) </t>
    </r>
    <r>
      <rPr>
        <b/>
        <sz val="10"/>
        <rFont val="Arial"/>
        <family val="2"/>
      </rPr>
      <t>Times</t>
    </r>
    <r>
      <rPr>
        <sz val="10"/>
        <rFont val="Arial"/>
        <family val="2"/>
      </rPr>
      <t xml:space="preserve"> 100]</t>
    </r>
  </si>
  <si>
    <t>(D)</t>
  </si>
  <si>
    <t>Public Facilities Construction Projects (Statutes 72-2301 to 72-2308)</t>
  </si>
  <si>
    <t>Public Facilities Construction Projects
     (Statutes 72-2301 to 72-2308)</t>
  </si>
  <si>
    <r>
      <t xml:space="preserve">Subtotal of Beginning Balances </t>
    </r>
    <r>
      <rPr>
        <b/>
        <sz val="8"/>
        <rFont val="Arial"/>
        <family val="2"/>
      </rPr>
      <t>(Lines 2 thru 4)</t>
    </r>
  </si>
  <si>
    <t>Prior Year Budgeted Capital Improvements that were excluded from Restricted Funds.</t>
  </si>
  <si>
    <t>Capital Improvements  (Real Property and Improvements
      on Real Property)</t>
  </si>
  <si>
    <t>(13)</t>
  </si>
  <si>
    <t>(14)</t>
  </si>
  <si>
    <t>(15)</t>
  </si>
  <si>
    <t>(16)</t>
  </si>
  <si>
    <t>(17)</t>
  </si>
  <si>
    <t>(18)</t>
  </si>
  <si>
    <t>(19)</t>
  </si>
  <si>
    <t>(Only complete if there are transfers noted on Page 2, Column 2)</t>
  </si>
  <si>
    <t>Transfers Out of Surplus Fees</t>
  </si>
  <si>
    <t>Option 2 - (A)</t>
  </si>
  <si>
    <t>Option 2 - (B)</t>
  </si>
  <si>
    <t>Option 2 - (C)</t>
  </si>
  <si>
    <t>Total Unused Restricted Funds Authority = Line (8) - Line (9)</t>
  </si>
  <si>
    <t>Total Restricted Funds Authority = Line (1) + Line (7)</t>
  </si>
  <si>
    <t>Allowable Dollar Amount of Increase to Restricted Funds = Line (1) x Line (6)</t>
  </si>
  <si>
    <t>TOTAL ALLOWABLE PERCENT INCREASE = Line (2) + Line (3) + Line (4) + Line (5)</t>
  </si>
  <si>
    <t>/</t>
  </si>
  <si>
    <t>=</t>
  </si>
  <si>
    <t>Multiply times
100 To get %</t>
  </si>
  <si>
    <t># of Board Members
voting "Yes" for Increase</t>
  </si>
  <si>
    <t>Must be at least
.75 (75%) of the
Governing Body</t>
  </si>
  <si>
    <t>Transfers Out Other Than Surplus Fees</t>
  </si>
  <si>
    <t>Personal and Real Property Taxes (See Preparation Guidelines)</t>
  </si>
  <si>
    <r>
      <t xml:space="preserve">Personal and Real Property Taxes </t>
    </r>
    <r>
      <rPr>
        <b/>
        <sz val="9"/>
        <rFont val="Arial"/>
        <family val="2"/>
      </rPr>
      <t>(Columns 1 and 2-See Preparation Guidelines)</t>
    </r>
  </si>
  <si>
    <r>
      <t>LESS:</t>
    </r>
    <r>
      <rPr>
        <sz val="10"/>
        <rFont val="Arial"/>
        <family val="2"/>
      </rPr>
      <t xml:space="preserve">  Amount of prior year capital improvements that were
excluded from previous lid calculations but were not spent and
now budgeted this fiscal year  </t>
    </r>
    <r>
      <rPr>
        <i/>
        <sz val="10"/>
        <rFont val="Arial"/>
        <family val="2"/>
      </rPr>
      <t xml:space="preserve">(cannot exclude same capital
improvements from more than one lid calculation.)
</t>
    </r>
    <r>
      <rPr>
        <sz val="10"/>
        <rFont val="Arial"/>
        <family val="2"/>
      </rPr>
      <t>Agrees to Line (7).</t>
    </r>
  </si>
  <si>
    <t>Dates-Bonds</t>
  </si>
  <si>
    <t>GeneralBudget                                                                                GeneralBudget                                                                                GeneralBudget                                                                                GeneralBudget                                                                                GeneralBudget                                                                                GeneralBudget                                                                                GeneralBudget                                                                                GeneralBudget                                                                                GeneralBudget                                                                                GeneralBudget                                                                                GeneralBudget                                                                                GeneralBudget</t>
  </si>
  <si>
    <t>2009-2010 PT-Schedule-LC-3                                                                 2009-2010 PT-Schedule-LC-3                                                                 2009-2010 PT-Schedule-LC-3                                                                 2009-2010 PT-Schedule-LC-3                                                                 2009-2010 PT-Schedule-LC-3                                                                 2009-2010 PT-Schedule-LC-3                                                                 2009-2010 PT-Schedule-LC-3                                                                 2009-2010 PT-</t>
  </si>
  <si>
    <t>Subdivision ID</t>
  </si>
  <si>
    <t>Entity</t>
  </si>
  <si>
    <t>County</t>
  </si>
  <si>
    <t>Received</t>
  </si>
  <si>
    <t>Used for Waiver</t>
  </si>
  <si>
    <t>OutstandingDebt:Principal</t>
  </si>
  <si>
    <t>OutstandingDebt:Interest</t>
  </si>
  <si>
    <t>OutstandingDebt:Total</t>
  </si>
  <si>
    <t>NetCashBalance:2007-2008</t>
  </si>
  <si>
    <t>Investments:2007-2008</t>
  </si>
  <si>
    <t>CountyTreasurersBalance:2007-2008</t>
  </si>
  <si>
    <t>SubtotalBeginningBalance:2007-2008</t>
  </si>
  <si>
    <t>PersonalRealPropertyTax:2007-2008</t>
  </si>
  <si>
    <t>FederalReceipts:2007-2008</t>
  </si>
  <si>
    <t>StateReceipts:MotorVehicleProRate:2007-2008</t>
  </si>
  <si>
    <t>StateReceipts:StateAid:2007-2008</t>
  </si>
  <si>
    <t>StateReceipts:Other:2007-2008</t>
  </si>
  <si>
    <t>LocalReceipts:InLieuOfTax:2007-2008</t>
  </si>
  <si>
    <t>LocalReceipts:Other:2007-2008</t>
  </si>
  <si>
    <t>TransfersInOfSurplusFees:2007-2008</t>
  </si>
  <si>
    <t>TransfersInOtherThanSurplus:2007-2008</t>
  </si>
  <si>
    <t>TotalResourcesAvailable:2007-2008</t>
  </si>
  <si>
    <t>OperatingExpenses:2007-2008</t>
  </si>
  <si>
    <t>CapitalImprovements:2007-2008</t>
  </si>
  <si>
    <t>OtherCapitalOutlay:2007-2008</t>
  </si>
  <si>
    <t>DebtService:BondPrincipalInterestPayments:2007-2008</t>
  </si>
  <si>
    <t>DebtService:PaymentsToRetireInterestFreeLoans:AA:2007-2008</t>
  </si>
  <si>
    <t>DebtService:PaymentsToRetireInterestFreeLoans:FD:2007-2008</t>
  </si>
  <si>
    <t>DebtService:Other:2007-2008</t>
  </si>
  <si>
    <t>Judgments:2007-2008</t>
  </si>
  <si>
    <t>TransfersOfSurplusFees:2007-2008</t>
  </si>
  <si>
    <t>TransfersOtherThanSurplusFees:2007-2008</t>
  </si>
  <si>
    <t>TotalDisbursementsTransfers:2007-2008</t>
  </si>
  <si>
    <t>BalanceForwardCashReserve:2007-2008</t>
  </si>
  <si>
    <t>NetCashBalance:2008-2009</t>
  </si>
  <si>
    <t>Investments:2008-2009</t>
  </si>
  <si>
    <t>CountyTreasurersBalance:2008-2009</t>
  </si>
  <si>
    <t>SubtotalBeginningBalance:2008-2009</t>
  </si>
  <si>
    <t>PersonalRealPropertyTax:2008-2009</t>
  </si>
  <si>
    <t>FederalReceipts:2008-2009</t>
  </si>
  <si>
    <t>StateReceipts:MotorVehicleProRate:2008-2009</t>
  </si>
  <si>
    <t>StateReceipts:StateAid:2008-2009</t>
  </si>
  <si>
    <t>StateReceipts:Other:2008-2009</t>
  </si>
  <si>
    <t>LocalReceipts:InLieuOfTax:2008-2009</t>
  </si>
  <si>
    <t>LocalReceipts:Other:2008-2009</t>
  </si>
  <si>
    <t>TransfersInOfSurplusFees:2008-2009</t>
  </si>
  <si>
    <t>TransfersInOtherThanSurplus:2008-2009</t>
  </si>
  <si>
    <t>TotalResourcesAvailable:2008-2009</t>
  </si>
  <si>
    <t>OperatingExpenses:2008-2009</t>
  </si>
  <si>
    <t>CapitalImprovements:2008-2009</t>
  </si>
  <si>
    <t>OtherCapitalOutlay:2008-2009</t>
  </si>
  <si>
    <t>DebtService:BondPrincipalInterestPayments:2008-2009</t>
  </si>
  <si>
    <t>DebtService:PaymentsToRetireInterestFreeLoans:AA:2008-2009</t>
  </si>
  <si>
    <t>DebtService:PaymentsToRetireInterestFreeLoans:FD:2008-2009</t>
  </si>
  <si>
    <t>DebtService:Other:2008-2009</t>
  </si>
  <si>
    <t>Judgments:2008-2009</t>
  </si>
  <si>
    <t>TransfersOfSurplusFees:2008-2009</t>
  </si>
  <si>
    <t>TransfersOtherThanSurplusFees:2008-2009</t>
  </si>
  <si>
    <t>TotalDisbursementsTransfers:2008-2009</t>
  </si>
  <si>
    <t>BalanceForwardCashReserve:2008-2009</t>
  </si>
  <si>
    <t>NetCashBalance:2009-2010</t>
  </si>
  <si>
    <t>Investments:2009-2010</t>
  </si>
  <si>
    <t>CountyTreasurersBalance:2009-2010</t>
  </si>
  <si>
    <t>SubtotalBeginningBalance:2009-2010</t>
  </si>
  <si>
    <t>PersonalRealPropertyTax:2009-2010</t>
  </si>
  <si>
    <t>FederalReceipts:2009-2010</t>
  </si>
  <si>
    <t>StateReceipts:MotorVehicleProRate:2009-2010</t>
  </si>
  <si>
    <t>StateReceipts:StateAid:2009-2010</t>
  </si>
  <si>
    <t>StateReceipts:Other:2009-2010</t>
  </si>
  <si>
    <t>LocalReceipts:InLieuOfTax:2009-2010</t>
  </si>
  <si>
    <t>LocalReceipts:Other:2009-2010</t>
  </si>
  <si>
    <t>TransfersInOfSurplusFees:2009-2010</t>
  </si>
  <si>
    <t>TransfersInOtherThanSurplus:2009-2010</t>
  </si>
  <si>
    <t>TotalResourcesAvailable:2009-2010</t>
  </si>
  <si>
    <t>OperatingExpenses:2009-2010</t>
  </si>
  <si>
    <t>CapitalImprovements:2009-2010</t>
  </si>
  <si>
    <t>OtherCapitalOutlay:2009-2010</t>
  </si>
  <si>
    <t>DebtService:BondPrincipalInterestPayments:2009-2010</t>
  </si>
  <si>
    <t>DebtService:PaymentsToRetireInterestFreeLoans:AA:2009-2010</t>
  </si>
  <si>
    <t>DebtService:PaymentsToRetireInterestFreeLoans:FD:2009-2010</t>
  </si>
  <si>
    <t>DebtService:Other:2009-2010</t>
  </si>
  <si>
    <t>Judgments:2009-2010</t>
  </si>
  <si>
    <t>TransfersOfSurplusFees:2009-2010</t>
  </si>
  <si>
    <t>TransfersOtherThanSurplusFees:2009-2010</t>
  </si>
  <si>
    <t>TotalDisbursementsTransfers:2009-2010</t>
  </si>
  <si>
    <t>BalanceForwardCashReserve:2009-2010</t>
  </si>
  <si>
    <t>PT:PrincipalInterestBonds</t>
  </si>
  <si>
    <t>PT:AllOtherPurposes</t>
  </si>
  <si>
    <t>PT:TotalRequest</t>
  </si>
  <si>
    <t>2008Valuation</t>
  </si>
  <si>
    <t>Support:TaxRequirement</t>
  </si>
  <si>
    <t>Support:InLieuOfTaxPayments</t>
  </si>
  <si>
    <t>Support:MotorVehicleProRate</t>
  </si>
  <si>
    <t>Support:PYCapitalImprovements</t>
  </si>
  <si>
    <t>Support:PYAmountSpent</t>
  </si>
  <si>
    <t>Support:PYAmountExpectedtoSpend</t>
  </si>
  <si>
    <t>Support:TotalPYCapImprovement</t>
  </si>
  <si>
    <t>Support:MotorVehicleTax</t>
  </si>
  <si>
    <t>Support:LocalOptionSalesTax</t>
  </si>
  <si>
    <t>Support:TransfersSurplusFees</t>
  </si>
  <si>
    <t>Support:ExcessTaxCollections</t>
  </si>
  <si>
    <t>Support:InsurancePremiumTax</t>
  </si>
  <si>
    <t>Support:HighwayAllocation</t>
  </si>
  <si>
    <t>Support:MIRF</t>
  </si>
  <si>
    <t>Support:MotorVehicleFee</t>
  </si>
  <si>
    <t>Support:MunicipalEqualizationFund</t>
  </si>
  <si>
    <t>Support:StatePrisionerReimbursement</t>
  </si>
  <si>
    <t>Support:CountyPropertyTaxRelief</t>
  </si>
  <si>
    <t>Support:StateAid</t>
  </si>
  <si>
    <t>Support:ReimbIndigentDefense</t>
  </si>
  <si>
    <t>Support:LicenseOccupationTax</t>
  </si>
  <si>
    <t>Subtotal:RestrictedFunds:1</t>
  </si>
  <si>
    <t>Subtotal:RestrictedFunds:2</t>
  </si>
  <si>
    <t>Support:TotalRestrictedFunds</t>
  </si>
  <si>
    <t>Support:CapitalImprovements</t>
  </si>
  <si>
    <t>Support:PYCapImprovements</t>
  </si>
  <si>
    <t>Support:AllowableCapital</t>
  </si>
  <si>
    <t>Support:BondedIndebtedness</t>
  </si>
  <si>
    <t>Support:PublicFacilities</t>
  </si>
  <si>
    <t>Support:InterlocalAgreements</t>
  </si>
  <si>
    <t>Support:PublicSafety</t>
  </si>
  <si>
    <t>Support:PymtsRetireLoans</t>
  </si>
  <si>
    <t>Support:Judgments</t>
  </si>
  <si>
    <t>Support:RefundPropertyTax</t>
  </si>
  <si>
    <t>Support:RepairsInfrastructure</t>
  </si>
  <si>
    <t>Support:GroundwaterMgmt</t>
  </si>
  <si>
    <t>Support:TotalLidExceptions</t>
  </si>
  <si>
    <t>Lid:Line1</t>
  </si>
  <si>
    <t>Lid:Line2</t>
  </si>
  <si>
    <t>Lid:Line2-1</t>
  </si>
  <si>
    <t>Lid:Line2-2</t>
  </si>
  <si>
    <t>Lid:Line3</t>
  </si>
  <si>
    <t>Lid:Line4</t>
  </si>
  <si>
    <t>Lid:BaseRevenueNeed_Comm_College</t>
  </si>
  <si>
    <t>Lid:AllowableGrowth_Comm_College</t>
  </si>
  <si>
    <t>Lid:Line5</t>
  </si>
  <si>
    <t>Lid:Line6</t>
  </si>
  <si>
    <t>Lid:Line7</t>
  </si>
  <si>
    <t>Lid:Line8</t>
  </si>
  <si>
    <t>Lid:Line9</t>
  </si>
  <si>
    <t>Lid:Line10</t>
  </si>
  <si>
    <t>Lid:Line11</t>
  </si>
  <si>
    <t>Lid:Line12</t>
  </si>
  <si>
    <t>SID&lt;5 Years</t>
  </si>
  <si>
    <t>Date</t>
  </si>
  <si>
    <t>LevyC:PTTaxRequest:Line1</t>
  </si>
  <si>
    <t>LevyC:PTRequest:Judgments:LineA</t>
  </si>
  <si>
    <t>LevyC:PTRequest:Lease-Purchase:LineB</t>
  </si>
  <si>
    <t>LevyC:PTRequest:BondedIndebtedness:LineC</t>
  </si>
  <si>
    <t>LevyC:PTRequest:GroundwaterMgmt:LineD</t>
  </si>
  <si>
    <t>LevyC:PTRequest:GroundwaterMgmt:LineE</t>
  </si>
  <si>
    <t>LevyC:PTRequest:InterstateCompact:LineF</t>
  </si>
  <si>
    <t>LevyC:PTRequest:PublicFacilities:LineD</t>
  </si>
  <si>
    <t>LevyC:TotalExclusions:Line2</t>
  </si>
  <si>
    <t>LevyC:PTRequestSubjectLevy:Line3</t>
  </si>
  <si>
    <t>LevyC:Valuation:Line4</t>
  </si>
  <si>
    <t>LevyC:CalculatedLevy:Line5</t>
  </si>
  <si>
    <t>LevyC:CalculatedGroundwaterMgmtLevy:Line6</t>
  </si>
  <si>
    <t>LevyC:CalculatedGroundwaterMgmtLevy:Line7</t>
  </si>
  <si>
    <t>LevyC:InterstateCompactLevy:Line8</t>
  </si>
  <si>
    <t>LevyC:TotalCalculatedLevy:Line9</t>
  </si>
  <si>
    <t>Levy Limit Form C                                                            Levy Limit Form C                                                            Levy Limit Form C</t>
  </si>
  <si>
    <t>Board Chairperson</t>
  </si>
  <si>
    <t>Preparer</t>
  </si>
  <si>
    <r>
      <t xml:space="preserve">Total Resources Available </t>
    </r>
    <r>
      <rPr>
        <b/>
        <sz val="8"/>
        <rFont val="Arial"/>
        <family val="2"/>
      </rPr>
      <t>(Lines 5 thru 16)</t>
    </r>
  </si>
  <si>
    <r>
      <t xml:space="preserve">Total Disbursements &amp; Transfers </t>
    </r>
    <r>
      <rPr>
        <b/>
        <sz val="8"/>
        <rFont val="Arial"/>
        <family val="2"/>
      </rPr>
      <t>(Lines 19 thru 28)</t>
    </r>
  </si>
  <si>
    <r>
      <t xml:space="preserve">Balance Forward </t>
    </r>
    <r>
      <rPr>
        <b/>
        <sz val="8"/>
        <rFont val="Arial"/>
        <family val="2"/>
      </rPr>
      <t>(Line 17 - Line 29)</t>
    </r>
  </si>
  <si>
    <r>
      <t xml:space="preserve">Cash Reserve </t>
    </r>
    <r>
      <rPr>
        <b/>
        <sz val="8"/>
        <rFont val="Arial"/>
        <family val="2"/>
      </rPr>
      <t>(Line 17 - Line 29)</t>
    </r>
  </si>
  <si>
    <t>State Receipts: Property Tax Credit</t>
  </si>
  <si>
    <t>Local Receipts: Nameplate Capacity Tax</t>
  </si>
  <si>
    <t>___________________</t>
  </si>
  <si>
    <t>______</t>
  </si>
  <si>
    <t>__________</t>
  </si>
  <si>
    <t>__________________ _________________</t>
  </si>
  <si>
    <t>Transfer In Other Than Surplus Fees (Should agree to Line 28)</t>
  </si>
  <si>
    <t>Transfers Out Other Than Surplus Fees (Should agree to Line 16)</t>
  </si>
  <si>
    <r>
      <t xml:space="preserve">Balance Forward/Cash Reserve </t>
    </r>
    <r>
      <rPr>
        <b/>
        <sz val="8"/>
        <rFont val="Arial"/>
        <family val="2"/>
      </rPr>
      <t>(Line 17 - Line 29)</t>
    </r>
  </si>
  <si>
    <t>State Receipts:  Property Tax Credit</t>
  </si>
  <si>
    <t>Local Receipts:  Nameplate Capacity Tax</t>
  </si>
  <si>
    <t>Bond Fund</t>
  </si>
  <si>
    <t>_____________</t>
  </si>
  <si>
    <t>Checklist of Items to Be Completed and Submitted</t>
  </si>
  <si>
    <t>Page 1 (Cover Page):</t>
  </si>
  <si>
    <t>Total Personal and Real Property Tax Required agrees to the amount on the bottom of Page 2, Total Property Tax Requirement.</t>
  </si>
  <si>
    <r>
      <t xml:space="preserve">Outstanding Bonded Indebtedness Section was completed.  </t>
    </r>
    <r>
      <rPr>
        <b/>
        <i/>
        <sz val="11"/>
        <rFont val="Times New Roman"/>
        <family val="1"/>
      </rPr>
      <t>(If Applicable)</t>
    </r>
  </si>
  <si>
    <t xml:space="preserve">Audit Waiver request is indicated by checking the box.  </t>
  </si>
  <si>
    <t>Total Certified Valuation was completed.</t>
  </si>
  <si>
    <t>Page 2 (Budget Form):</t>
  </si>
  <si>
    <r>
      <t xml:space="preserve">Column 1, Line 5 agrees to </t>
    </r>
    <r>
      <rPr>
        <u/>
        <sz val="11"/>
        <rFont val="Times New Roman"/>
        <family val="1"/>
      </rPr>
      <t>last year’s</t>
    </r>
    <r>
      <rPr>
        <sz val="11"/>
        <rFont val="Times New Roman"/>
        <family val="1"/>
      </rPr>
      <t xml:space="preserve"> budget form Column 1, Line 30.  If not, provide explanation.</t>
    </r>
  </si>
  <si>
    <t>Column 1, Line 30 agrees to Column 2, Line 5.</t>
  </si>
  <si>
    <t>Column 2, Line 30 agrees to Column 3, Line 5.</t>
  </si>
  <si>
    <t>Column 3, Line 30 is equal or greater than zero.  Cannot budget to have a negative fund balance.</t>
  </si>
  <si>
    <t>Transfers IN (Line 16) agree to Transfers OUT (Line 28).</t>
  </si>
  <si>
    <r>
      <t xml:space="preserve">Page 2-A (Transfer Page, </t>
    </r>
    <r>
      <rPr>
        <b/>
        <i/>
        <sz val="11"/>
        <rFont val="Arial"/>
        <family val="2"/>
      </rPr>
      <t>If Applicable</t>
    </r>
    <r>
      <rPr>
        <b/>
        <sz val="11"/>
        <rFont val="Arial"/>
        <family val="2"/>
      </rPr>
      <t>):</t>
    </r>
  </si>
  <si>
    <t>Transfers noted on Page 2, Column 2 are explained.</t>
  </si>
  <si>
    <r>
      <t>Page 3 (Correspondence Page</t>
    </r>
    <r>
      <rPr>
        <b/>
        <sz val="11"/>
        <rFont val="Arial"/>
        <family val="2"/>
      </rPr>
      <t>):</t>
    </r>
  </si>
  <si>
    <t>Correspondence Information is completed, indicating Contact For Correspondence.</t>
  </si>
  <si>
    <t>Other Restricted Funds agree to amounts in Column 3, Page 2.</t>
  </si>
  <si>
    <r>
      <t xml:space="preserve">Capital Improvement Lid Exceptions Line (5) agrees to </t>
    </r>
    <r>
      <rPr>
        <u/>
        <sz val="11"/>
        <rFont val="Times New Roman"/>
        <family val="1"/>
      </rPr>
      <t>last year’s</t>
    </r>
    <r>
      <rPr>
        <sz val="11"/>
        <rFont val="Times New Roman"/>
        <family val="1"/>
      </rPr>
      <t xml:space="preserve"> budget Page 4, Line (10).</t>
    </r>
  </si>
  <si>
    <t>Line (7) agrees to Line (11).</t>
  </si>
  <si>
    <t>Line (10) is greater than or equal to zero.</t>
  </si>
  <si>
    <r>
      <t xml:space="preserve">Page 7 (Levy Limit Form, </t>
    </r>
    <r>
      <rPr>
        <b/>
        <i/>
        <sz val="11"/>
        <rFont val="Arial"/>
        <family val="2"/>
      </rPr>
      <t>If Applicable</t>
    </r>
    <r>
      <rPr>
        <b/>
        <sz val="11"/>
        <rFont val="Arial"/>
        <family val="2"/>
      </rPr>
      <t>):</t>
    </r>
  </si>
  <si>
    <t>Attachments:</t>
  </si>
  <si>
    <t>Certification of Valuation(s).  (From County Assessor)</t>
  </si>
  <si>
    <t>Board minutes approving Budget.</t>
  </si>
  <si>
    <t>Publisher’s Affidavit of Publication for the Notice of Budget Hearing.</t>
  </si>
  <si>
    <r>
      <t xml:space="preserve">Board minutes documenting request for Audit Waiver.  </t>
    </r>
    <r>
      <rPr>
        <b/>
        <i/>
        <sz val="11"/>
        <rFont val="Times New Roman"/>
        <family val="1"/>
      </rPr>
      <t>(If Applicable)</t>
    </r>
  </si>
  <si>
    <r>
      <t xml:space="preserve">Board minutes showing at least 75% Board approval for additional 1% increase in the Restricted Funds Subject to Limitation.  </t>
    </r>
    <r>
      <rPr>
        <b/>
        <i/>
        <sz val="11"/>
        <rFont val="Times New Roman"/>
        <family val="1"/>
      </rPr>
      <t>(If Applicable)</t>
    </r>
  </si>
  <si>
    <r>
      <t xml:space="preserve">Special election Sample Ballot and Election Results or townhall meeting Record of Action.  </t>
    </r>
    <r>
      <rPr>
        <b/>
        <i/>
        <sz val="11"/>
        <rFont val="Times New Roman"/>
        <family val="1"/>
      </rPr>
      <t>(If Applicable)</t>
    </r>
  </si>
  <si>
    <r>
      <t xml:space="preserve">Resolution authorizing bonds for Public Facilities Construction Projects.  </t>
    </r>
    <r>
      <rPr>
        <b/>
        <i/>
        <sz val="11"/>
        <rFont val="Times New Roman"/>
        <family val="1"/>
      </rPr>
      <t>(If Applicable)</t>
    </r>
  </si>
  <si>
    <r>
      <t>Telephone:</t>
    </r>
    <r>
      <rPr>
        <sz val="11"/>
        <rFont val="Arial"/>
        <family val="2"/>
      </rPr>
      <t xml:space="preserve">  (402) 471-2111            </t>
    </r>
    <r>
      <rPr>
        <b/>
        <sz val="11"/>
        <rFont val="Arial"/>
        <family val="2"/>
      </rPr>
      <t xml:space="preserve"> FAX:  </t>
    </r>
    <r>
      <rPr>
        <sz val="11"/>
        <rFont val="Arial"/>
        <family val="2"/>
      </rPr>
      <t>(402) 471-3301</t>
    </r>
  </si>
  <si>
    <r>
      <rPr>
        <b/>
        <sz val="11"/>
        <rFont val="Arial"/>
        <family val="2"/>
      </rPr>
      <t>2.</t>
    </r>
    <r>
      <rPr>
        <sz val="11"/>
        <rFont val="Arial"/>
        <family val="2"/>
      </rPr>
      <t xml:space="preserve">  County Board (SEC. 13-508), C/O County Clerk</t>
    </r>
  </si>
  <si>
    <t xml:space="preserve">  Total Certified Valuation (All Counties)</t>
  </si>
  <si>
    <r>
      <t xml:space="preserve">(Certification of Valuation(s) from County Assessor </t>
    </r>
    <r>
      <rPr>
        <b/>
        <i/>
        <sz val="9"/>
        <rFont val="Arial"/>
        <family val="2"/>
      </rPr>
      <t>MUST</t>
    </r>
    <r>
      <rPr>
        <i/>
        <sz val="9"/>
        <rFont val="Arial"/>
        <family val="2"/>
      </rPr>
      <t xml:space="preserve"> be attached)</t>
    </r>
  </si>
  <si>
    <r>
      <t xml:space="preserve">If YES, Page 2, Column 2 MUST contain ACTUAL Numbers.
</t>
    </r>
    <r>
      <rPr>
        <sz val="8"/>
        <color rgb="FFFF0000"/>
        <rFont val="Arial"/>
        <family val="2"/>
      </rPr>
      <t>If YES, DO NOT COMPLETE/SUBMIT SEPARATE AUDIT WAIVER REQUEST.</t>
    </r>
  </si>
  <si>
    <t xml:space="preserve">                          Date SID was formed: </t>
  </si>
  <si>
    <t>Report of Joint Public Agency &amp; Interlocal Agreements</t>
  </si>
  <si>
    <t xml:space="preserve">  Property Taxes for Non-Bonds</t>
  </si>
  <si>
    <t xml:space="preserve">Was this Subdivision involved in any Interlocal Agreements or Joint Public </t>
  </si>
  <si>
    <t>Report of Trade Names, Corporate Names &amp; Business Names</t>
  </si>
  <si>
    <t>Did the Subdivision operate under a separate Trade Name, Corporate Name, or</t>
  </si>
  <si>
    <t>Personal and Real Property Tax Required for Non-Bond Purposes</t>
  </si>
  <si>
    <t>Line (10) must be greater than or equal to Line (11)</t>
  </si>
  <si>
    <t>Report of Trade Names, Corporate Names, and Business Names is indicated by checking the box.</t>
  </si>
  <si>
    <t>This worksheet does not need to be submitted to the State, it is for your use only</t>
  </si>
  <si>
    <t>Step by Step Information</t>
  </si>
  <si>
    <t>Basic Data Input</t>
  </si>
  <si>
    <t>Fill in each box, this will allow information to flow throughout the documents</t>
  </si>
  <si>
    <r>
      <rPr>
        <b/>
        <sz val="10"/>
        <rFont val="Arial"/>
        <family val="2"/>
      </rPr>
      <t>NOTE</t>
    </r>
    <r>
      <rPr>
        <sz val="10"/>
        <rFont val="Arial"/>
        <family val="2"/>
      </rPr>
      <t xml:space="preserve">:  This page is currently completed with formulas linked to the worksheet pages.  You are </t>
    </r>
    <r>
      <rPr>
        <b/>
        <sz val="10"/>
        <rFont val="Arial"/>
        <family val="2"/>
      </rPr>
      <t>not required</t>
    </r>
    <r>
      <rPr>
        <sz val="10"/>
        <rFont val="Arial"/>
        <family val="2"/>
      </rPr>
      <t xml:space="preserve"> to use the worksheet pages, they are provided only to assist you if you have multiple funds.  If you </t>
    </r>
    <r>
      <rPr>
        <b/>
        <sz val="10"/>
        <rFont val="Arial"/>
        <family val="2"/>
      </rPr>
      <t>do not</t>
    </r>
    <r>
      <rPr>
        <sz val="10"/>
        <rFont val="Arial"/>
        <family val="2"/>
      </rPr>
      <t xml:space="preserve"> wish to utilize the worksheet pages you can simply type in your numbers on Page 2.</t>
    </r>
  </si>
  <si>
    <t>Complete first and second columns based on actual numbers for prior fiscal years.  If prior fiscal year has not ended, estimate figures in column 2 to the best of your ability and past experience.  The ending balance should represent all the Subdivisions assets, including money held at the County Treasurer.  If form is to be used as audit waiver request, you MUST use actual numbers in column 2.</t>
  </si>
  <si>
    <t>Complete column 3 with budget numbers for upcoming fiscal year.</t>
  </si>
  <si>
    <t>Complete Option 1 or 2 based on the prior year budget form.</t>
  </si>
  <si>
    <t>Fill in allowable increases.  All subdivisions are allowed a 2.5% increase.</t>
  </si>
  <si>
    <t>Review Line 10, if negative, consider if all allowable increases were added or consider lid exemptions on Lid Supporting Schedule -Page 4</t>
  </si>
  <si>
    <t>Lid Support Page 4</t>
  </si>
  <si>
    <t>Cover - Page 1</t>
  </si>
  <si>
    <t>If the Subdivision wants to use this form as an audit waiver request, place an "X" in the appropriate box.</t>
  </si>
  <si>
    <t>If the Subdivision was a member of an interlocal agreement, place an "X" in the appropriate box.</t>
  </si>
  <si>
    <t>If the Subdivision operated under a separate trade name or business name, place an "X" in the appropriate box.</t>
  </si>
  <si>
    <t>Page 2-A</t>
  </si>
  <si>
    <t>If you want the general levy separated into a levy for a special purpose, include a breakdown of the separate levy requested.  Be sure to contact the County Clerk, some counties have limited space requirements and only allow subdivisions to have a maximum of two levies (General and Bond).</t>
  </si>
  <si>
    <t>If you showed transfers between funds in Column 2 on Page 2, you need to include information about the transfers.</t>
  </si>
  <si>
    <t>Page 3</t>
  </si>
  <si>
    <t>Complete all correspondence information</t>
  </si>
  <si>
    <t>Checklist</t>
  </si>
  <si>
    <t>Review items listed on the Checklist sheet to eliminate errors</t>
  </si>
  <si>
    <t>Publish and Hold Hearings</t>
  </si>
  <si>
    <t>If Board adopts budget different than what was published, they must republish the changes and the reason for the change within 20 days after adopting the budget.</t>
  </si>
  <si>
    <t>Filing and Attachments</t>
  </si>
  <si>
    <t>File budget and attachments with State Auditor either electronically or by mail</t>
  </si>
  <si>
    <t>File budget and attachments with County Clerk.</t>
  </si>
  <si>
    <t xml:space="preserve">   Certification of Valuation(s).  (From County Assessor)</t>
  </si>
  <si>
    <t xml:space="preserve">   Board minutes approving Budget.</t>
  </si>
  <si>
    <r>
      <t xml:space="preserve">   Board minutes documenting request for Audit Waiver.  </t>
    </r>
    <r>
      <rPr>
        <b/>
        <i/>
        <sz val="10"/>
        <rFont val="Arial"/>
        <family val="2"/>
      </rPr>
      <t>(If Applicable)</t>
    </r>
  </si>
  <si>
    <r>
      <t xml:space="preserve">   Board minutes showing at least 75% Board approval for additional 1% increase in the Restricted Funds Subject to Limitation.  </t>
    </r>
    <r>
      <rPr>
        <b/>
        <i/>
        <sz val="10"/>
        <rFont val="Arial"/>
        <family val="2"/>
      </rPr>
      <t>(If Applicable)</t>
    </r>
  </si>
  <si>
    <r>
      <t xml:space="preserve">   Special election Sample Ballot and Election Results or townhall meeting Record of Action.  </t>
    </r>
    <r>
      <rPr>
        <b/>
        <i/>
        <sz val="10"/>
        <rFont val="Arial"/>
        <family val="2"/>
      </rPr>
      <t>(If Applicable)</t>
    </r>
  </si>
  <si>
    <t>Overall Information</t>
  </si>
  <si>
    <t>UNDER NO CIRCUMSTANCES WILL PASSWORDS BE GIVEN OUT.  Either the cell is locked because it contains a formula or verbiage that needs to remain consistent on every budget.</t>
  </si>
  <si>
    <t xml:space="preserve">  </t>
  </si>
  <si>
    <t>We have tested this spreadsheet through various methods to help identify any problem areas and to ensure  formulas are correct.  However, we cannot account for all the variables that occur with each individual budget.   If you feel there is an error in a formula please contact us immediately so we can go over the problem(s) and if necessary correct the situation.</t>
  </si>
  <si>
    <t>All of your comments or ideas to better the budget form are taken into consideration.  Please feel free  to contact us at (402) 471-2111 with these items.  We make this available to you to HELP in the budget process and wish to make any improvements that would make the spreadsheet more user friendly.</t>
  </si>
  <si>
    <t>Hold Hearings and Board needs to adopt budget and tax request or make changes to budget and then adopt budget.</t>
  </si>
  <si>
    <t>If the SID is less than 5 years old, mark box and include date SID was formed</t>
  </si>
  <si>
    <t>First Date of Fiscal Year:</t>
  </si>
  <si>
    <t>Last Date of Fiscal Year:</t>
  </si>
  <si>
    <t>Prior Year Capital Improvement Exemption</t>
  </si>
  <si>
    <t>Amount spent on Capital Improvements during last year</t>
  </si>
  <si>
    <t>Amount still expected to be spent on Capital Improvements.</t>
  </si>
  <si>
    <t>Budget Hearing Held On:                                           Month</t>
  </si>
  <si>
    <t>Total Certified Valuation will come from the County Assessor's on or before August 20th</t>
  </si>
  <si>
    <t>This number comes from the prior budget Page 4, Line 10</t>
  </si>
  <si>
    <t>This represents the amount of commission the County Treasurer will receive for collecting the taxes levied.</t>
  </si>
  <si>
    <t>Cash Reserve Percentage</t>
  </si>
  <si>
    <t>Verify the SID is projecting a levy within the levy limit established by statute</t>
  </si>
  <si>
    <t>Prior Year Property Tax Request</t>
  </si>
  <si>
    <t>Prior Year Tax Levy Rate</t>
  </si>
  <si>
    <t>This number comes from the prior budget Page 1, Left Side</t>
  </si>
  <si>
    <t>This number represents the levy set by the County for the prior year budget</t>
  </si>
  <si>
    <t>Levy Limit Page 7</t>
  </si>
  <si>
    <t>This number represents the amount the subdivision actually spent on capital improvements during the prior fiscal year.</t>
  </si>
  <si>
    <t>This number represents the capital improvement amount the subdivision has taken as a lid exemption in the past, has not yet expended, but still plans to expend on capital improvements</t>
  </si>
  <si>
    <t>Outstanding Bond Principal on First Day of Budget Year</t>
  </si>
  <si>
    <t>Outstanding Bond Interest on First Day of Budget Year</t>
  </si>
  <si>
    <r>
      <rPr>
        <b/>
        <u/>
        <sz val="10"/>
        <rFont val="Arial"/>
        <family val="2"/>
      </rPr>
      <t>Cash Reserve</t>
    </r>
    <r>
      <rPr>
        <sz val="10"/>
        <rFont val="Arial"/>
        <family val="2"/>
      </rPr>
      <t>:  Statute 13-504 states "The cash reserve shall not exceed fifty percent of the total budget adopted exclusive of capital outlay items."  If cash reserve is higher than 50%, need to consider reducing property taxes or provide information that money is being held in special reserve account.  See Page 2-A</t>
    </r>
  </si>
  <si>
    <t>Cash Reserve Funds</t>
  </si>
  <si>
    <t>Statute 13-503 says cash reserve means funds required for the period before revenue would become available for expenditure but shall not include funds held in any special reserve fund.  If the cash reserve on Page 2 exceeds 50%, you can list below funds being held in a special reserve fund.</t>
  </si>
  <si>
    <t>Special Reserve Fund Name</t>
  </si>
  <si>
    <t>Amount</t>
  </si>
  <si>
    <t>Total Special Reserve Funds</t>
  </si>
  <si>
    <t>Total Cash Reserve</t>
  </si>
  <si>
    <t>Remaining Cash Reserve</t>
  </si>
  <si>
    <t>Remaining Cash Reserve %</t>
  </si>
  <si>
    <t>ENTITY OFFICIAL ADDRESS</t>
  </si>
  <si>
    <t>If no official address, please provide address where correspondence should be sent</t>
  </si>
  <si>
    <t>NAME</t>
  </si>
  <si>
    <t>ADDRESS</t>
  </si>
  <si>
    <t>CITY &amp; ZIP CODE</t>
  </si>
  <si>
    <t>TELEPHONE</t>
  </si>
  <si>
    <t>WEBSITE</t>
  </si>
  <si>
    <t>CLERK/TREASURER/SUPERINTENDENT/OTHER</t>
  </si>
  <si>
    <t>TITLE /FIRM NAME</t>
  </si>
  <si>
    <t>Chairperson</t>
  </si>
  <si>
    <t>EMAIL ADDRESS</t>
  </si>
  <si>
    <t>Clerk / Treasurer / Superintendent / Other</t>
  </si>
  <si>
    <t>NOTE:</t>
  </si>
  <si>
    <t>If Budget Document is used as an Audit Waiver, approval of the Audit Waiver will be sent to the Board Chairperson via email.  If no email address is supplied for the Board Chairperson, notification will be mailed via post office to address listed above.</t>
  </si>
  <si>
    <t>Upon Filing, The Entity Certifies the Information Submitted on this Form to be Correct:</t>
  </si>
  <si>
    <t>County Clerk's Use Only</t>
  </si>
  <si>
    <r>
      <t xml:space="preserve">Amount to be included as Restricted Funds </t>
    </r>
    <r>
      <rPr>
        <b/>
        <sz val="8"/>
        <rFont val="Arial"/>
        <family val="2"/>
      </rPr>
      <t>(</t>
    </r>
    <r>
      <rPr>
        <b/>
        <u/>
        <sz val="8"/>
        <rFont val="Arial"/>
        <family val="2"/>
      </rPr>
      <t>Cannot</t>
    </r>
    <r>
      <rPr>
        <b/>
        <sz val="8"/>
        <rFont val="Arial"/>
        <family val="2"/>
      </rPr>
      <t xml:space="preserve"> be a Negative Number)</t>
    </r>
  </si>
  <si>
    <r>
      <t xml:space="preserve">Total Restricted Funds for Lid Computation </t>
    </r>
    <r>
      <rPr>
        <b/>
        <i/>
        <u/>
        <sz val="10"/>
        <rFont val="Century Schoolbook"/>
        <family val="1"/>
      </rPr>
      <t>cannot</t>
    </r>
    <r>
      <rPr>
        <i/>
        <sz val="10"/>
        <rFont val="Century Schoolbook"/>
        <family val="1"/>
      </rPr>
      <t xml:space="preserve"> be less than zero.  See Instruction Manual on completing the Lid Supporting Schedule.</t>
    </r>
  </si>
  <si>
    <t>Total Personal and Real Property Tax Request</t>
  </si>
  <si>
    <t>Valuation (Per the County Assessor)</t>
  </si>
  <si>
    <t>APA Contact Information</t>
  </si>
  <si>
    <t>If you want a separate bond levy, you need to put the amount of taxes you are requesting for the bonds in cell B13 "Principal and Interest on Bonds"</t>
  </si>
  <si>
    <t>Cash Reserve = Line 30 divided by (Line 29 minus Lines 20, 21, 27 &amp; 28)</t>
  </si>
  <si>
    <t>Nameplate Capacity Tax</t>
  </si>
  <si>
    <t>Nameplate Capacity Tax:  The first 5 years after a wind energy generation has been commissioned are exempt, after 5th year you must include amount expected</t>
  </si>
  <si>
    <t>(8a)</t>
  </si>
  <si>
    <t>NOTE:  We have removed the signature from the front cover, but you are now required to remit a copy of the board minutes or resolution where the budget was adopted</t>
  </si>
  <si>
    <t>Cash reserve is less than 50% or is explained on page 2-A</t>
  </si>
  <si>
    <t>Information entered here will transfer to the Budget Hearing tab</t>
  </si>
  <si>
    <t>SID WORKSHEET</t>
  </si>
  <si>
    <t>SID FORM WORKSHEET</t>
  </si>
  <si>
    <t>Submission Information</t>
  </si>
  <si>
    <t>Submit budget to:</t>
  </si>
  <si>
    <r>
      <rPr>
        <b/>
        <sz val="11"/>
        <rFont val="Arial"/>
        <family val="2"/>
      </rPr>
      <t xml:space="preserve">1.  </t>
    </r>
    <r>
      <rPr>
        <sz val="11"/>
        <rFont val="Arial"/>
        <family val="2"/>
      </rPr>
      <t>Auditor of Public Accounts -Electronically on Website or Mail</t>
    </r>
  </si>
  <si>
    <t>Note:  LB 131 passed by the Legislature increases the County collection percentage to 2%.</t>
  </si>
  <si>
    <t>Page 4 (Lid Supporting Schedule):</t>
  </si>
  <si>
    <t>Lid Exceptions</t>
  </si>
  <si>
    <r>
      <t xml:space="preserve">TOTAL RESTRICTED FUNDS
For Lid Computation  (To Line 9 of the Lid Computation Form)
</t>
    </r>
    <r>
      <rPr>
        <i/>
        <sz val="8"/>
        <rFont val="Arial"/>
        <family val="2"/>
      </rPr>
      <t>To Calculate:  Total Restricted Funds (A)-Line 9 MINUS Total Lid Exceptions (B)-Line 19</t>
    </r>
  </si>
  <si>
    <t>You are allowed to post the hearing notice if you are budgeting to expend less than $10,000.  If you posted hearing notice, provide details regarding where it was posted</t>
  </si>
  <si>
    <t xml:space="preserve">   Publisher’s Affidavit of Publication for the Notice of Budget Hearing.  If you were allowed to post your notice, include details of where it was posted.</t>
  </si>
  <si>
    <t>Need to publish information about hearings 4 days prior to date of hearings in a newspaper of general circulation in the subdivision</t>
  </si>
  <si>
    <t>Common Questions</t>
  </si>
  <si>
    <t>How many days must the notice be published prior to the meeting?</t>
  </si>
  <si>
    <t>Notice must be published 4 days prior to hearing date.  State Statute 13-506 states "For purposes of such notice, the four calendar days shall include the day of publication but not the day of hearing.</t>
  </si>
  <si>
    <t>My notice did not get printed, now what do I do?</t>
  </si>
  <si>
    <t>The Board approved a budget different than what was published?</t>
  </si>
  <si>
    <t>If the Board approves a budget at the meeting that is different than the published information, you must publish a summary of the changes within 20 days after the date the budget is adopted.   File your budget timely, and submit publication of summary of changes once that has been published.</t>
  </si>
  <si>
    <t>Found a calculation error in the budget after it was adopted, now what?</t>
  </si>
  <si>
    <t>It has been less than 30 days since adoption of the budget:</t>
  </si>
  <si>
    <t>It has been more than 30 days since adoption of the budget:</t>
  </si>
  <si>
    <t>You must follow the procedures of amending the budget that are found in Statute 13-511.  This includes holding a hearing, publication and then filing the new forms with Auditor, and County Clerk.</t>
  </si>
  <si>
    <t>The County Assessor changes the certified valuation after the budget and tax request has been adopted.</t>
  </si>
  <si>
    <t>The change causes the levy to exceed the levy limit.</t>
  </si>
  <si>
    <t>The budget will need to be amended to reduce the property taxes so that the levy limit is not exceeded.  Hearing and publication will depend on if it has been less than 30 days after adoption and if total amount budgeted changes by less than 1%.</t>
  </si>
  <si>
    <t>The change causes the levy to be reduced</t>
  </si>
  <si>
    <t>The County Board is responsible to set the levy based on the property tax request amount and the valuation, so a change to the valuation will change the levy set, but will not change the amount collected in taxes.  Therefore, the budget will not need to be amended.</t>
  </si>
  <si>
    <t>If the total amount budgeted changes by less than 1% and the property taxes do not increase, you can correct the forms and submit a new version to the Auditor, and County Clerk.  You are not required to hold a hearing or publish the change.</t>
  </si>
  <si>
    <r>
      <rPr>
        <b/>
        <u/>
        <sz val="10"/>
        <rFont val="Arial"/>
        <family val="2"/>
      </rPr>
      <t>Delinquent Tax Allowance</t>
    </r>
    <r>
      <rPr>
        <sz val="10"/>
        <rFont val="Arial"/>
        <family val="2"/>
      </rPr>
      <t>:  the Legislature passed LB 432 eliminating the authority to add an amount for delinquent tax to the Tax Requirement unless the Federal Prime Rate exceeds 10%.</t>
    </r>
  </si>
  <si>
    <t>Must have budget number for State Receipts Motor Vehicle Pro Rate if you have a number in Row 6</t>
  </si>
  <si>
    <t>Exemptions for bonds cannot exceed the amount of property taxes levied for bonds, unless explanation is attached explaining where restricted funds are coming from</t>
  </si>
  <si>
    <t>Note:  Line 15 -Interlocal Agreement Amount must agree or be less than amount on Interlocal Form</t>
  </si>
  <si>
    <t>REPORT OF TRADE NAMES, CORPORATE NAMES, BUSINESS NAMES</t>
  </si>
  <si>
    <t>SUBDIVISION NAME</t>
  </si>
  <si>
    <t>COUNTY</t>
  </si>
  <si>
    <t>List all Trade Names, Corporate Names and Business Names under which the political subdivision conducted business.</t>
  </si>
  <si>
    <t>REPORT OF JOINT PUBLIC AGENCY AND INTERLOCAL AGREEMENTS</t>
  </si>
  <si>
    <r>
      <t xml:space="preserve">Parties to Agreement
</t>
    </r>
    <r>
      <rPr>
        <sz val="8"/>
        <rFont val="Arial"/>
        <family val="2"/>
      </rPr>
      <t>(Column 1)</t>
    </r>
  </si>
  <si>
    <r>
      <t xml:space="preserve">Agreement Period
</t>
    </r>
    <r>
      <rPr>
        <sz val="8"/>
        <rFont val="Arial"/>
        <family val="2"/>
      </rPr>
      <t>(Column 2)</t>
    </r>
  </si>
  <si>
    <r>
      <t xml:space="preserve">Description
</t>
    </r>
    <r>
      <rPr>
        <sz val="8"/>
        <rFont val="Arial"/>
        <family val="2"/>
      </rPr>
      <t>(Column 3)</t>
    </r>
  </si>
  <si>
    <t>Amount Used as Lid Exemption
(Column 4)</t>
  </si>
  <si>
    <t>Example</t>
  </si>
  <si>
    <t>ABC County, 123 City</t>
  </si>
  <si>
    <t>7/1/16 to indefinite</t>
  </si>
  <si>
    <t>911 Dispatching Services</t>
  </si>
  <si>
    <t>Total Amount used as Lid Exemption</t>
  </si>
  <si>
    <t>Amount must agree to Lid Support Page 4, Line 15</t>
  </si>
  <si>
    <t xml:space="preserve">   Interlocal Agreement and Trade Name reports</t>
  </si>
  <si>
    <t>Interlocal Agreement and Trade Name Report</t>
  </si>
  <si>
    <r>
      <t xml:space="preserve">Total Personal and Real Property Tax Requirements Line (1) agrees to amount on bottom of Page 2, </t>
    </r>
    <r>
      <rPr>
        <u/>
        <sz val="11"/>
        <rFont val="Times New Roman"/>
        <family val="1"/>
      </rPr>
      <t>Total Property Tax Requirement</t>
    </r>
    <r>
      <rPr>
        <sz val="11"/>
        <rFont val="Times New Roman"/>
        <family val="1"/>
      </rPr>
      <t>.</t>
    </r>
  </si>
  <si>
    <r>
      <t xml:space="preserve">Total Personal and Real Property Tax Request Line (1) agrees to amount on bottom of Page 2, </t>
    </r>
    <r>
      <rPr>
        <u/>
        <sz val="11"/>
        <rFont val="Times New Roman"/>
        <family val="1"/>
      </rPr>
      <t>Total Property Tax Requirement</t>
    </r>
    <r>
      <rPr>
        <sz val="11"/>
        <rFont val="Times New Roman"/>
        <family val="1"/>
      </rPr>
      <t>.</t>
    </r>
  </si>
  <si>
    <r>
      <t xml:space="preserve">   Resolution authorizing bonds for Public Facilities Construction Projects.  </t>
    </r>
    <r>
      <rPr>
        <b/>
        <i/>
        <sz val="10"/>
        <rFont val="Arial"/>
        <family val="2"/>
      </rPr>
      <t>(If Applicable)</t>
    </r>
  </si>
  <si>
    <t>Total # of Members
in Governing Body at Meeting</t>
  </si>
  <si>
    <t xml:space="preserve">The Attorney General issued Opinion Number 17-006 on December 28, 2017 stating "that the additional one percent budget authority allowed under 13-519(2) requires the affirmative vote of 75 percent of the members of the governing body constituting a quorum authorized to conduct business, and not seventy-five percent of the entire membership of the governing body." </t>
  </si>
  <si>
    <t>Instructions</t>
  </si>
  <si>
    <t>This form must include ALL agreements the Subdivision is a party to during the reporting period, regardless if the agreement is to be used for Lid purposes.</t>
  </si>
  <si>
    <t xml:space="preserve"> If you wish to use such agreement as a lid exemption, you must complete Column 4 for that row.  </t>
  </si>
  <si>
    <t>Column 4 should only be used for the current budget, it should not reflect actual amounts spent during reporting period.</t>
  </si>
  <si>
    <t>If you did not have an agreement during the reporting period, but have a new agreement and wish to use such agreement as a lid exemption, list the agreement and disclose the correct dates in Column 2.</t>
  </si>
  <si>
    <t>Interlocal Agreements are contracts or agreements between two or more government subdivisions in accordance with the Interlocal Cooperation Act.  Statute 13-801</t>
  </si>
  <si>
    <t>It is the purpose of the Interlocal Cooperation Act to permit local governmental units to make the most efficient use of their taxing authority and other powers by enabling them to cooperate with other localities on a basis of mutual advantage and thereby to provide services and facilities in manner and pursuant to forms of governmental organization that will accord best with geographic, economic, population, and other factors infuencing the needs and development of local communities.  Statute 13-802</t>
  </si>
  <si>
    <t>Note:  If budget is filed electroncially through website, you will receive a confirmation.  Confirmations will not be sent if filed by mail or email.</t>
  </si>
  <si>
    <t>INSTRUCTIONS</t>
  </si>
  <si>
    <t>If you are taking a lid exemption for capital improvements, you need to complete this page listing the different improvement projects with the exemption amount being claimed</t>
  </si>
  <si>
    <t>Description of Capital Improvement</t>
  </si>
  <si>
    <t>Amount Budgeted</t>
  </si>
  <si>
    <t>Total - Must agree to Line 10 on Lid Support Page 4</t>
  </si>
  <si>
    <t>Note:  Fill in project exemptions on Capital Improvement Tab 
Line 10 -Capital Improvement Amount cannot exceed the amount budgeted to be spent on Line 20 , Page 2</t>
  </si>
  <si>
    <t>Total agrees to Page 4, Line (10)</t>
  </si>
  <si>
    <t>Do not include "SID", just the number</t>
  </si>
  <si>
    <t>Reminder:  Capital Improvements are the purchase of land or improvements to land.  You are not allowed to take an exemption for the purchase of equipment.</t>
  </si>
  <si>
    <t>The description can be brief, for example:   Asphalt Road 123 or purchase Lot 456 in NE Village</t>
  </si>
  <si>
    <t>If you need additional rows, a second page has been added to the end of the tabs</t>
  </si>
  <si>
    <r>
      <t>State Receipts: Motor Vehicle Pro-Rate</t>
    </r>
    <r>
      <rPr>
        <b/>
        <sz val="9"/>
        <rFont val="Arial"/>
        <family val="2"/>
      </rPr>
      <t xml:space="preserve">  (To Lid Supporting Schedule)</t>
    </r>
  </si>
  <si>
    <r>
      <t xml:space="preserve">State Receipts: State Aid  </t>
    </r>
    <r>
      <rPr>
        <b/>
        <sz val="9"/>
        <rFont val="Arial"/>
        <family val="2"/>
      </rPr>
      <t>(To Lid Supporting Schedule)</t>
    </r>
  </si>
  <si>
    <r>
      <t xml:space="preserve">Local Receipts: In Lieu of Tax  </t>
    </r>
    <r>
      <rPr>
        <b/>
        <sz val="9"/>
        <rFont val="Arial"/>
        <family val="2"/>
      </rPr>
      <t>(To Lid Supporting Schedule)</t>
    </r>
  </si>
  <si>
    <r>
      <t xml:space="preserve">Transfers In Of Surplus Fees  </t>
    </r>
    <r>
      <rPr>
        <b/>
        <sz val="9"/>
        <rFont val="Arial"/>
        <family val="2"/>
      </rPr>
      <t>(To Lid Supporting Schedule)</t>
    </r>
  </si>
  <si>
    <t>Prior Year Capital Improvements Excluded from Restricted Funds (From Prior Year Lid Exceptions, Line (10))</t>
  </si>
  <si>
    <t>Line (1) of Prior Year Lid Computation Form</t>
  </si>
  <si>
    <t>Statute 13-518 and 77-3442 allows for the exemption of an SID from the lid limit and levy limit which have been in existence for five years or less.</t>
  </si>
  <si>
    <t>SID has been in Existence 5 Years or Less</t>
  </si>
  <si>
    <r>
      <t>YES</t>
    </r>
    <r>
      <rPr>
        <sz val="10"/>
        <rFont val="Arial"/>
        <family val="2"/>
      </rPr>
      <t>, SID has been in Existence for 5 Years or less; Therefore, Lid and Levy Limit DO NOT APPLY</t>
    </r>
  </si>
  <si>
    <t>Current Valuation</t>
  </si>
  <si>
    <t>Prior Valuation</t>
  </si>
  <si>
    <t>Prior Year Operating Budget Amount</t>
  </si>
  <si>
    <t>Change</t>
  </si>
  <si>
    <t>Operating Budget</t>
  </si>
  <si>
    <t>Property Tax Request</t>
  </si>
  <si>
    <t>Valuation</t>
  </si>
  <si>
    <t>Tax Rate</t>
  </si>
  <si>
    <t>Tax Rate if Prior Tax Request was at Current Valuation</t>
  </si>
  <si>
    <t>Resolution adopting tax request</t>
  </si>
  <si>
    <t>Page 5 (Lid Computation Form):</t>
  </si>
  <si>
    <t>Page 6 (Capital Improvements):</t>
  </si>
  <si>
    <r>
      <t xml:space="preserve">Line (1) agrees to </t>
    </r>
    <r>
      <rPr>
        <u/>
        <sz val="11"/>
        <rFont val="Times New Roman"/>
        <family val="1"/>
      </rPr>
      <t>last year’s</t>
    </r>
    <r>
      <rPr>
        <sz val="11"/>
        <rFont val="Times New Roman"/>
        <family val="1"/>
      </rPr>
      <t xml:space="preserve"> budget Lid Computation Form, Line (8).</t>
    </r>
  </si>
  <si>
    <t>Lid Computation Page 5</t>
  </si>
  <si>
    <t>Complete Lid Exemptions if needed.  Subdivision must show a zero or positive number on Lid Computation Page 5 in order to be in compliance with Lid.</t>
  </si>
  <si>
    <t>If Capital improvement exemptions are noted, complete Page 6</t>
  </si>
  <si>
    <t>The amount of Unused Restricted Funds Authority on Line (10) must be published in the Notice of Budget Hearing.</t>
  </si>
  <si>
    <t>Dollar Amount of Allowable Increase Excluding the vote taken Line (A) times Line (B)</t>
  </si>
  <si>
    <t>CURRENT YEAR ALLOWABLE INCREASES</t>
  </si>
  <si>
    <t>LINE (10) MUST BE GREATER THAN OR EQUAL TO ZERO OR YOU ARE IN VIOLATION OF THE LID LAW.</t>
  </si>
  <si>
    <t>INPUT ↓</t>
  </si>
  <si>
    <r>
      <rPr>
        <sz val="14"/>
        <rFont val="Calibri"/>
        <family val="2"/>
        <scheme val="minor"/>
      </rPr>
      <t xml:space="preserve">Please Complete this </t>
    </r>
    <r>
      <rPr>
        <b/>
        <u/>
        <sz val="14"/>
        <rFont val="Calibri"/>
        <family val="2"/>
        <scheme val="minor"/>
      </rPr>
      <t>Basic Data Input -</t>
    </r>
    <r>
      <rPr>
        <sz val="14"/>
        <rFont val="Calibri"/>
        <family val="2"/>
        <scheme val="minor"/>
      </rPr>
      <t>It will put information consistently throughout Budget Form.</t>
    </r>
  </si>
  <si>
    <r>
      <t xml:space="preserve">Name of County, </t>
    </r>
    <r>
      <rPr>
        <b/>
        <sz val="10"/>
        <rFont val="Calibri"/>
        <family val="2"/>
        <scheme val="minor"/>
      </rPr>
      <t>Do Not</t>
    </r>
    <r>
      <rPr>
        <sz val="10"/>
        <rFont val="Calibri"/>
        <family val="2"/>
        <scheme val="minor"/>
      </rPr>
      <t xml:space="preserve"> Include the word "County":</t>
    </r>
  </si>
  <si>
    <t>Instructions / Notes</t>
  </si>
  <si>
    <t>For Questions on this form, who should we contact (please  √  one):  Contact will be via email if supplied.</t>
  </si>
  <si>
    <r>
      <t xml:space="preserve">OPTION 2
</t>
    </r>
    <r>
      <rPr>
        <i/>
        <u/>
        <sz val="9"/>
        <rFont val="Arial"/>
        <family val="2"/>
      </rPr>
      <t>Only use if a vote was taken last year at a townhall meeting to exceed Lid for one year</t>
    </r>
  </si>
  <si>
    <r>
      <t xml:space="preserve">  </t>
    </r>
    <r>
      <rPr>
        <b/>
        <u/>
        <sz val="9"/>
        <rFont val="Arial"/>
        <family val="2"/>
      </rPr>
      <t>SPECIAL ELECTION/TOWNHALL MEETING - VOTER APPROVED % INCREASE</t>
    </r>
  </si>
  <si>
    <r>
      <rPr>
        <b/>
        <u/>
        <sz val="12"/>
        <rFont val="Arial"/>
        <family val="2"/>
      </rPr>
      <t xml:space="preserve">Questions - E-Mail:  </t>
    </r>
    <r>
      <rPr>
        <b/>
        <u/>
        <sz val="12"/>
        <color rgb="FF0000FF"/>
        <rFont val="Arial"/>
        <family val="2"/>
      </rPr>
      <t>Jeff.Schreier@nebraska.gov</t>
    </r>
  </si>
  <si>
    <t>RESOLUTION SETTING THE PROPERTY TAX REQUEST</t>
  </si>
  <si>
    <t>RESOLUTION NO. _______________</t>
  </si>
  <si>
    <t>WHEREAS, a special public hearing was held as required by law to hear and consider comments concerning the property tax request;</t>
  </si>
  <si>
    <t xml:space="preserve">1. </t>
  </si>
  <si>
    <t xml:space="preserve">General Fund: </t>
  </si>
  <si>
    <t xml:space="preserve">Bond Fund: </t>
  </si>
  <si>
    <t>2.</t>
  </si>
  <si>
    <t>The total assessed value of property differs from last year’s total assessed value by ________%.</t>
  </si>
  <si>
    <t>3.</t>
  </si>
  <si>
    <t>4.</t>
  </si>
  <si>
    <t>5.</t>
  </si>
  <si>
    <t>6.</t>
  </si>
  <si>
    <t xml:space="preserve">Voting yes were: </t>
  </si>
  <si>
    <t xml:space="preserve">Voting no were: </t>
  </si>
  <si>
    <t>NOTE 1: If you need separate levies for separate funds your resolution should identify the tax request by fund. #1 should be modified to identify each fund that has a tax levy</t>
  </si>
  <si>
    <t>Report of Joint Public Agency &amp; Interlocal Agreements is indicated by checking the box.</t>
  </si>
  <si>
    <t>Complete the Date the SID was formed if Less than 5 years old.</t>
  </si>
  <si>
    <t>Resolution adopting property tax request amount</t>
  </si>
  <si>
    <r>
      <t>This number will come from the Total Disbursements and Transfers on Column 3, Line 29 of page 2 of the</t>
    </r>
    <r>
      <rPr>
        <b/>
        <i/>
        <sz val="10"/>
        <rFont val="Calibri"/>
        <family val="2"/>
        <scheme val="minor"/>
      </rPr>
      <t xml:space="preserve"> prior year</t>
    </r>
    <r>
      <rPr>
        <i/>
        <sz val="10"/>
        <rFont val="Calibri"/>
        <family val="2"/>
        <scheme val="minor"/>
      </rPr>
      <t xml:space="preserve"> budget</t>
    </r>
  </si>
  <si>
    <t>This represents the principal portion of the anticipated bonded indebtedness the subdivision has at the beginning of the budget year</t>
  </si>
  <si>
    <t>This represents the interest portion of the anticipated bonded indebtedness the subdivision has at the beginning of the budget year</t>
  </si>
  <si>
    <t>Report of Interlocal Agreements.  Due on or before September 30th.</t>
  </si>
  <si>
    <t>Complete the Interlocal Agreement and Trade Name reports.  There is a $20 day fine for not filing these reports by September 30th.</t>
  </si>
  <si>
    <t>If for some reason your notice does not get printed, you are still required to publish and hold another hearing.  The 4 day rule still applies.  If there is not time to publish and hold meeting prior to the September 30 deadline, your budget will be late and you need to submit as soon as possible.</t>
  </si>
  <si>
    <r>
      <rPr>
        <b/>
        <u/>
        <sz val="10"/>
        <color rgb="FFFF0000"/>
        <rFont val="Calibri"/>
        <family val="2"/>
        <scheme val="minor"/>
      </rPr>
      <t>Interlocal Agreement Report and Trade Name Report.</t>
    </r>
    <r>
      <rPr>
        <u/>
        <sz val="10"/>
        <rFont val="Calibri"/>
        <family val="2"/>
        <scheme val="minor"/>
      </rPr>
      <t xml:space="preserve">  Due September 30th.  If the Reports are not filed on time, the Subdivision can be charged a </t>
    </r>
    <r>
      <rPr>
        <b/>
        <u/>
        <sz val="10"/>
        <color rgb="FFFF0000"/>
        <rFont val="Calibri"/>
        <family val="2"/>
        <scheme val="minor"/>
      </rPr>
      <t xml:space="preserve">$20 a day fine until the Reports are filed.  </t>
    </r>
    <r>
      <rPr>
        <u/>
        <sz val="10"/>
        <rFont val="Calibri"/>
        <family val="2"/>
        <scheme val="minor"/>
      </rPr>
      <t>The Reports have been added to this file as a separate tab.  If the Subdivision does not have any Interlocal Agreements or Trade Names, please mark the appropriate box on Page 1 to reduce the chance of a fine.</t>
    </r>
  </si>
  <si>
    <r>
      <t xml:space="preserve">If </t>
    </r>
    <r>
      <rPr>
        <b/>
        <i/>
        <sz val="9"/>
        <rFont val="Arial"/>
        <family val="2"/>
      </rPr>
      <t>YES</t>
    </r>
    <r>
      <rPr>
        <i/>
        <sz val="9"/>
        <rFont val="Arial"/>
        <family val="2"/>
      </rPr>
      <t>, Please submit Interlocal Agreement Report by September 30th.</t>
    </r>
  </si>
  <si>
    <r>
      <t xml:space="preserve">If </t>
    </r>
    <r>
      <rPr>
        <b/>
        <i/>
        <sz val="9"/>
        <rFont val="Arial"/>
        <family val="2"/>
      </rPr>
      <t>YES</t>
    </r>
    <r>
      <rPr>
        <i/>
        <sz val="9"/>
        <rFont val="Arial"/>
        <family val="2"/>
      </rPr>
      <t>, Please submit Trade Name Report by September 30th.</t>
    </r>
  </si>
  <si>
    <r>
      <t>Prior Year Restricted Funds Authority</t>
    </r>
    <r>
      <rPr>
        <sz val="10"/>
        <rFont val="Arial"/>
        <family val="2"/>
      </rPr>
      <t xml:space="preserve"> = Line (8) from last year's Lid Computation Form</t>
    </r>
  </si>
  <si>
    <r>
      <t xml:space="preserve">PRIOR YEAR RESTRICTED FUNDS AUTHORITY </t>
    </r>
    <r>
      <rPr>
        <sz val="10"/>
        <rFont val="Arial"/>
        <family val="2"/>
      </rPr>
      <t xml:space="preserve">OPTION 1 </t>
    </r>
    <r>
      <rPr>
        <b/>
        <u/>
        <sz val="10"/>
        <rFont val="Arial"/>
        <family val="2"/>
      </rPr>
      <t>OR</t>
    </r>
    <r>
      <rPr>
        <sz val="10"/>
        <rFont val="Arial"/>
        <family val="2"/>
      </rPr>
      <t xml:space="preserve"> OPTION 2</t>
    </r>
  </si>
  <si>
    <r>
      <t xml:space="preserve">Allowable Percent Increase </t>
    </r>
    <r>
      <rPr>
        <b/>
        <sz val="10"/>
        <rFont val="Arial"/>
        <family val="2"/>
      </rPr>
      <t>Less</t>
    </r>
    <r>
      <rPr>
        <sz val="10"/>
        <rFont val="Arial"/>
        <family val="2"/>
      </rPr>
      <t xml:space="preserve"> Vote Taken From Prior Year Lid Computation Form Line (6) - Line (5)</t>
    </r>
  </si>
  <si>
    <r>
      <t xml:space="preserve">Calculated Prior Year Restricted Funds Authority </t>
    </r>
    <r>
      <rPr>
        <sz val="10"/>
        <rFont val="Arial"/>
        <family val="2"/>
      </rPr>
      <t>(Base Amount)  Line (A) Plus Line (C)</t>
    </r>
  </si>
  <si>
    <r>
      <t xml:space="preserve">  </t>
    </r>
    <r>
      <rPr>
        <b/>
        <u/>
        <sz val="10"/>
        <rFont val="Arial"/>
        <family val="2"/>
      </rPr>
      <t>BASE LIMITATION PERCENT INCREASE</t>
    </r>
    <r>
      <rPr>
        <b/>
        <sz val="10"/>
        <rFont val="Arial"/>
        <family val="2"/>
      </rPr>
      <t xml:space="preserve"> (2.5%)</t>
    </r>
  </si>
  <si>
    <r>
      <t xml:space="preserve">   </t>
    </r>
    <r>
      <rPr>
        <b/>
        <u/>
        <sz val="10"/>
        <rFont val="Arial"/>
        <family val="2"/>
      </rPr>
      <t>ALLOWABLE GROWTH PER THE ASSESSOR MINUS 2.5%</t>
    </r>
  </si>
  <si>
    <r>
      <t xml:space="preserve">  </t>
    </r>
    <r>
      <rPr>
        <b/>
        <u/>
        <sz val="10"/>
        <rFont val="Arial"/>
        <family val="2"/>
      </rPr>
      <t>ADDITIONAL ONE PERCENT BOARD APPROVED INCREASE</t>
    </r>
    <r>
      <rPr>
        <sz val="10"/>
        <rFont val="Arial"/>
        <family val="2"/>
      </rPr>
      <t xml:space="preserve"> </t>
    </r>
  </si>
  <si>
    <r>
      <t>Less:</t>
    </r>
    <r>
      <rPr>
        <sz val="10"/>
        <rFont val="Arial"/>
        <family val="2"/>
      </rPr>
      <t xml:space="preserve">  Restricted Funds from Lid Supporting Schedule</t>
    </r>
  </si>
  <si>
    <t>Levy Limit Form</t>
  </si>
  <si>
    <t>NOTE 2: This sample resolution is intended solely to assist political subdivisions. It is not a required form. Each political subdivision is responsible for ensuring the resolution is accurate and complies with all requirements set forth in State Statute Section 77-1632</t>
  </si>
  <si>
    <t xml:space="preserve">Notes: </t>
  </si>
  <si>
    <t xml:space="preserve">(1) The example publications included here are solely to hear taxpayer input at the budget hearing and tax request hearing. No action should be taken at these hearings. Action items should be completed at a regular meeting, ensuring that all requirements of the Open Meetings Act are followed. </t>
  </si>
  <si>
    <t xml:space="preserve">(2) These sample publications are intended to assist subdivisions in meeting the publication requirements related to the Budget Hearing and Tax Request Hearing. They are sample forms only - they are not required forms. Each subdivision is responsible for ensuring their publications include all information required by the statutes. Each subdivision may need to modify the sample forms for the circumstances specific to your subdivision. </t>
  </si>
  <si>
    <r>
      <rPr>
        <b/>
        <sz val="11"/>
        <color indexed="8"/>
        <rFont val="Arial"/>
        <family val="2"/>
      </rPr>
      <t xml:space="preserve">Website:  </t>
    </r>
    <r>
      <rPr>
        <u/>
        <sz val="11"/>
        <color indexed="12"/>
        <rFont val="Arial"/>
        <family val="2"/>
      </rPr>
      <t>auditors.nebraska.gov</t>
    </r>
  </si>
  <si>
    <t>September 30th - Budget filing due date</t>
  </si>
  <si>
    <t>______________ Fund</t>
  </si>
  <si>
    <t xml:space="preserve">Statute citation: </t>
  </si>
  <si>
    <t>Auditor of Public Accounts 
PO Box 98917
Lincoln, NE 68509</t>
  </si>
  <si>
    <t>From Page 2</t>
  </si>
  <si>
    <r>
      <rPr>
        <sz val="10"/>
        <color rgb="FFFF0000"/>
        <rFont val="Calibri"/>
        <family val="2"/>
        <scheme val="minor"/>
      </rPr>
      <t>Note</t>
    </r>
    <r>
      <rPr>
        <sz val="10"/>
        <rFont val="Calibri"/>
        <family val="2"/>
        <scheme val="minor"/>
      </rPr>
      <t xml:space="preserve">: Helpful information and answers to common questions have been included throughout this Budget Form.  This information may be considered a Guidance Document under the Administrative Procedures Act. </t>
    </r>
  </si>
  <si>
    <t xml:space="preserve">This guidance document is advisory in nature but is binding on an agency until amended by such agency. A guidance document does not include internal procedural documents that only affect the internal operations of the agency and does not impose additional requirements or penalties on regulated parties or include confidential information or rules and regulations made in accordance with the Administrative Procedure Act. If you believe that this guidance document imposes additional requirements or penalties on regulated parties, you may request a review of the document. (Neb. Rev. Stat. §  84-901.03) </t>
  </si>
  <si>
    <t>2024-2025 Actual Disbursements &amp; Transfers</t>
  </si>
  <si>
    <t>Motion by ________________, seconded by ________________ to adopt Resolution #______________.</t>
  </si>
  <si>
    <t>2024-2025 ACTUAL</t>
  </si>
  <si>
    <t xml:space="preserve">Cash balances reported must reconcile to bank balances. Such reconciliation must be provided </t>
  </si>
  <si>
    <t>to the APA upon request</t>
  </si>
  <si>
    <t>2026</t>
  </si>
  <si>
    <t xml:space="preserve"> 2026-2027
STATE OF NEBRASKA</t>
  </si>
  <si>
    <t>Agencies for the reporting period of July 1, 2025 through June 30, 2026?</t>
  </si>
  <si>
    <t>other Business Name during the period of July 1, 2025 through June 30, 2026?</t>
  </si>
  <si>
    <t>Budget Due by 9-30-2026</t>
  </si>
  <si>
    <r>
      <t xml:space="preserve">Actual
2024 - 2025
</t>
    </r>
    <r>
      <rPr>
        <sz val="9"/>
        <rFont val="Arial"/>
        <family val="2"/>
      </rPr>
      <t>(Column 1)</t>
    </r>
  </si>
  <si>
    <r>
      <t xml:space="preserve">Actual
2025 - 2026
</t>
    </r>
    <r>
      <rPr>
        <sz val="9"/>
        <rFont val="Arial"/>
        <family val="2"/>
      </rPr>
      <t>(Column 2)</t>
    </r>
  </si>
  <si>
    <r>
      <t>Adopted Budget
2026 - 2027</t>
    </r>
    <r>
      <rPr>
        <sz val="10"/>
        <rFont val="Arial"/>
        <family val="2"/>
      </rPr>
      <t xml:space="preserve">
</t>
    </r>
    <r>
      <rPr>
        <sz val="9"/>
        <rFont val="Arial"/>
        <family val="2"/>
      </rPr>
      <t>(Column 3)</t>
    </r>
  </si>
  <si>
    <t>County Treasurer's Commission - 2% of Total Taxes Collected</t>
  </si>
  <si>
    <t>*</t>
  </si>
  <si>
    <r>
      <t>*</t>
    </r>
    <r>
      <rPr>
        <sz val="10"/>
        <rFont val="Arial"/>
        <family val="2"/>
      </rPr>
      <t xml:space="preserve">  This Amount should agree to the Total Personal and Real Property Tax Required on the Cover Page (Page 1).</t>
    </r>
  </si>
  <si>
    <t xml:space="preserve">** If levying taxes in a Fund besides the General or Bond Fund, must provide statutory authority for that levy </t>
  </si>
  <si>
    <t>Expected Levy ***</t>
  </si>
  <si>
    <r>
      <t xml:space="preserve">*** County must independently verify levy calculations before County Board approves final levies pursuant to Neb. Rev. Stat. §77-1601. Calculations shown here are intended to assist only - it is not to be used for official levy setting purposes. 
</t>
    </r>
    <r>
      <rPr>
        <i/>
        <sz val="9"/>
        <rFont val="Arial"/>
        <family val="2"/>
      </rPr>
      <t>Levy Formula:</t>
    </r>
    <r>
      <rPr>
        <sz val="9"/>
        <rFont val="Arial"/>
        <family val="2"/>
      </rPr>
      <t xml:space="preserve"> Property Tax Request / Taxable Valuation * 100
(levies are expressed per $100 of taxable valuation)</t>
    </r>
  </si>
  <si>
    <t>2026-2027 LID SUPPORTING SCHEDULE</t>
  </si>
  <si>
    <r>
      <t>LESS:</t>
    </r>
    <r>
      <rPr>
        <sz val="10"/>
        <rFont val="Arial"/>
        <family val="2"/>
      </rPr>
      <t xml:space="preserve">  Amount Spent During 2025-2026</t>
    </r>
  </si>
  <si>
    <t>LID COMPUTATION FORM FOR FISCAL YEAR 2026-2027</t>
  </si>
  <si>
    <t>2026 Growth
per Assessor</t>
  </si>
  <si>
    <t>2025 Valuation</t>
  </si>
  <si>
    <t>2026-2027 CAPITAL IMPROVEMENT LID EXEMPTIONS</t>
  </si>
  <si>
    <t>2025-2026 Actual Disbursements &amp; Transfers</t>
  </si>
  <si>
    <t>2026-2027 Proposed Budget of Disbursements &amp; Transfers</t>
  </si>
  <si>
    <t>2026-2027 Necessary Cash Reserve</t>
  </si>
  <si>
    <t>2026-2027 Total Resources Available</t>
  </si>
  <si>
    <t>Total 2026-2027 Personal &amp; Real Property Tax Requirement</t>
  </si>
  <si>
    <t>The 2026-2027 property tax request be set at:</t>
  </si>
  <si>
    <t>A copy of this resolution be certified and forwarded to the County Clerk on or before October 15, 2026.</t>
  </si>
  <si>
    <t>Dated this ______ day of ___________, 2026</t>
  </si>
  <si>
    <t>REPORTING PERIOD JULY 1, 2025 THROUGH JUNE 30, 2026</t>
  </si>
  <si>
    <t>2026-2027 ADOPTED BUDGET</t>
  </si>
  <si>
    <t>2025-2026 ACTUAL</t>
  </si>
  <si>
    <t>Tax from Line 6</t>
  </si>
  <si>
    <t>County Treasurer Commission - 2% of Total Taxes Collected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</si>
</sst>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00\ \-\ 0000"/>
    <numFmt numFmtId="165" formatCode="0.000000"/>
    <numFmt numFmtId="166" formatCode="mmmm\ d\,\ yyyy"/>
    <numFmt numFmtId="167" formatCode="_(* #,##0.000000_);_(* \(#,##0.000000\);_(* &quot;-&quot;??????_);_(@_)"/>
    <numFmt numFmtId="168" formatCode="_(* #,##0_);_(* \(#,##0\);_(* &quot;-&quot;??_);_(@_)"/>
    <numFmt numFmtId="169" formatCode="_(* #,##0.000000_);_(* \(#,##0.000000\);_(* &quot;-&quot;??_);_(@_)"/>
  </numFmts>
  <fonts count="97" x14ac:knownFonts="1">
    <font>
      <sz val="10"/>
      <name val="Arial"/>
    </font>
    <font>
      <sz val="11"/>
      <color theme="1"/>
      <name val="Calibri"/>
      <family val="2"/>
      <scheme val="minor"/>
    </font>
    <font>
      <b/>
      <sz val="10"/>
      <name val="Arial"/>
      <family val="2"/>
    </font>
    <font>
      <sz val="10"/>
      <name val="Arial"/>
      <family val="2"/>
    </font>
    <font>
      <sz val="10"/>
      <name val="Helv"/>
    </font>
    <font>
      <sz val="10"/>
      <name val="Arial"/>
      <family val="2"/>
    </font>
    <font>
      <b/>
      <sz val="14"/>
      <name val="Arial"/>
      <family val="2"/>
    </font>
    <font>
      <b/>
      <sz val="12"/>
      <name val="Arial"/>
      <family val="2"/>
    </font>
    <font>
      <b/>
      <sz val="10"/>
      <name val="Arial"/>
      <family val="2"/>
    </font>
    <font>
      <sz val="14"/>
      <name val="Arial"/>
      <family val="2"/>
    </font>
    <font>
      <sz val="12"/>
      <name val="Arial"/>
      <family val="2"/>
    </font>
    <font>
      <b/>
      <u/>
      <sz val="14"/>
      <name val="Arial"/>
      <family val="2"/>
    </font>
    <font>
      <b/>
      <sz val="8"/>
      <name val="Arial"/>
      <family val="2"/>
    </font>
    <font>
      <b/>
      <sz val="11"/>
      <name val="Arial"/>
      <family val="2"/>
    </font>
    <font>
      <sz val="9"/>
      <name val="Arial"/>
      <family val="2"/>
    </font>
    <font>
      <sz val="8"/>
      <name val="Arial"/>
      <family val="2"/>
    </font>
    <font>
      <b/>
      <i/>
      <sz val="10"/>
      <name val="Arial"/>
      <family val="2"/>
    </font>
    <font>
      <sz val="11"/>
      <name val="Arial"/>
      <family val="2"/>
    </font>
    <font>
      <b/>
      <sz val="9"/>
      <name val="Arial"/>
      <family val="2"/>
    </font>
    <font>
      <b/>
      <sz val="10"/>
      <color indexed="9"/>
      <name val="Arial"/>
      <family val="2"/>
    </font>
    <font>
      <b/>
      <u/>
      <sz val="10"/>
      <name val="Arial"/>
      <family val="2"/>
    </font>
    <font>
      <b/>
      <sz val="7"/>
      <name val="Arial"/>
      <family val="2"/>
    </font>
    <font>
      <b/>
      <sz val="22"/>
      <name val="Arial"/>
      <family val="2"/>
    </font>
    <font>
      <i/>
      <sz val="10"/>
      <name val="Arial"/>
      <family val="2"/>
    </font>
    <font>
      <i/>
      <sz val="8"/>
      <name val="Arial"/>
      <family val="2"/>
    </font>
    <font>
      <sz val="16"/>
      <name val="Arial"/>
      <family val="2"/>
    </font>
    <font>
      <sz val="10"/>
      <color indexed="9"/>
      <name val="Arial"/>
      <family val="2"/>
    </font>
    <font>
      <i/>
      <u/>
      <sz val="10"/>
      <name val="Arial"/>
      <family val="2"/>
    </font>
    <font>
      <u/>
      <sz val="8"/>
      <name val="Arial"/>
      <family val="2"/>
    </font>
    <font>
      <u/>
      <sz val="11"/>
      <name val="Arial"/>
      <family val="2"/>
    </font>
    <font>
      <b/>
      <i/>
      <sz val="14"/>
      <name val="Comic Sans MS"/>
      <family val="4"/>
    </font>
    <font>
      <b/>
      <sz val="10"/>
      <color indexed="10"/>
      <name val="Arial"/>
      <family val="2"/>
    </font>
    <font>
      <b/>
      <sz val="12"/>
      <color indexed="9"/>
      <name val="Garamond"/>
      <family val="1"/>
    </font>
    <font>
      <b/>
      <u/>
      <sz val="8"/>
      <name val="Arial"/>
      <family val="2"/>
    </font>
    <font>
      <b/>
      <sz val="16"/>
      <name val="Arial"/>
      <family val="2"/>
    </font>
    <font>
      <i/>
      <sz val="10"/>
      <name val="Century Schoolbook"/>
      <family val="1"/>
    </font>
    <font>
      <b/>
      <i/>
      <u/>
      <sz val="10"/>
      <name val="Century Schoolbook"/>
      <family val="1"/>
    </font>
    <font>
      <u/>
      <sz val="10"/>
      <color indexed="12"/>
      <name val="Arial"/>
      <family val="2"/>
    </font>
    <font>
      <sz val="10"/>
      <color indexed="8"/>
      <name val="Arial"/>
      <family val="2"/>
    </font>
    <font>
      <sz val="11"/>
      <color indexed="8"/>
      <name val="Arial"/>
      <family val="2"/>
    </font>
    <font>
      <sz val="11"/>
      <color indexed="8"/>
      <name val="Arial"/>
      <family val="2"/>
    </font>
    <font>
      <sz val="10"/>
      <color indexed="8"/>
      <name val="Arial"/>
      <family val="2"/>
    </font>
    <font>
      <b/>
      <sz val="18"/>
      <name val="Arial"/>
      <family val="2"/>
    </font>
    <font>
      <u/>
      <sz val="11"/>
      <color indexed="12"/>
      <name val="Arial"/>
      <family val="2"/>
    </font>
    <font>
      <b/>
      <sz val="11"/>
      <color indexed="8"/>
      <name val="Arial"/>
      <family val="2"/>
    </font>
    <font>
      <sz val="8"/>
      <color indexed="81"/>
      <name val="Tahoma"/>
      <family val="2"/>
    </font>
    <font>
      <b/>
      <sz val="8"/>
      <color indexed="81"/>
      <name val="Tahoma"/>
      <family val="2"/>
    </font>
    <font>
      <sz val="11"/>
      <name val="Times New Roman"/>
      <family val="1"/>
    </font>
    <font>
      <b/>
      <sz val="11"/>
      <name val="Times New Roman"/>
      <family val="1"/>
    </font>
    <font>
      <u/>
      <sz val="11"/>
      <name val="Times New Roman"/>
      <family val="1"/>
    </font>
    <font>
      <b/>
      <i/>
      <sz val="11"/>
      <name val="Times New Roman"/>
      <family val="1"/>
    </font>
    <font>
      <b/>
      <i/>
      <sz val="11"/>
      <name val="Arial"/>
      <family val="2"/>
    </font>
    <font>
      <i/>
      <sz val="9"/>
      <name val="Arial"/>
      <family val="2"/>
    </font>
    <font>
      <b/>
      <i/>
      <sz val="9"/>
      <name val="Arial"/>
      <family val="2"/>
    </font>
    <font>
      <sz val="8"/>
      <color rgb="FFFF0000"/>
      <name val="Arial"/>
      <family val="2"/>
    </font>
    <font>
      <sz val="10"/>
      <name val="Arial"/>
      <family val="2"/>
    </font>
    <font>
      <b/>
      <sz val="10"/>
      <color rgb="FFFF0000"/>
      <name val="Arial"/>
      <family val="2"/>
    </font>
    <font>
      <sz val="10"/>
      <name val="Arial"/>
      <family val="2"/>
    </font>
    <font>
      <b/>
      <sz val="24"/>
      <name val="Arial"/>
      <family val="2"/>
    </font>
    <font>
      <b/>
      <sz val="13"/>
      <name val="Arial"/>
      <family val="2"/>
    </font>
    <font>
      <sz val="13"/>
      <color indexed="8"/>
      <name val="Arial"/>
      <family val="2"/>
    </font>
    <font>
      <sz val="14"/>
      <color indexed="10"/>
      <name val="Arial"/>
      <family val="2"/>
    </font>
    <font>
      <b/>
      <sz val="11"/>
      <color rgb="FFFF0000"/>
      <name val="Arial"/>
      <family val="2"/>
    </font>
    <font>
      <b/>
      <sz val="10"/>
      <color rgb="FFFF5050"/>
      <name val="Arial"/>
      <family val="2"/>
    </font>
    <font>
      <sz val="10"/>
      <name val="Calibri"/>
      <family val="2"/>
      <scheme val="minor"/>
    </font>
    <font>
      <b/>
      <sz val="10"/>
      <name val="Calibri"/>
      <family val="2"/>
      <scheme val="minor"/>
    </font>
    <font>
      <i/>
      <sz val="10"/>
      <name val="Calibri"/>
      <family val="2"/>
      <scheme val="minor"/>
    </font>
    <font>
      <sz val="14"/>
      <name val="Calibri"/>
      <family val="2"/>
      <scheme val="minor"/>
    </font>
    <font>
      <u/>
      <sz val="10"/>
      <name val="Calibri"/>
      <family val="2"/>
      <scheme val="minor"/>
    </font>
    <font>
      <b/>
      <u/>
      <sz val="10"/>
      <color rgb="FFFF0000"/>
      <name val="Calibri"/>
      <family val="2"/>
      <scheme val="minor"/>
    </font>
    <font>
      <b/>
      <u/>
      <sz val="14"/>
      <name val="Calibri"/>
      <family val="2"/>
      <scheme val="minor"/>
    </font>
    <font>
      <b/>
      <sz val="12"/>
      <color rgb="FFFF0000"/>
      <name val="Calibri"/>
      <family val="2"/>
      <scheme val="minor"/>
    </font>
    <font>
      <sz val="10"/>
      <color theme="1"/>
      <name val="Arial"/>
      <family val="2"/>
    </font>
    <font>
      <sz val="11"/>
      <color theme="1"/>
      <name val="Arial"/>
      <family val="2"/>
    </font>
    <font>
      <b/>
      <sz val="18"/>
      <color theme="1"/>
      <name val="Arial"/>
      <family val="2"/>
    </font>
    <font>
      <i/>
      <sz val="11"/>
      <color theme="1"/>
      <name val="Arial"/>
      <family val="2"/>
    </font>
    <font>
      <b/>
      <sz val="11"/>
      <color theme="1"/>
      <name val="Arial"/>
      <family val="2"/>
    </font>
    <font>
      <b/>
      <sz val="14"/>
      <color theme="1"/>
      <name val="Arial"/>
      <family val="2"/>
    </font>
    <font>
      <sz val="14"/>
      <color theme="1"/>
      <name val="Arial"/>
      <family val="2"/>
    </font>
    <font>
      <b/>
      <u/>
      <sz val="9"/>
      <name val="Arial"/>
      <family val="2"/>
    </font>
    <font>
      <i/>
      <u/>
      <sz val="9"/>
      <name val="Arial"/>
      <family val="2"/>
    </font>
    <font>
      <b/>
      <sz val="9"/>
      <color indexed="10"/>
      <name val="Arial"/>
      <family val="2"/>
    </font>
    <font>
      <u/>
      <sz val="12"/>
      <color indexed="12"/>
      <name val="Arial"/>
      <family val="2"/>
    </font>
    <font>
      <b/>
      <u/>
      <sz val="12"/>
      <name val="Arial"/>
      <family val="2"/>
    </font>
    <font>
      <b/>
      <u/>
      <sz val="12"/>
      <color rgb="FF0000FF"/>
      <name val="Arial"/>
      <family val="2"/>
    </font>
    <font>
      <b/>
      <u/>
      <sz val="12"/>
      <color indexed="12"/>
      <name val="Arial"/>
      <family val="2"/>
    </font>
    <font>
      <sz val="11"/>
      <color theme="1"/>
      <name val="Times New Roman"/>
      <family val="2"/>
    </font>
    <font>
      <b/>
      <sz val="11"/>
      <color theme="1"/>
      <name val="Times New Roman"/>
      <family val="1"/>
    </font>
    <font>
      <sz val="11"/>
      <color rgb="FFFF0000"/>
      <name val="Times New Roman"/>
      <family val="2"/>
    </font>
    <font>
      <sz val="10"/>
      <name val="Times New Roman"/>
      <family val="1"/>
    </font>
    <font>
      <u/>
      <sz val="11"/>
      <color theme="1"/>
      <name val="Times New Roman"/>
      <family val="1"/>
    </font>
    <font>
      <u/>
      <sz val="11"/>
      <color theme="1"/>
      <name val="Times New Roman"/>
      <family val="2"/>
    </font>
    <font>
      <b/>
      <u/>
      <sz val="12"/>
      <name val="Times New Roman"/>
      <family val="1"/>
    </font>
    <font>
      <b/>
      <i/>
      <sz val="10"/>
      <name val="Calibri"/>
      <family val="2"/>
      <scheme val="minor"/>
    </font>
    <font>
      <b/>
      <u/>
      <sz val="11"/>
      <name val="Arial"/>
      <family val="2"/>
    </font>
    <font>
      <sz val="10"/>
      <color rgb="FFFF0000"/>
      <name val="Calibri"/>
      <family val="2"/>
      <scheme val="minor"/>
    </font>
    <font>
      <sz val="12"/>
      <name val="Calibri"/>
      <family val="2"/>
      <scheme val="minor"/>
    </font>
  </fonts>
  <fills count="18">
    <fill>
      <patternFill patternType="none"/>
    </fill>
    <fill>
      <patternFill patternType="gray125"/>
    </fill>
    <fill>
      <patternFill patternType="lightGray">
        <bgColor indexed="22"/>
      </patternFill>
    </fill>
    <fill>
      <patternFill patternType="solid">
        <fgColor indexed="43"/>
        <bgColor indexed="64"/>
      </patternFill>
    </fill>
    <fill>
      <patternFill patternType="solid">
        <fgColor indexed="18"/>
        <bgColor indexed="64"/>
      </patternFill>
    </fill>
    <fill>
      <patternFill patternType="solid">
        <fgColor indexed="8"/>
        <bgColor indexed="64"/>
      </patternFill>
    </fill>
    <fill>
      <patternFill patternType="solid">
        <fgColor indexed="13"/>
        <bgColor indexed="64"/>
      </patternFill>
    </fill>
    <fill>
      <patternFill patternType="solid">
        <fgColor indexed="34"/>
        <bgColor indexed="64"/>
      </patternFill>
    </fill>
    <fill>
      <patternFill patternType="solid">
        <fgColor theme="9" tint="0.39997558519241921"/>
        <bgColor indexed="64"/>
      </patternFill>
    </fill>
    <fill>
      <patternFill patternType="solid">
        <fgColor theme="5" tint="0.59999389629810485"/>
        <bgColor indexed="64"/>
      </patternFill>
    </fill>
    <fill>
      <patternFill patternType="solid">
        <fgColor rgb="FFFFFF99"/>
        <bgColor indexed="64"/>
      </patternFill>
    </fill>
    <fill>
      <patternFill patternType="solid">
        <fgColor rgb="FFFFFF00"/>
        <bgColor indexed="64"/>
      </patternFill>
    </fill>
    <fill>
      <patternFill patternType="solid">
        <fgColor theme="3" tint="0.79998168889431442"/>
        <bgColor indexed="64"/>
      </patternFill>
    </fill>
    <fill>
      <patternFill patternType="solid">
        <fgColor rgb="FFFFCCFF"/>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0" tint="-0.14999847407452621"/>
        <bgColor indexed="64"/>
      </patternFill>
    </fill>
  </fills>
  <borders count="69">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top/>
      <bottom style="medium">
        <color indexed="64"/>
      </bottom>
      <diagonal/>
    </border>
    <border>
      <left style="medium">
        <color indexed="64"/>
      </left>
      <right/>
      <top style="medium">
        <color indexed="64"/>
      </top>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right style="thick">
        <color indexed="64"/>
      </right>
      <top style="thick">
        <color indexed="64"/>
      </top>
      <bottom style="thick">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top style="thin">
        <color indexed="64"/>
      </top>
      <bottom/>
      <diagonal/>
    </border>
    <border>
      <left/>
      <right/>
      <top style="medium">
        <color indexed="64"/>
      </top>
      <bottom style="medium">
        <color indexed="64"/>
      </bottom>
      <diagonal/>
    </border>
    <border>
      <left style="double">
        <color indexed="64"/>
      </left>
      <right/>
      <top style="double">
        <color indexed="64"/>
      </top>
      <bottom/>
      <diagonal/>
    </border>
    <border>
      <left style="double">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medium">
        <color indexed="64"/>
      </top>
      <bottom style="thin">
        <color indexed="64"/>
      </bottom>
      <diagonal/>
    </border>
    <border>
      <left/>
      <right/>
      <top/>
      <bottom style="thick">
        <color indexed="64"/>
      </bottom>
      <diagonal/>
    </border>
    <border>
      <left style="medium">
        <color indexed="64"/>
      </left>
      <right style="medium">
        <color indexed="64"/>
      </right>
      <top/>
      <bottom/>
      <diagonal/>
    </border>
    <border>
      <left style="thick">
        <color indexed="64"/>
      </left>
      <right style="thick">
        <color indexed="64"/>
      </right>
      <top style="thick">
        <color indexed="64"/>
      </top>
      <bottom/>
      <diagonal/>
    </border>
    <border>
      <left style="thick">
        <color indexed="64"/>
      </left>
      <right style="thick">
        <color indexed="64"/>
      </right>
      <top/>
      <bottom style="thick">
        <color indexed="64"/>
      </bottom>
      <diagonal/>
    </border>
    <border>
      <left style="thick">
        <color indexed="64"/>
      </left>
      <right style="thick">
        <color indexed="64"/>
      </right>
      <top/>
      <bottom/>
      <diagonal/>
    </border>
    <border>
      <left/>
      <right style="thin">
        <color indexed="64"/>
      </right>
      <top style="thin">
        <color indexed="64"/>
      </top>
      <bottom style="thin">
        <color indexed="64"/>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right style="thick">
        <color indexed="64"/>
      </right>
      <top style="thick">
        <color indexed="64"/>
      </top>
      <bottom style="medium">
        <color indexed="64"/>
      </bottom>
      <diagonal/>
    </border>
    <border>
      <left style="thick">
        <color indexed="64"/>
      </left>
      <right/>
      <top/>
      <bottom/>
      <diagonal/>
    </border>
    <border>
      <left/>
      <right style="thick">
        <color indexed="64"/>
      </right>
      <top/>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style="thick">
        <color indexed="64"/>
      </bottom>
      <diagonal/>
    </border>
    <border>
      <left/>
      <right style="thick">
        <color indexed="64"/>
      </right>
      <top/>
      <bottom style="thick">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style="thin">
        <color indexed="64"/>
      </top>
      <bottom style="double">
        <color indexed="64"/>
      </bottom>
      <diagonal/>
    </border>
    <border>
      <left style="thin">
        <color indexed="64"/>
      </left>
      <right/>
      <top style="thin">
        <color indexed="64"/>
      </top>
      <bottom style="thin">
        <color indexed="64"/>
      </bottom>
      <diagonal/>
    </border>
  </borders>
  <cellStyleXfs count="14">
    <xf numFmtId="0" fontId="0" fillId="0" borderId="0"/>
    <xf numFmtId="0" fontId="37" fillId="0" borderId="0" applyNumberFormat="0" applyFill="0" applyBorder="0" applyAlignment="0" applyProtection="0">
      <alignment vertical="top"/>
      <protection locked="0"/>
    </xf>
    <xf numFmtId="0" fontId="38" fillId="0" borderId="0"/>
    <xf numFmtId="0" fontId="41" fillId="0" borderId="0"/>
    <xf numFmtId="0" fontId="4" fillId="0" borderId="0"/>
    <xf numFmtId="9" fontId="3" fillId="0" borderId="0" applyFont="0" applyFill="0" applyBorder="0" applyAlignment="0" applyProtection="0"/>
    <xf numFmtId="0" fontId="3" fillId="0" borderId="0"/>
    <xf numFmtId="44" fontId="3" fillId="0" borderId="0" applyFont="0" applyFill="0" applyBorder="0" applyAlignment="0" applyProtection="0"/>
    <xf numFmtId="43" fontId="55" fillId="0" borderId="0" applyFont="0" applyFill="0" applyBorder="0" applyAlignment="0" applyProtection="0"/>
    <xf numFmtId="44" fontId="57" fillId="0" borderId="0" applyFont="0" applyFill="0" applyBorder="0" applyAlignment="0" applyProtection="0"/>
    <xf numFmtId="0" fontId="1" fillId="0" borderId="0"/>
    <xf numFmtId="0" fontId="3" fillId="0" borderId="0"/>
    <xf numFmtId="0" fontId="86" fillId="0" borderId="0"/>
    <xf numFmtId="0" fontId="3" fillId="0" borderId="0"/>
  </cellStyleXfs>
  <cellXfs count="705">
    <xf numFmtId="0" fontId="0" fillId="0" borderId="0" xfId="0"/>
    <xf numFmtId="44" fontId="5" fillId="0" borderId="2" xfId="0" applyNumberFormat="1" applyFont="1" applyBorder="1" applyProtection="1">
      <protection locked="0"/>
    </xf>
    <xf numFmtId="44" fontId="5" fillId="0" borderId="3" xfId="0" applyNumberFormat="1" applyFont="1" applyBorder="1" applyProtection="1">
      <protection locked="0"/>
    </xf>
    <xf numFmtId="0" fontId="5" fillId="0" borderId="2" xfId="0" applyFont="1" applyBorder="1" applyProtection="1">
      <protection hidden="1"/>
    </xf>
    <xf numFmtId="0" fontId="5" fillId="0" borderId="1" xfId="0" applyFont="1" applyBorder="1" applyProtection="1">
      <protection hidden="1"/>
    </xf>
    <xf numFmtId="0" fontId="8" fillId="0" borderId="4" xfId="0" applyFont="1" applyBorder="1" applyProtection="1">
      <protection hidden="1"/>
    </xf>
    <xf numFmtId="0" fontId="5" fillId="0" borderId="0" xfId="0" applyFont="1" applyProtection="1">
      <protection hidden="1"/>
    </xf>
    <xf numFmtId="0" fontId="15" fillId="0" borderId="5" xfId="0" applyFont="1" applyBorder="1" applyAlignment="1" applyProtection="1">
      <alignment horizontal="center" wrapText="1"/>
      <protection hidden="1"/>
    </xf>
    <xf numFmtId="0" fontId="7" fillId="0" borderId="6" xfId="0" applyFont="1" applyBorder="1" applyAlignment="1" applyProtection="1">
      <alignment horizontal="center" vertical="center" wrapText="1"/>
      <protection hidden="1"/>
    </xf>
    <xf numFmtId="0" fontId="5" fillId="0" borderId="8" xfId="0" applyFont="1" applyBorder="1" applyAlignment="1" applyProtection="1">
      <alignment horizontal="center"/>
      <protection hidden="1"/>
    </xf>
    <xf numFmtId="44" fontId="5" fillId="2" borderId="2" xfId="0" applyNumberFormat="1" applyFont="1" applyFill="1" applyBorder="1" applyProtection="1">
      <protection hidden="1"/>
    </xf>
    <xf numFmtId="44" fontId="5" fillId="2" borderId="3" xfId="0" applyNumberFormat="1" applyFont="1" applyFill="1" applyBorder="1" applyProtection="1">
      <protection hidden="1"/>
    </xf>
    <xf numFmtId="0" fontId="5" fillId="0" borderId="2" xfId="0" applyFont="1" applyBorder="1" applyAlignment="1" applyProtection="1">
      <alignment horizontal="left"/>
      <protection hidden="1"/>
    </xf>
    <xf numFmtId="44" fontId="5" fillId="0" borderId="2" xfId="0" applyNumberFormat="1" applyFont="1" applyBorder="1" applyProtection="1">
      <protection hidden="1"/>
    </xf>
    <xf numFmtId="44" fontId="5" fillId="0" borderId="3" xfId="0" applyNumberFormat="1" applyFont="1" applyBorder="1" applyProtection="1">
      <protection hidden="1"/>
    </xf>
    <xf numFmtId="0" fontId="5" fillId="0" borderId="0" xfId="0" applyFont="1" applyAlignment="1" applyProtection="1">
      <alignment horizontal="left"/>
      <protection hidden="1"/>
    </xf>
    <xf numFmtId="0" fontId="5" fillId="0" borderId="8" xfId="0" applyFont="1" applyBorder="1" applyAlignment="1" applyProtection="1">
      <alignment horizontal="center" vertical="center"/>
      <protection hidden="1"/>
    </xf>
    <xf numFmtId="0" fontId="5" fillId="2" borderId="2" xfId="0" applyFont="1" applyFill="1" applyBorder="1" applyProtection="1">
      <protection hidden="1"/>
    </xf>
    <xf numFmtId="0" fontId="5" fillId="2" borderId="3" xfId="0" applyFont="1" applyFill="1" applyBorder="1" applyProtection="1">
      <protection hidden="1"/>
    </xf>
    <xf numFmtId="0" fontId="5" fillId="0" borderId="9" xfId="0" applyFont="1" applyBorder="1" applyAlignment="1" applyProtection="1">
      <alignment horizontal="center"/>
      <protection hidden="1"/>
    </xf>
    <xf numFmtId="44" fontId="5" fillId="0" borderId="4" xfId="0" applyNumberFormat="1" applyFont="1" applyBorder="1" applyProtection="1">
      <protection hidden="1"/>
    </xf>
    <xf numFmtId="44" fontId="5" fillId="0" borderId="10" xfId="0" applyNumberFormat="1" applyFont="1" applyBorder="1" applyProtection="1">
      <protection hidden="1"/>
    </xf>
    <xf numFmtId="0" fontId="5" fillId="0" borderId="0" xfId="0" applyFont="1" applyAlignment="1" applyProtection="1">
      <alignment vertical="center"/>
      <protection hidden="1"/>
    </xf>
    <xf numFmtId="0" fontId="5" fillId="0" borderId="11" xfId="0" applyFont="1" applyBorder="1" applyProtection="1">
      <protection hidden="1"/>
    </xf>
    <xf numFmtId="0" fontId="8" fillId="0" borderId="12" xfId="0" applyFont="1" applyBorder="1" applyProtection="1">
      <protection hidden="1"/>
    </xf>
    <xf numFmtId="0" fontId="5" fillId="0" borderId="12" xfId="0" applyFont="1" applyBorder="1" applyProtection="1">
      <protection hidden="1"/>
    </xf>
    <xf numFmtId="0" fontId="6" fillId="0" borderId="0" xfId="0" applyFont="1" applyAlignment="1" applyProtection="1">
      <alignment horizontal="centerContinuous" wrapText="1"/>
      <protection hidden="1"/>
    </xf>
    <xf numFmtId="0" fontId="5" fillId="0" borderId="0" xfId="0" applyFont="1" applyAlignment="1" applyProtection="1">
      <alignment horizontal="centerContinuous"/>
      <protection hidden="1"/>
    </xf>
    <xf numFmtId="0" fontId="6" fillId="0" borderId="0" xfId="4" applyFont="1" applyAlignment="1" applyProtection="1">
      <alignment horizontal="centerContinuous"/>
      <protection hidden="1"/>
    </xf>
    <xf numFmtId="0" fontId="9" fillId="0" borderId="0" xfId="0" applyFont="1" applyAlignment="1" applyProtection="1">
      <alignment horizontal="centerContinuous"/>
      <protection hidden="1"/>
    </xf>
    <xf numFmtId="164" fontId="6" fillId="0" borderId="0" xfId="0" applyNumberFormat="1" applyFont="1" applyAlignment="1" applyProtection="1">
      <alignment horizontal="centerContinuous"/>
      <protection hidden="1"/>
    </xf>
    <xf numFmtId="0" fontId="10" fillId="0" borderId="0" xfId="0" applyFont="1" applyAlignment="1" applyProtection="1">
      <alignment horizontal="center"/>
      <protection hidden="1"/>
    </xf>
    <xf numFmtId="0" fontId="11" fillId="0" borderId="0" xfId="0" applyFont="1" applyAlignment="1" applyProtection="1">
      <alignment horizontal="centerContinuous" wrapText="1"/>
      <protection hidden="1"/>
    </xf>
    <xf numFmtId="0" fontId="12" fillId="0" borderId="0" xfId="0" applyFont="1" applyAlignment="1" applyProtection="1">
      <alignment horizontal="centerContinuous"/>
      <protection hidden="1"/>
    </xf>
    <xf numFmtId="0" fontId="8" fillId="0" borderId="0" xfId="0" applyFont="1" applyAlignment="1" applyProtection="1">
      <alignment horizontal="centerContinuous"/>
      <protection hidden="1"/>
    </xf>
    <xf numFmtId="0" fontId="5" fillId="0" borderId="0" xfId="0" applyFont="1" applyAlignment="1" applyProtection="1">
      <alignment horizontal="centerContinuous" wrapText="1"/>
      <protection hidden="1"/>
    </xf>
    <xf numFmtId="0" fontId="10" fillId="0" borderId="0" xfId="0" applyFont="1" applyAlignment="1" applyProtection="1">
      <alignment horizontal="centerContinuous" vertical="center"/>
      <protection hidden="1"/>
    </xf>
    <xf numFmtId="0" fontId="10" fillId="0" borderId="0" xfId="0" applyFont="1" applyAlignment="1" applyProtection="1">
      <alignment horizontal="centerContinuous"/>
      <protection hidden="1"/>
    </xf>
    <xf numFmtId="0" fontId="7" fillId="0" borderId="0" xfId="0" applyFont="1" applyAlignment="1" applyProtection="1">
      <alignment horizontal="centerContinuous"/>
      <protection hidden="1"/>
    </xf>
    <xf numFmtId="0" fontId="5" fillId="0" borderId="0" xfId="0" applyFont="1" applyAlignment="1" applyProtection="1">
      <alignment horizontal="centerContinuous" vertical="center"/>
      <protection hidden="1"/>
    </xf>
    <xf numFmtId="0" fontId="13" fillId="0" borderId="0" xfId="0" applyFont="1" applyAlignment="1" applyProtection="1">
      <alignment horizontal="centerContinuous" vertical="center"/>
      <protection hidden="1"/>
    </xf>
    <xf numFmtId="0" fontId="14" fillId="0" borderId="0" xfId="0" applyFont="1" applyAlignment="1" applyProtection="1">
      <alignment wrapText="1"/>
      <protection hidden="1"/>
    </xf>
    <xf numFmtId="0" fontId="15" fillId="0" borderId="0" xfId="0" applyFont="1" applyAlignment="1" applyProtection="1">
      <alignment horizontal="centerContinuous" vertical="top"/>
      <protection hidden="1"/>
    </xf>
    <xf numFmtId="0" fontId="5" fillId="0" borderId="0" xfId="0" applyFont="1" applyAlignment="1" applyProtection="1">
      <alignment horizontal="center"/>
      <protection hidden="1"/>
    </xf>
    <xf numFmtId="0" fontId="14" fillId="0" borderId="0" xfId="0" applyFont="1" applyProtection="1">
      <protection hidden="1"/>
    </xf>
    <xf numFmtId="0" fontId="14" fillId="0" borderId="0" xfId="0" applyFont="1" applyAlignment="1" applyProtection="1">
      <alignment horizontal="left"/>
      <protection hidden="1"/>
    </xf>
    <xf numFmtId="0" fontId="5" fillId="0" borderId="13" xfId="0" applyFont="1" applyBorder="1" applyAlignment="1" applyProtection="1">
      <alignment vertical="center"/>
      <protection hidden="1"/>
    </xf>
    <xf numFmtId="0" fontId="5" fillId="0" borderId="14" xfId="0" applyFont="1" applyBorder="1" applyProtection="1">
      <protection hidden="1"/>
    </xf>
    <xf numFmtId="0" fontId="5" fillId="0" borderId="15" xfId="0" applyFont="1" applyBorder="1" applyProtection="1">
      <protection hidden="1"/>
    </xf>
    <xf numFmtId="0" fontId="5" fillId="0" borderId="0" xfId="0" applyFont="1" applyAlignment="1" applyProtection="1">
      <alignment horizontal="left" vertical="center"/>
      <protection hidden="1"/>
    </xf>
    <xf numFmtId="0" fontId="14" fillId="0" borderId="0" xfId="0" applyFont="1" applyAlignment="1" applyProtection="1">
      <alignment horizontal="center"/>
      <protection hidden="1"/>
    </xf>
    <xf numFmtId="0" fontId="8" fillId="0" borderId="0" xfId="0" applyFont="1" applyAlignment="1" applyProtection="1">
      <alignment horizontal="left" vertical="center"/>
      <protection hidden="1"/>
    </xf>
    <xf numFmtId="0" fontId="5" fillId="0" borderId="17" xfId="0" applyFont="1" applyBorder="1" applyProtection="1">
      <protection hidden="1"/>
    </xf>
    <xf numFmtId="0" fontId="5" fillId="0" borderId="18" xfId="0" applyFont="1" applyBorder="1" applyProtection="1">
      <protection hidden="1"/>
    </xf>
    <xf numFmtId="0" fontId="5" fillId="0" borderId="13" xfId="0" applyFont="1" applyBorder="1" applyProtection="1">
      <protection hidden="1"/>
    </xf>
    <xf numFmtId="0" fontId="5" fillId="0" borderId="15" xfId="0" applyFont="1" applyBorder="1" applyAlignment="1" applyProtection="1">
      <alignment horizontal="left" wrapText="1"/>
      <protection hidden="1"/>
    </xf>
    <xf numFmtId="44" fontId="5" fillId="0" borderId="2" xfId="0" applyNumberFormat="1" applyFont="1" applyBorder="1" applyAlignment="1" applyProtection="1">
      <alignment horizontal="center" vertical="center"/>
      <protection hidden="1"/>
    </xf>
    <xf numFmtId="0" fontId="0" fillId="0" borderId="15" xfId="0" applyBorder="1" applyAlignment="1" applyProtection="1">
      <alignment horizontal="left" wrapText="1"/>
      <protection hidden="1"/>
    </xf>
    <xf numFmtId="44" fontId="5" fillId="0" borderId="12" xfId="0" applyNumberFormat="1" applyFont="1" applyBorder="1" applyAlignment="1" applyProtection="1">
      <alignment horizontal="center" vertical="center"/>
      <protection hidden="1"/>
    </xf>
    <xf numFmtId="0" fontId="0" fillId="0" borderId="18" xfId="0" applyBorder="1" applyAlignment="1" applyProtection="1">
      <alignment horizontal="left" wrapText="1"/>
      <protection hidden="1"/>
    </xf>
    <xf numFmtId="0" fontId="8" fillId="0" borderId="0" xfId="0" applyFont="1" applyProtection="1">
      <protection hidden="1"/>
    </xf>
    <xf numFmtId="0" fontId="5" fillId="0" borderId="0" xfId="0" applyFont="1" applyAlignment="1" applyProtection="1">
      <alignment horizontal="right"/>
      <protection hidden="1"/>
    </xf>
    <xf numFmtId="0" fontId="0" fillId="0" borderId="0" xfId="0" applyProtection="1">
      <protection hidden="1"/>
    </xf>
    <xf numFmtId="44" fontId="0" fillId="0" borderId="1" xfId="0" applyNumberFormat="1" applyBorder="1" applyProtection="1">
      <protection hidden="1"/>
    </xf>
    <xf numFmtId="0" fontId="5" fillId="0" borderId="0" xfId="0" applyFont="1" applyAlignment="1" applyProtection="1">
      <alignment horizontal="left" vertical="center" wrapText="1"/>
      <protection hidden="1"/>
    </xf>
    <xf numFmtId="44" fontId="0" fillId="0" borderId="0" xfId="0" applyNumberFormat="1" applyProtection="1">
      <protection hidden="1"/>
    </xf>
    <xf numFmtId="0" fontId="14" fillId="0" borderId="20" xfId="0" applyFont="1" applyBorder="1" applyProtection="1">
      <protection hidden="1"/>
    </xf>
    <xf numFmtId="0" fontId="8" fillId="0" borderId="21" xfId="0" applyFont="1" applyBorder="1" applyAlignment="1" applyProtection="1">
      <alignment vertical="center"/>
      <protection hidden="1"/>
    </xf>
    <xf numFmtId="0" fontId="0" fillId="0" borderId="0" xfId="0" applyAlignment="1" applyProtection="1">
      <alignment vertical="center"/>
      <protection hidden="1"/>
    </xf>
    <xf numFmtId="0" fontId="25" fillId="0" borderId="0" xfId="0" applyFont="1" applyAlignment="1" applyProtection="1">
      <alignment horizontal="left" vertical="center"/>
      <protection hidden="1"/>
    </xf>
    <xf numFmtId="44" fontId="5" fillId="0" borderId="1" xfId="0" applyNumberFormat="1" applyFont="1" applyBorder="1" applyProtection="1">
      <protection hidden="1"/>
    </xf>
    <xf numFmtId="0" fontId="5" fillId="0" borderId="0" xfId="0" applyFont="1" applyAlignment="1" applyProtection="1">
      <alignment horizontal="center" wrapText="1"/>
      <protection hidden="1"/>
    </xf>
    <xf numFmtId="44" fontId="15" fillId="0" borderId="0" xfId="0" applyNumberFormat="1" applyFont="1" applyProtection="1">
      <protection hidden="1"/>
    </xf>
    <xf numFmtId="0" fontId="5" fillId="0" borderId="6" xfId="0" applyFont="1" applyBorder="1" applyAlignment="1" applyProtection="1">
      <alignment horizontal="center" vertical="center" wrapText="1"/>
      <protection hidden="1"/>
    </xf>
    <xf numFmtId="0" fontId="8" fillId="0" borderId="7" xfId="0" applyFont="1" applyBorder="1" applyAlignment="1" applyProtection="1">
      <alignment horizontal="center" vertical="center" wrapText="1"/>
      <protection hidden="1"/>
    </xf>
    <xf numFmtId="0" fontId="22" fillId="0" borderId="24" xfId="0" applyFont="1" applyBorder="1" applyAlignment="1" applyProtection="1">
      <alignment horizontal="center" vertical="center"/>
      <protection hidden="1"/>
    </xf>
    <xf numFmtId="0" fontId="22" fillId="0" borderId="26" xfId="0" applyFont="1" applyBorder="1" applyAlignment="1" applyProtection="1">
      <alignment horizontal="center" vertical="center"/>
      <protection hidden="1"/>
    </xf>
    <xf numFmtId="0" fontId="8" fillId="0" borderId="27" xfId="0" applyFont="1" applyBorder="1" applyProtection="1">
      <protection hidden="1"/>
    </xf>
    <xf numFmtId="0" fontId="22" fillId="0" borderId="28" xfId="0" applyFont="1" applyBorder="1" applyAlignment="1" applyProtection="1">
      <alignment horizontal="center" vertical="center"/>
      <protection hidden="1"/>
    </xf>
    <xf numFmtId="44" fontId="5" fillId="0" borderId="2" xfId="0" applyNumberFormat="1" applyFont="1" applyBorder="1" applyAlignment="1" applyProtection="1">
      <alignment vertical="center"/>
      <protection hidden="1"/>
    </xf>
    <xf numFmtId="44" fontId="5" fillId="0" borderId="2" xfId="0" applyNumberFormat="1" applyFont="1" applyBorder="1" applyAlignment="1" applyProtection="1">
      <alignment horizontal="centerContinuous" vertical="center"/>
      <protection locked="0"/>
    </xf>
    <xf numFmtId="44" fontId="5" fillId="0" borderId="29" xfId="0" applyNumberFormat="1" applyFont="1" applyBorder="1" applyAlignment="1" applyProtection="1">
      <alignment horizontal="center" vertical="center"/>
      <protection locked="0"/>
    </xf>
    <xf numFmtId="44" fontId="5" fillId="0" borderId="7" xfId="0" applyNumberFormat="1" applyFont="1" applyBorder="1" applyProtection="1">
      <protection hidden="1"/>
    </xf>
    <xf numFmtId="44" fontId="25" fillId="0" borderId="31" xfId="0" applyNumberFormat="1" applyFont="1" applyBorder="1" applyAlignment="1" applyProtection="1">
      <alignment horizontal="left" vertical="center"/>
      <protection hidden="1"/>
    </xf>
    <xf numFmtId="44" fontId="5" fillId="0" borderId="19" xfId="0" applyNumberFormat="1" applyFont="1" applyBorder="1" applyProtection="1">
      <protection hidden="1"/>
    </xf>
    <xf numFmtId="0" fontId="5" fillId="0" borderId="6" xfId="0" applyFont="1" applyBorder="1" applyAlignment="1" applyProtection="1">
      <alignment horizontal="center" vertical="center" wrapText="1"/>
      <protection locked="0"/>
    </xf>
    <xf numFmtId="44" fontId="5" fillId="0" borderId="33" xfId="0" applyNumberFormat="1" applyFont="1" applyBorder="1" applyProtection="1">
      <protection hidden="1"/>
    </xf>
    <xf numFmtId="44" fontId="5" fillId="0" borderId="6" xfId="0" applyNumberFormat="1" applyFont="1" applyBorder="1" applyProtection="1">
      <protection hidden="1"/>
    </xf>
    <xf numFmtId="44" fontId="5" fillId="0" borderId="8" xfId="0" applyNumberFormat="1" applyFont="1" applyBorder="1" applyProtection="1">
      <protection locked="0"/>
    </xf>
    <xf numFmtId="44" fontId="5" fillId="0" borderId="34" xfId="0" applyNumberFormat="1" applyFont="1" applyBorder="1" applyProtection="1">
      <protection hidden="1"/>
    </xf>
    <xf numFmtId="0" fontId="7" fillId="0" borderId="0" xfId="4" applyFont="1" applyAlignment="1" applyProtection="1">
      <alignment horizontal="centerContinuous" vertical="center"/>
      <protection hidden="1"/>
    </xf>
    <xf numFmtId="0" fontId="5" fillId="0" borderId="0" xfId="0" applyFont="1"/>
    <xf numFmtId="0" fontId="5" fillId="0" borderId="0" xfId="0" applyFont="1" applyAlignment="1">
      <alignment horizontal="center"/>
    </xf>
    <xf numFmtId="44" fontId="5" fillId="0" borderId="12" xfId="0" applyNumberFormat="1" applyFont="1" applyBorder="1" applyProtection="1">
      <protection hidden="1"/>
    </xf>
    <xf numFmtId="0" fontId="5" fillId="0" borderId="18" xfId="0" applyFont="1" applyBorder="1" applyAlignment="1" applyProtection="1">
      <alignment horizontal="center" vertical="center"/>
      <protection hidden="1"/>
    </xf>
    <xf numFmtId="44" fontId="5" fillId="0" borderId="1" xfId="0" applyNumberFormat="1" applyFont="1" applyBorder="1" applyProtection="1">
      <protection locked="0"/>
    </xf>
    <xf numFmtId="0" fontId="5" fillId="0" borderId="0" xfId="0" applyFont="1" applyAlignment="1" applyProtection="1">
      <alignment horizontal="center" vertical="center"/>
      <protection hidden="1"/>
    </xf>
    <xf numFmtId="0" fontId="5" fillId="0" borderId="15" xfId="0" applyFont="1" applyBorder="1" applyAlignment="1" applyProtection="1">
      <alignment horizontal="center" vertical="center"/>
      <protection hidden="1"/>
    </xf>
    <xf numFmtId="0" fontId="15" fillId="0" borderId="0" xfId="0" quotePrefix="1" applyFont="1" applyAlignment="1" applyProtection="1">
      <alignment horizontal="center" vertical="top"/>
      <protection hidden="1"/>
    </xf>
    <xf numFmtId="0" fontId="5" fillId="0" borderId="0" xfId="0" quotePrefix="1" applyFont="1" applyAlignment="1" applyProtection="1">
      <alignment horizontal="center"/>
      <protection hidden="1"/>
    </xf>
    <xf numFmtId="44" fontId="5" fillId="0" borderId="1" xfId="0" quotePrefix="1" applyNumberFormat="1" applyFont="1" applyBorder="1" applyAlignment="1" applyProtection="1">
      <alignment horizontal="center"/>
      <protection hidden="1"/>
    </xf>
    <xf numFmtId="165" fontId="5" fillId="0" borderId="1" xfId="0" applyNumberFormat="1" applyFont="1" applyBorder="1" applyProtection="1">
      <protection hidden="1"/>
    </xf>
    <xf numFmtId="0" fontId="5" fillId="0" borderId="0" xfId="0" applyFont="1" applyAlignment="1">
      <alignment horizontal="centerContinuous"/>
    </xf>
    <xf numFmtId="0" fontId="5" fillId="0" borderId="0" xfId="0" applyFont="1" applyAlignment="1">
      <alignment horizontal="right"/>
    </xf>
    <xf numFmtId="0" fontId="5" fillId="0" borderId="0" xfId="0" applyFont="1" applyAlignment="1">
      <alignment horizontal="left"/>
    </xf>
    <xf numFmtId="0" fontId="5" fillId="0" borderId="35" xfId="0" applyFont="1" applyBorder="1" applyProtection="1">
      <protection hidden="1"/>
    </xf>
    <xf numFmtId="0" fontId="18" fillId="0" borderId="0" xfId="0" applyFont="1" applyAlignment="1" applyProtection="1">
      <alignment horizontal="left"/>
      <protection hidden="1"/>
    </xf>
    <xf numFmtId="0" fontId="5" fillId="0" borderId="0" xfId="0" applyFont="1" applyAlignment="1">
      <alignment horizontal="center" wrapText="1"/>
    </xf>
    <xf numFmtId="44" fontId="15" fillId="0" borderId="0" xfId="0" applyNumberFormat="1" applyFont="1" applyProtection="1">
      <protection locked="0"/>
    </xf>
    <xf numFmtId="0" fontId="17" fillId="0" borderId="0" xfId="0" applyFont="1" applyAlignment="1">
      <alignment horizontal="center"/>
    </xf>
    <xf numFmtId="44" fontId="5" fillId="0" borderId="0" xfId="0" applyNumberFormat="1" applyFont="1"/>
    <xf numFmtId="0" fontId="5" fillId="0" borderId="0" xfId="0" applyFont="1" applyProtection="1">
      <protection locked="0"/>
    </xf>
    <xf numFmtId="44" fontId="15" fillId="0" borderId="0" xfId="0" applyNumberFormat="1" applyFont="1"/>
    <xf numFmtId="0" fontId="28" fillId="0" borderId="0" xfId="0" applyFont="1" applyAlignment="1">
      <alignment horizontal="centerContinuous"/>
    </xf>
    <xf numFmtId="0" fontId="15" fillId="0" borderId="0" xfId="0" applyFont="1" applyAlignment="1">
      <alignment horizontal="centerContinuous"/>
    </xf>
    <xf numFmtId="0" fontId="12" fillId="0" borderId="0" xfId="0" applyFont="1" applyAlignment="1">
      <alignment horizontal="centerContinuous"/>
    </xf>
    <xf numFmtId="0" fontId="7" fillId="0" borderId="0" xfId="0" applyFont="1" applyAlignment="1">
      <alignment horizontal="centerContinuous"/>
    </xf>
    <xf numFmtId="0" fontId="17" fillId="0" borderId="0" xfId="0" applyFont="1" applyAlignment="1">
      <alignment horizontal="left"/>
    </xf>
    <xf numFmtId="0" fontId="17" fillId="0" borderId="0" xfId="0" applyFont="1" applyAlignment="1">
      <alignment horizontal="centerContinuous"/>
    </xf>
    <xf numFmtId="0" fontId="29" fillId="0" borderId="0" xfId="0" applyFont="1" applyAlignment="1">
      <alignment horizontal="left"/>
    </xf>
    <xf numFmtId="0" fontId="13" fillId="0" borderId="0" xfId="0" applyFont="1" applyAlignment="1">
      <alignment horizontal="left"/>
    </xf>
    <xf numFmtId="0" fontId="17" fillId="0" borderId="0" xfId="0" applyFont="1"/>
    <xf numFmtId="0" fontId="8" fillId="0" borderId="0" xfId="0" applyFont="1"/>
    <xf numFmtId="0" fontId="5" fillId="0" borderId="0" xfId="0" applyFont="1" applyAlignment="1">
      <alignment horizontal="left" vertical="center" wrapText="1"/>
    </xf>
    <xf numFmtId="44" fontId="0" fillId="0" borderId="0" xfId="0" applyNumberFormat="1"/>
    <xf numFmtId="0" fontId="14" fillId="0" borderId="0" xfId="0" applyFont="1"/>
    <xf numFmtId="0" fontId="0" fillId="0" borderId="0" xfId="0" applyAlignment="1">
      <alignment horizontal="left" vertical="center" wrapText="1"/>
    </xf>
    <xf numFmtId="0" fontId="8" fillId="0" borderId="0" xfId="0" applyFont="1" applyAlignment="1">
      <alignment horizontal="left" vertical="center" wrapText="1"/>
    </xf>
    <xf numFmtId="0" fontId="0" fillId="0" borderId="0" xfId="0" applyAlignment="1" applyProtection="1">
      <alignment horizontal="left" vertical="center" wrapText="1"/>
      <protection hidden="1"/>
    </xf>
    <xf numFmtId="44" fontId="25" fillId="0" borderId="36" xfId="0" applyNumberFormat="1" applyFont="1" applyBorder="1" applyAlignment="1" applyProtection="1">
      <alignment horizontal="left" vertical="center"/>
      <protection hidden="1"/>
    </xf>
    <xf numFmtId="0" fontId="0" fillId="0" borderId="0" xfId="0" quotePrefix="1" applyAlignment="1" applyProtection="1">
      <alignment horizontal="center" wrapText="1"/>
      <protection hidden="1"/>
    </xf>
    <xf numFmtId="0" fontId="5" fillId="0" borderId="21" xfId="0" quotePrefix="1" applyFont="1" applyBorder="1" applyAlignment="1" applyProtection="1">
      <alignment horizontal="center" vertical="center"/>
      <protection hidden="1"/>
    </xf>
    <xf numFmtId="0" fontId="3" fillId="0" borderId="2" xfId="0" applyFont="1" applyBorder="1" applyProtection="1">
      <protection hidden="1"/>
    </xf>
    <xf numFmtId="0" fontId="3" fillId="0" borderId="0" xfId="0" applyFont="1" applyAlignment="1">
      <alignment horizontal="left" vertical="center" wrapText="1"/>
    </xf>
    <xf numFmtId="0" fontId="3" fillId="0" borderId="0" xfId="0" applyFont="1" applyProtection="1">
      <protection hidden="1"/>
    </xf>
    <xf numFmtId="0" fontId="3" fillId="8" borderId="0" xfId="0" applyFont="1" applyFill="1" applyProtection="1">
      <protection hidden="1"/>
    </xf>
    <xf numFmtId="0" fontId="0" fillId="8" borderId="0" xfId="0" applyFill="1" applyProtection="1">
      <protection hidden="1"/>
    </xf>
    <xf numFmtId="0" fontId="39" fillId="0" borderId="0" xfId="2" applyFont="1" applyAlignment="1" applyProtection="1">
      <alignment horizontal="center"/>
      <protection hidden="1"/>
    </xf>
    <xf numFmtId="0" fontId="40" fillId="0" borderId="0" xfId="2" applyFont="1" applyAlignment="1" applyProtection="1">
      <alignment horizontal="center"/>
      <protection hidden="1"/>
    </xf>
    <xf numFmtId="0" fontId="39" fillId="0" borderId="0" xfId="3" applyFont="1" applyAlignment="1" applyProtection="1">
      <alignment horizontal="center"/>
      <protection hidden="1"/>
    </xf>
    <xf numFmtId="43" fontId="0" fillId="0" borderId="0" xfId="0" applyNumberFormat="1" applyProtection="1">
      <protection hidden="1"/>
    </xf>
    <xf numFmtId="14" fontId="0" fillId="0" borderId="0" xfId="0" applyNumberFormat="1" applyProtection="1">
      <protection hidden="1"/>
    </xf>
    <xf numFmtId="0" fontId="3" fillId="9" borderId="0" xfId="0" applyFont="1" applyFill="1" applyProtection="1">
      <protection hidden="1"/>
    </xf>
    <xf numFmtId="0" fontId="0" fillId="9" borderId="0" xfId="0" applyFill="1" applyProtection="1">
      <protection hidden="1"/>
    </xf>
    <xf numFmtId="0" fontId="39" fillId="0" borderId="0" xfId="3" applyFont="1" applyAlignment="1">
      <alignment horizontal="center"/>
    </xf>
    <xf numFmtId="0" fontId="3" fillId="0" borderId="0" xfId="0" applyFont="1" applyProtection="1">
      <protection locked="0"/>
    </xf>
    <xf numFmtId="0" fontId="3" fillId="0" borderId="6" xfId="0" applyFont="1" applyBorder="1" applyAlignment="1" applyProtection="1">
      <alignment horizontal="center" wrapText="1"/>
      <protection hidden="1"/>
    </xf>
    <xf numFmtId="0" fontId="3" fillId="0" borderId="1" xfId="0" applyFont="1" applyBorder="1" applyProtection="1">
      <protection hidden="1"/>
    </xf>
    <xf numFmtId="0" fontId="13" fillId="0" borderId="0" xfId="0" applyFont="1" applyProtection="1">
      <protection hidden="1"/>
    </xf>
    <xf numFmtId="0" fontId="47" fillId="0" borderId="0" xfId="0" applyFont="1" applyAlignment="1" applyProtection="1">
      <alignment horizontal="justify"/>
      <protection hidden="1"/>
    </xf>
    <xf numFmtId="0" fontId="47" fillId="0" borderId="0" xfId="0" applyFont="1" applyAlignment="1" applyProtection="1">
      <alignment wrapText="1"/>
      <protection hidden="1"/>
    </xf>
    <xf numFmtId="0" fontId="13" fillId="0" borderId="16" xfId="0" applyFont="1" applyBorder="1" applyAlignment="1" applyProtection="1">
      <alignment horizontal="center" vertical="center"/>
      <protection locked="0"/>
    </xf>
    <xf numFmtId="0" fontId="48" fillId="0" borderId="0" xfId="0" applyFont="1" applyAlignment="1" applyProtection="1">
      <alignment horizontal="justify"/>
      <protection hidden="1"/>
    </xf>
    <xf numFmtId="0" fontId="47" fillId="0" borderId="0" xfId="0" applyFont="1" applyAlignment="1" applyProtection="1">
      <alignment horizontal="justify" wrapText="1"/>
      <protection hidden="1"/>
    </xf>
    <xf numFmtId="0" fontId="0" fillId="0" borderId="0" xfId="0" applyAlignment="1" applyProtection="1">
      <alignment wrapText="1"/>
      <protection hidden="1"/>
    </xf>
    <xf numFmtId="0" fontId="49" fillId="0" borderId="0" xfId="0" applyFont="1" applyAlignment="1" applyProtection="1">
      <alignment horizontal="justify"/>
      <protection hidden="1"/>
    </xf>
    <xf numFmtId="42" fontId="3" fillId="0" borderId="2" xfId="0" applyNumberFormat="1" applyFont="1" applyBorder="1" applyAlignment="1" applyProtection="1">
      <alignment horizontal="center" vertical="center"/>
      <protection locked="0"/>
    </xf>
    <xf numFmtId="0" fontId="52" fillId="0" borderId="0" xfId="0" applyFont="1" applyAlignment="1" applyProtection="1">
      <alignment vertical="top"/>
      <protection hidden="1"/>
    </xf>
    <xf numFmtId="0" fontId="5" fillId="0" borderId="14" xfId="0" applyFont="1" applyBorder="1" applyAlignment="1" applyProtection="1">
      <alignment horizontal="centerContinuous"/>
      <protection hidden="1"/>
    </xf>
    <xf numFmtId="0" fontId="14" fillId="0" borderId="14" xfId="0" applyFont="1" applyBorder="1" applyAlignment="1" applyProtection="1">
      <alignment horizontal="right"/>
      <protection hidden="1"/>
    </xf>
    <xf numFmtId="44" fontId="5" fillId="0" borderId="0" xfId="0" applyNumberFormat="1" applyFont="1" applyAlignment="1" applyProtection="1">
      <alignment horizontal="left"/>
      <protection hidden="1"/>
    </xf>
    <xf numFmtId="44" fontId="5" fillId="0" borderId="0" xfId="0" applyNumberFormat="1" applyFont="1" applyAlignment="1" applyProtection="1">
      <alignment horizontal="left" vertical="center"/>
      <protection hidden="1"/>
    </xf>
    <xf numFmtId="0" fontId="7" fillId="0" borderId="16" xfId="0" applyFont="1" applyBorder="1" applyAlignment="1" applyProtection="1">
      <alignment horizontal="center" vertical="center"/>
      <protection locked="0"/>
    </xf>
    <xf numFmtId="0" fontId="19" fillId="0" borderId="13" xfId="0" applyFont="1" applyBorder="1" applyAlignment="1" applyProtection="1">
      <alignment vertical="center" wrapText="1"/>
      <protection hidden="1"/>
    </xf>
    <xf numFmtId="0" fontId="19" fillId="0" borderId="22" xfId="0" applyFont="1" applyBorder="1" applyAlignment="1" applyProtection="1">
      <alignment vertical="center"/>
      <protection hidden="1"/>
    </xf>
    <xf numFmtId="0" fontId="3" fillId="14" borderId="14" xfId="0" applyFont="1" applyFill="1" applyBorder="1" applyProtection="1">
      <protection hidden="1"/>
    </xf>
    <xf numFmtId="0" fontId="42" fillId="14" borderId="16" xfId="0" applyFont="1" applyFill="1" applyBorder="1" applyAlignment="1" applyProtection="1">
      <alignment horizontal="center" vertical="center"/>
      <protection locked="0"/>
    </xf>
    <xf numFmtId="44" fontId="3" fillId="14" borderId="0" xfId="0" applyNumberFormat="1" applyFont="1" applyFill="1" applyAlignment="1" applyProtection="1">
      <alignment horizontal="left"/>
      <protection hidden="1"/>
    </xf>
    <xf numFmtId="44" fontId="3" fillId="14" borderId="0" xfId="0" applyNumberFormat="1" applyFont="1" applyFill="1" applyAlignment="1" applyProtection="1">
      <alignment horizontal="left" vertical="center"/>
      <protection hidden="1"/>
    </xf>
    <xf numFmtId="0" fontId="3" fillId="14" borderId="15" xfId="0" applyFont="1" applyFill="1" applyBorder="1" applyProtection="1">
      <protection hidden="1"/>
    </xf>
    <xf numFmtId="0" fontId="6" fillId="0" borderId="16" xfId="0" applyFont="1" applyBorder="1" applyAlignment="1" applyProtection="1">
      <alignment horizontal="center"/>
      <protection locked="0"/>
    </xf>
    <xf numFmtId="0" fontId="3" fillId="0" borderId="0" xfId="6"/>
    <xf numFmtId="0" fontId="2" fillId="0" borderId="7" xfId="0" applyFont="1" applyBorder="1" applyAlignment="1" applyProtection="1">
      <alignment horizontal="center" wrapText="1"/>
      <protection hidden="1"/>
    </xf>
    <xf numFmtId="0" fontId="2" fillId="0" borderId="0" xfId="0" applyFont="1"/>
    <xf numFmtId="0" fontId="2" fillId="0" borderId="0" xfId="0" applyFont="1" applyProtection="1">
      <protection hidden="1"/>
    </xf>
    <xf numFmtId="0" fontId="3" fillId="0" borderId="0" xfId="0" applyFont="1" applyAlignment="1" applyProtection="1">
      <alignment horizontal="left" vertical="center"/>
      <protection hidden="1"/>
    </xf>
    <xf numFmtId="44" fontId="5" fillId="0" borderId="2" xfId="0" applyNumberFormat="1" applyFont="1" applyBorder="1" applyAlignment="1" applyProtection="1">
      <alignment vertical="center"/>
      <protection locked="0" hidden="1"/>
    </xf>
    <xf numFmtId="0" fontId="5" fillId="15" borderId="47" xfId="0" applyFont="1" applyFill="1" applyBorder="1" applyProtection="1">
      <protection hidden="1"/>
    </xf>
    <xf numFmtId="0" fontId="42" fillId="15" borderId="16" xfId="0" applyFont="1" applyFill="1" applyBorder="1" applyAlignment="1" applyProtection="1">
      <alignment horizontal="center" vertical="center"/>
      <protection locked="0"/>
    </xf>
    <xf numFmtId="44" fontId="3" fillId="15" borderId="0" xfId="0" applyNumberFormat="1" applyFont="1" applyFill="1" applyAlignment="1" applyProtection="1">
      <alignment horizontal="left"/>
      <protection hidden="1"/>
    </xf>
    <xf numFmtId="44" fontId="3" fillId="15" borderId="0" xfId="0" applyNumberFormat="1" applyFont="1" applyFill="1" applyAlignment="1" applyProtection="1">
      <alignment horizontal="left" vertical="center"/>
      <protection hidden="1"/>
    </xf>
    <xf numFmtId="0" fontId="5" fillId="15" borderId="15" xfId="0" applyFont="1" applyFill="1" applyBorder="1" applyProtection="1">
      <protection hidden="1"/>
    </xf>
    <xf numFmtId="0" fontId="31" fillId="0" borderId="0" xfId="6" applyFont="1"/>
    <xf numFmtId="0" fontId="3" fillId="0" borderId="0" xfId="6" applyAlignment="1">
      <alignment horizontal="center"/>
    </xf>
    <xf numFmtId="0" fontId="56" fillId="0" borderId="0" xfId="6" applyFont="1" applyAlignment="1">
      <alignment horizontal="left"/>
    </xf>
    <xf numFmtId="0" fontId="3" fillId="0" borderId="0" xfId="6" applyAlignment="1">
      <alignment vertical="top" wrapText="1"/>
    </xf>
    <xf numFmtId="0" fontId="3" fillId="0" borderId="0" xfId="6" applyAlignment="1">
      <alignment horizontal="center" vertical="top"/>
    </xf>
    <xf numFmtId="0" fontId="3" fillId="0" borderId="0" xfId="6" applyAlignment="1">
      <alignment horizontal="left" vertical="top" wrapText="1"/>
    </xf>
    <xf numFmtId="0" fontId="3" fillId="0" borderId="0" xfId="6" applyAlignment="1">
      <alignment horizontal="left"/>
    </xf>
    <xf numFmtId="0" fontId="3" fillId="0" borderId="0" xfId="6" applyAlignment="1" applyProtection="1">
      <alignment horizontal="justify"/>
      <protection hidden="1"/>
    </xf>
    <xf numFmtId="0" fontId="56" fillId="0" borderId="0" xfId="6" applyFont="1"/>
    <xf numFmtId="0" fontId="2" fillId="0" borderId="0" xfId="6" applyFont="1"/>
    <xf numFmtId="0" fontId="3" fillId="0" borderId="0" xfId="6" applyAlignment="1">
      <alignment wrapText="1"/>
    </xf>
    <xf numFmtId="0" fontId="14" fillId="0" borderId="0" xfId="0" applyFont="1" applyProtection="1">
      <protection locked="0"/>
    </xf>
    <xf numFmtId="0" fontId="5" fillId="0" borderId="0" xfId="0" applyFont="1" applyAlignment="1" applyProtection="1">
      <alignment horizontal="center"/>
      <protection locked="0"/>
    </xf>
    <xf numFmtId="0" fontId="3" fillId="0" borderId="1" xfId="0" applyFont="1" applyBorder="1" applyProtection="1">
      <protection locked="0"/>
    </xf>
    <xf numFmtId="44" fontId="3" fillId="0" borderId="19" xfId="9" applyFont="1" applyBorder="1" applyAlignment="1" applyProtection="1">
      <alignment horizontal="left" vertical="top" wrapText="1"/>
      <protection locked="0"/>
    </xf>
    <xf numFmtId="44" fontId="5" fillId="0" borderId="19" xfId="9" applyFont="1" applyBorder="1"/>
    <xf numFmtId="0" fontId="3" fillId="0" borderId="12" xfId="0" applyFont="1" applyBorder="1" applyAlignment="1" applyProtection="1">
      <alignment horizontal="right"/>
      <protection hidden="1"/>
    </xf>
    <xf numFmtId="0" fontId="5" fillId="0" borderId="12" xfId="0" applyFont="1" applyBorder="1" applyProtection="1">
      <protection locked="0"/>
    </xf>
    <xf numFmtId="0" fontId="3" fillId="0" borderId="13" xfId="0" applyFont="1" applyBorder="1" applyProtection="1">
      <protection hidden="1"/>
    </xf>
    <xf numFmtId="0" fontId="3" fillId="0" borderId="17" xfId="0" applyFont="1" applyBorder="1" applyProtection="1">
      <protection hidden="1"/>
    </xf>
    <xf numFmtId="0" fontId="0" fillId="0" borderId="0" xfId="0" applyAlignment="1" applyProtection="1">
      <alignment horizontal="left" vertical="center"/>
      <protection hidden="1"/>
    </xf>
    <xf numFmtId="0" fontId="3" fillId="0" borderId="0" xfId="0" quotePrefix="1" applyFont="1" applyAlignment="1">
      <alignment horizontal="center" wrapText="1"/>
    </xf>
    <xf numFmtId="0" fontId="14" fillId="0" borderId="0" xfId="0" applyFont="1" applyProtection="1">
      <protection locked="0" hidden="1"/>
    </xf>
    <xf numFmtId="44" fontId="5" fillId="0" borderId="1" xfId="9" applyFont="1" applyBorder="1" applyProtection="1">
      <protection locked="0"/>
    </xf>
    <xf numFmtId="0" fontId="17" fillId="0" borderId="60" xfId="0" applyFont="1" applyBorder="1" applyAlignment="1" applyProtection="1">
      <alignment horizontal="left"/>
      <protection hidden="1"/>
    </xf>
    <xf numFmtId="0" fontId="3" fillId="0" borderId="46" xfId="0" applyFont="1" applyBorder="1" applyProtection="1">
      <protection hidden="1"/>
    </xf>
    <xf numFmtId="0" fontId="3" fillId="0" borderId="46" xfId="0" applyFont="1" applyBorder="1" applyAlignment="1" applyProtection="1">
      <alignment horizontal="center"/>
      <protection hidden="1"/>
    </xf>
    <xf numFmtId="0" fontId="3" fillId="0" borderId="61" xfId="0" applyFont="1" applyBorder="1" applyProtection="1">
      <protection hidden="1"/>
    </xf>
    <xf numFmtId="0" fontId="7" fillId="0" borderId="6" xfId="0" applyFont="1" applyBorder="1" applyAlignment="1">
      <alignment horizontal="center" vertical="center" wrapText="1"/>
    </xf>
    <xf numFmtId="0" fontId="8" fillId="0" borderId="0" xfId="0" applyFont="1" applyAlignment="1">
      <alignment horizontal="left"/>
    </xf>
    <xf numFmtId="0" fontId="5" fillId="0" borderId="2" xfId="0" applyFont="1" applyBorder="1" applyAlignment="1">
      <alignment horizontal="left"/>
    </xf>
    <xf numFmtId="0" fontId="5" fillId="0" borderId="2" xfId="0" applyFont="1" applyBorder="1"/>
    <xf numFmtId="0" fontId="8" fillId="0" borderId="2" xfId="0" applyFont="1" applyBorder="1"/>
    <xf numFmtId="0" fontId="3" fillId="0" borderId="2" xfId="0" applyFont="1" applyBorder="1"/>
    <xf numFmtId="0" fontId="5" fillId="0" borderId="1" xfId="0" applyFont="1" applyBorder="1"/>
    <xf numFmtId="0" fontId="8" fillId="0" borderId="2" xfId="0" applyFont="1" applyBorder="1" applyAlignment="1">
      <alignment horizontal="left"/>
    </xf>
    <xf numFmtId="0" fontId="8" fillId="0" borderId="4" xfId="0" applyFont="1" applyBorder="1"/>
    <xf numFmtId="0" fontId="3" fillId="0" borderId="0" xfId="0" applyFont="1"/>
    <xf numFmtId="0" fontId="34" fillId="0" borderId="0" xfId="0" applyFont="1" applyAlignment="1" applyProtection="1">
      <alignment horizontal="center"/>
      <protection hidden="1"/>
    </xf>
    <xf numFmtId="0" fontId="2" fillId="0" borderId="0" xfId="0" applyFont="1" applyAlignment="1" applyProtection="1">
      <alignment horizontal="left" wrapText="1"/>
      <protection hidden="1"/>
    </xf>
    <xf numFmtId="0" fontId="2" fillId="0" borderId="0" xfId="0" applyFont="1" applyProtection="1">
      <protection locked="0"/>
    </xf>
    <xf numFmtId="0" fontId="27" fillId="0" borderId="0" xfId="0" applyFont="1" applyAlignment="1" applyProtection="1">
      <alignment horizontal="left"/>
      <protection locked="0"/>
    </xf>
    <xf numFmtId="0" fontId="27" fillId="0" borderId="0" xfId="0" applyFont="1" applyProtection="1">
      <protection locked="0"/>
    </xf>
    <xf numFmtId="0" fontId="23" fillId="0" borderId="0" xfId="0" applyFont="1" applyAlignment="1" applyProtection="1">
      <alignment vertical="top" wrapText="1"/>
      <protection locked="0"/>
    </xf>
    <xf numFmtId="0" fontId="23" fillId="0" borderId="0" xfId="0" applyFont="1" applyAlignment="1" applyProtection="1">
      <alignment horizontal="left" vertical="top" wrapText="1"/>
      <protection locked="0"/>
    </xf>
    <xf numFmtId="0" fontId="5" fillId="0" borderId="62" xfId="0" applyFont="1" applyBorder="1" applyAlignment="1" applyProtection="1">
      <alignment horizontal="center"/>
      <protection hidden="1"/>
    </xf>
    <xf numFmtId="0" fontId="3" fillId="0" borderId="63" xfId="0" applyFont="1" applyBorder="1" applyProtection="1">
      <protection hidden="1"/>
    </xf>
    <xf numFmtId="0" fontId="5" fillId="0" borderId="34" xfId="0" applyFont="1" applyBorder="1" applyAlignment="1" applyProtection="1">
      <alignment horizontal="center"/>
      <protection hidden="1"/>
    </xf>
    <xf numFmtId="0" fontId="8" fillId="0" borderId="63" xfId="0" applyFont="1" applyBorder="1" applyProtection="1">
      <protection hidden="1"/>
    </xf>
    <xf numFmtId="0" fontId="8" fillId="0" borderId="65" xfId="0" applyFont="1" applyBorder="1" applyProtection="1">
      <protection hidden="1"/>
    </xf>
    <xf numFmtId="0" fontId="8" fillId="0" borderId="4" xfId="0" applyFont="1" applyBorder="1" applyAlignment="1" applyProtection="1">
      <alignment horizontal="left"/>
      <protection hidden="1"/>
    </xf>
    <xf numFmtId="0" fontId="52" fillId="0" borderId="0" xfId="0" applyFont="1" applyProtection="1">
      <protection hidden="1"/>
    </xf>
    <xf numFmtId="0" fontId="63" fillId="0" borderId="0" xfId="6" applyFont="1" applyAlignment="1">
      <alignment horizontal="left"/>
    </xf>
    <xf numFmtId="0" fontId="18" fillId="0" borderId="0" xfId="0" applyFont="1" applyProtection="1">
      <protection hidden="1"/>
    </xf>
    <xf numFmtId="0" fontId="3" fillId="0" borderId="0" xfId="0" applyFont="1" applyAlignment="1" applyProtection="1">
      <alignment horizontal="justify"/>
      <protection hidden="1"/>
    </xf>
    <xf numFmtId="0" fontId="59" fillId="0" borderId="0" xfId="11" applyFont="1" applyAlignment="1" applyProtection="1">
      <alignment horizontal="center"/>
      <protection locked="0"/>
    </xf>
    <xf numFmtId="0" fontId="14" fillId="0" borderId="0" xfId="11" applyFont="1" applyProtection="1">
      <protection locked="0"/>
    </xf>
    <xf numFmtId="0" fontId="17" fillId="0" borderId="0" xfId="11" applyFont="1" applyAlignment="1" applyProtection="1">
      <alignment horizontal="center"/>
      <protection locked="0"/>
    </xf>
    <xf numFmtId="44" fontId="14" fillId="0" borderId="2" xfId="7" applyFont="1" applyBorder="1" applyAlignment="1" applyProtection="1">
      <alignment horizontal="right"/>
      <protection locked="0"/>
    </xf>
    <xf numFmtId="0" fontId="14" fillId="0" borderId="2" xfId="11" applyFont="1" applyBorder="1" applyAlignment="1" applyProtection="1">
      <alignment horizontal="left" vertical="top" wrapText="1"/>
      <protection locked="0"/>
    </xf>
    <xf numFmtId="44" fontId="14" fillId="0" borderId="2" xfId="7" applyFont="1" applyBorder="1" applyAlignment="1" applyProtection="1">
      <alignment horizontal="left"/>
      <protection locked="0"/>
    </xf>
    <xf numFmtId="0" fontId="7" fillId="0" borderId="0" xfId="11" applyFont="1" applyProtection="1">
      <protection locked="0"/>
    </xf>
    <xf numFmtId="0" fontId="14" fillId="0" borderId="0" xfId="11" applyFont="1" applyAlignment="1" applyProtection="1">
      <alignment horizontal="center" wrapText="1"/>
      <protection locked="0"/>
    </xf>
    <xf numFmtId="0" fontId="14" fillId="0" borderId="2" xfId="11" applyFont="1" applyBorder="1" applyProtection="1">
      <protection locked="0"/>
    </xf>
    <xf numFmtId="44" fontId="14" fillId="0" borderId="2" xfId="7" applyFont="1" applyBorder="1" applyProtection="1">
      <protection locked="0"/>
    </xf>
    <xf numFmtId="44" fontId="14" fillId="0" borderId="67" xfId="11" applyNumberFormat="1" applyFont="1" applyBorder="1" applyProtection="1">
      <protection locked="0"/>
    </xf>
    <xf numFmtId="0" fontId="14" fillId="0" borderId="12" xfId="11" applyFont="1" applyBorder="1" applyAlignment="1">
      <alignment horizontal="center" wrapText="1"/>
    </xf>
    <xf numFmtId="0" fontId="59" fillId="0" borderId="0" xfId="6" applyFont="1" applyAlignment="1" applyProtection="1">
      <alignment horizontal="center"/>
      <protection locked="0"/>
    </xf>
    <xf numFmtId="0" fontId="14" fillId="0" borderId="0" xfId="6" applyFont="1" applyProtection="1">
      <protection locked="0"/>
    </xf>
    <xf numFmtId="0" fontId="17" fillId="0" borderId="0" xfId="6" applyFont="1" applyAlignment="1" applyProtection="1">
      <alignment horizontal="center"/>
      <protection locked="0"/>
    </xf>
    <xf numFmtId="0" fontId="62" fillId="0" borderId="0" xfId="6" applyFont="1" applyProtection="1">
      <protection locked="0"/>
    </xf>
    <xf numFmtId="0" fontId="14" fillId="0" borderId="0" xfId="6" applyFont="1"/>
    <xf numFmtId="0" fontId="7" fillId="0" borderId="0" xfId="11" applyFont="1" applyAlignment="1" applyProtection="1">
      <alignment vertical="top"/>
      <protection locked="0"/>
    </xf>
    <xf numFmtId="0" fontId="52" fillId="0" borderId="0" xfId="0" applyFont="1" applyAlignment="1" applyProtection="1">
      <alignment wrapText="1"/>
      <protection hidden="1"/>
    </xf>
    <xf numFmtId="0" fontId="13" fillId="0" borderId="0" xfId="0" applyFont="1" applyAlignment="1" applyProtection="1">
      <alignment horizontal="center" vertical="center"/>
      <protection locked="0"/>
    </xf>
    <xf numFmtId="0" fontId="7" fillId="0" borderId="0" xfId="11" applyFont="1" applyAlignment="1" applyProtection="1">
      <alignment horizontal="left" vertical="top" wrapText="1"/>
      <protection locked="0"/>
    </xf>
    <xf numFmtId="0" fontId="3" fillId="0" borderId="11" xfId="11" applyBorder="1" applyAlignment="1" applyProtection="1">
      <alignment horizontal="center"/>
      <protection locked="0"/>
    </xf>
    <xf numFmtId="44" fontId="5" fillId="0" borderId="1" xfId="0" applyNumberFormat="1" applyFont="1" applyBorder="1"/>
    <xf numFmtId="0" fontId="9" fillId="0" borderId="0" xfId="0" applyFont="1" applyAlignment="1" applyProtection="1">
      <alignment horizontal="center" vertical="center" wrapText="1"/>
      <protection locked="0"/>
    </xf>
    <xf numFmtId="0" fontId="3" fillId="0" borderId="0" xfId="6" applyProtection="1">
      <protection locked="0"/>
    </xf>
    <xf numFmtId="0" fontId="6" fillId="0" borderId="0" xfId="6" applyFont="1" applyProtection="1">
      <protection locked="0"/>
    </xf>
    <xf numFmtId="0" fontId="6" fillId="0" borderId="0" xfId="6" applyFont="1" applyAlignment="1" applyProtection="1">
      <alignment horizontal="center" vertical="center"/>
      <protection locked="0"/>
    </xf>
    <xf numFmtId="0" fontId="3" fillId="0" borderId="0" xfId="6" applyAlignment="1" applyProtection="1">
      <alignment horizontal="left" vertical="top" wrapText="1"/>
      <protection locked="0"/>
    </xf>
    <xf numFmtId="0" fontId="3" fillId="0" borderId="0" xfId="6" applyAlignment="1" applyProtection="1">
      <alignment horizontal="left" wrapText="1"/>
      <protection locked="0"/>
    </xf>
    <xf numFmtId="44" fontId="3" fillId="0" borderId="0" xfId="6" applyNumberFormat="1" applyProtection="1">
      <protection locked="0"/>
    </xf>
    <xf numFmtId="0" fontId="3" fillId="0" borderId="46" xfId="6" applyBorder="1" applyAlignment="1">
      <alignment horizontal="center"/>
    </xf>
    <xf numFmtId="44" fontId="3" fillId="0" borderId="67" xfId="6" applyNumberFormat="1" applyBorder="1"/>
    <xf numFmtId="0" fontId="6" fillId="0" borderId="0" xfId="0" applyFont="1" applyAlignment="1" applyProtection="1">
      <alignment horizontal="centerContinuous"/>
      <protection hidden="1"/>
    </xf>
    <xf numFmtId="0" fontId="14" fillId="0" borderId="0" xfId="11" applyFont="1"/>
    <xf numFmtId="44" fontId="14" fillId="0" borderId="67" xfId="11" applyNumberFormat="1" applyFont="1" applyBorder="1"/>
    <xf numFmtId="0" fontId="6" fillId="0" borderId="0" xfId="0" applyFont="1" applyAlignment="1">
      <alignment horizontal="centerContinuous"/>
    </xf>
    <xf numFmtId="0" fontId="61" fillId="0" borderId="0" xfId="6" applyFont="1" applyAlignment="1">
      <alignment horizontal="center"/>
    </xf>
    <xf numFmtId="0" fontId="14" fillId="0" borderId="1" xfId="0" applyFont="1" applyBorder="1" applyAlignment="1" applyProtection="1">
      <alignment horizontal="center"/>
      <protection hidden="1"/>
    </xf>
    <xf numFmtId="44" fontId="14" fillId="0" borderId="1" xfId="0" applyNumberFormat="1" applyFont="1" applyBorder="1" applyAlignment="1" applyProtection="1">
      <alignment horizontal="center"/>
      <protection hidden="1"/>
    </xf>
    <xf numFmtId="43" fontId="3" fillId="0" borderId="19" xfId="0" applyNumberFormat="1" applyFont="1" applyBorder="1" applyProtection="1">
      <protection locked="0"/>
    </xf>
    <xf numFmtId="44" fontId="3" fillId="0" borderId="1" xfId="0" applyNumberFormat="1" applyFont="1" applyBorder="1" applyProtection="1">
      <protection hidden="1"/>
    </xf>
    <xf numFmtId="37" fontId="3" fillId="0" borderId="0" xfId="0" applyNumberFormat="1" applyFont="1" applyProtection="1">
      <protection hidden="1"/>
    </xf>
    <xf numFmtId="37" fontId="3" fillId="0" borderId="19" xfId="0" applyNumberFormat="1" applyFont="1" applyBorder="1" applyProtection="1">
      <protection hidden="1"/>
    </xf>
    <xf numFmtId="167" fontId="3" fillId="0" borderId="19" xfId="0" applyNumberFormat="1" applyFont="1" applyBorder="1" applyProtection="1">
      <protection locked="0"/>
    </xf>
    <xf numFmtId="167" fontId="3" fillId="0" borderId="1" xfId="0" applyNumberFormat="1" applyFont="1" applyBorder="1" applyProtection="1">
      <protection locked="0"/>
    </xf>
    <xf numFmtId="0" fontId="3" fillId="0" borderId="11" xfId="6" applyBorder="1" applyAlignment="1">
      <alignment horizontal="center"/>
    </xf>
    <xf numFmtId="0" fontId="3" fillId="0" borderId="11" xfId="11" applyBorder="1" applyAlignment="1">
      <alignment horizontal="center"/>
    </xf>
    <xf numFmtId="0" fontId="17" fillId="0" borderId="0" xfId="11" applyFont="1" applyAlignment="1">
      <alignment horizontal="center"/>
    </xf>
    <xf numFmtId="0" fontId="64" fillId="0" borderId="0" xfId="0" applyFont="1"/>
    <xf numFmtId="0" fontId="64" fillId="0" borderId="0" xfId="0" applyFont="1" applyProtection="1">
      <protection hidden="1"/>
    </xf>
    <xf numFmtId="0" fontId="65" fillId="0" borderId="0" xfId="0" applyFont="1" applyAlignment="1" applyProtection="1">
      <alignment horizontal="centerContinuous"/>
      <protection hidden="1"/>
    </xf>
    <xf numFmtId="0" fontId="71" fillId="0" borderId="0" xfId="0" applyFont="1" applyAlignment="1" applyProtection="1">
      <alignment horizontal="centerContinuous"/>
      <protection hidden="1"/>
    </xf>
    <xf numFmtId="0" fontId="64" fillId="0" borderId="37" xfId="0" applyFont="1" applyBorder="1" applyAlignment="1">
      <alignment wrapText="1"/>
    </xf>
    <xf numFmtId="0" fontId="64" fillId="0" borderId="2" xfId="0" applyFont="1" applyBorder="1" applyAlignment="1" applyProtection="1">
      <alignment horizontal="left"/>
      <protection locked="0"/>
    </xf>
    <xf numFmtId="0" fontId="66" fillId="0" borderId="0" xfId="0" applyFont="1"/>
    <xf numFmtId="0" fontId="64" fillId="0" borderId="38" xfId="0" applyFont="1" applyBorder="1"/>
    <xf numFmtId="0" fontId="64" fillId="0" borderId="2" xfId="0" applyFont="1" applyBorder="1" applyProtection="1">
      <protection locked="0"/>
    </xf>
    <xf numFmtId="49" fontId="64" fillId="0" borderId="2" xfId="0" applyNumberFormat="1" applyFont="1" applyBorder="1" applyProtection="1">
      <protection locked="0"/>
    </xf>
    <xf numFmtId="168" fontId="64" fillId="0" borderId="2" xfId="8" applyNumberFormat="1" applyFont="1" applyFill="1" applyBorder="1" applyProtection="1">
      <protection locked="0"/>
    </xf>
    <xf numFmtId="0" fontId="64" fillId="0" borderId="48" xfId="0" applyFont="1" applyBorder="1" applyProtection="1">
      <protection hidden="1"/>
    </xf>
    <xf numFmtId="43" fontId="64" fillId="0" borderId="51" xfId="8" applyFont="1" applyFill="1" applyBorder="1" applyAlignment="1" applyProtection="1">
      <alignment horizontal="left"/>
      <protection locked="0"/>
    </xf>
    <xf numFmtId="0" fontId="66" fillId="0" borderId="0" xfId="0" applyFont="1" applyAlignment="1">
      <alignment wrapText="1"/>
    </xf>
    <xf numFmtId="0" fontId="64" fillId="0" borderId="49" xfId="0" applyFont="1" applyBorder="1" applyProtection="1">
      <protection hidden="1"/>
    </xf>
    <xf numFmtId="169" fontId="64" fillId="0" borderId="51" xfId="8" applyNumberFormat="1" applyFont="1" applyFill="1" applyBorder="1" applyAlignment="1" applyProtection="1">
      <alignment horizontal="left"/>
      <protection locked="0"/>
    </xf>
    <xf numFmtId="0" fontId="64" fillId="0" borderId="2" xfId="0" applyFont="1" applyBorder="1" applyAlignment="1">
      <alignment horizontal="center"/>
    </xf>
    <xf numFmtId="0" fontId="64" fillId="0" borderId="50" xfId="0" applyFont="1" applyBorder="1" applyProtection="1">
      <protection hidden="1"/>
    </xf>
    <xf numFmtId="0" fontId="66" fillId="0" borderId="0" xfId="0" applyFont="1" applyAlignment="1">
      <alignment vertical="top"/>
    </xf>
    <xf numFmtId="0" fontId="64" fillId="0" borderId="38" xfId="0" applyFont="1" applyBorder="1" applyAlignment="1">
      <alignment horizontal="right"/>
    </xf>
    <xf numFmtId="49" fontId="64" fillId="0" borderId="2" xfId="0" applyNumberFormat="1" applyFont="1" applyBorder="1" applyAlignment="1" applyProtection="1">
      <alignment horizontal="left"/>
      <protection locked="0"/>
    </xf>
    <xf numFmtId="0" fontId="14" fillId="0" borderId="0" xfId="0" applyFont="1" applyAlignment="1" applyProtection="1">
      <alignment horizontal="center" vertical="top"/>
      <protection hidden="1"/>
    </xf>
    <xf numFmtId="0" fontId="6" fillId="0" borderId="0" xfId="0" applyFont="1" applyAlignment="1" applyProtection="1">
      <alignment horizontal="center" vertical="center"/>
      <protection locked="0"/>
    </xf>
    <xf numFmtId="0" fontId="73" fillId="0" borderId="0" xfId="10" applyFont="1" applyProtection="1">
      <protection locked="0"/>
    </xf>
    <xf numFmtId="0" fontId="75" fillId="0" borderId="0" xfId="10" applyFont="1" applyAlignment="1">
      <alignment horizontal="center"/>
    </xf>
    <xf numFmtId="0" fontId="73" fillId="0" borderId="0" xfId="10" applyFont="1"/>
    <xf numFmtId="0" fontId="73" fillId="0" borderId="1" xfId="10" applyFont="1" applyBorder="1" applyProtection="1">
      <protection locked="0"/>
    </xf>
    <xf numFmtId="0" fontId="73" fillId="0" borderId="16" xfId="10" applyFont="1" applyBorder="1" applyAlignment="1" applyProtection="1">
      <alignment horizontal="center"/>
      <protection locked="0"/>
    </xf>
    <xf numFmtId="0" fontId="76" fillId="0" borderId="0" xfId="10" applyFont="1" applyAlignment="1" applyProtection="1">
      <alignment horizontal="center"/>
      <protection locked="0"/>
    </xf>
    <xf numFmtId="0" fontId="72" fillId="0" borderId="0" xfId="10" applyFont="1" applyProtection="1">
      <protection locked="0"/>
    </xf>
    <xf numFmtId="0" fontId="72" fillId="0" borderId="0" xfId="10" applyFont="1" applyAlignment="1" applyProtection="1">
      <alignment horizontal="center"/>
      <protection locked="0"/>
    </xf>
    <xf numFmtId="0" fontId="72" fillId="0" borderId="12" xfId="10" applyFont="1" applyBorder="1" applyAlignment="1">
      <alignment horizontal="center"/>
    </xf>
    <xf numFmtId="0" fontId="77" fillId="0" borderId="0" xfId="10" applyFont="1" applyAlignment="1" applyProtection="1">
      <alignment horizontal="center"/>
      <protection locked="0"/>
    </xf>
    <xf numFmtId="0" fontId="78" fillId="0" borderId="0" xfId="10" applyFont="1" applyProtection="1">
      <protection locked="0"/>
    </xf>
    <xf numFmtId="0" fontId="76" fillId="0" borderId="0" xfId="10" applyFont="1" applyAlignment="1">
      <alignment horizontal="center"/>
    </xf>
    <xf numFmtId="0" fontId="76" fillId="0" borderId="1" xfId="10" applyFont="1" applyBorder="1" applyAlignment="1" applyProtection="1">
      <alignment horizontal="center"/>
      <protection locked="0"/>
    </xf>
    <xf numFmtId="0" fontId="76" fillId="0" borderId="19" xfId="10" applyFont="1" applyBorder="1" applyAlignment="1" applyProtection="1">
      <alignment horizontal="center"/>
      <protection locked="0"/>
    </xf>
    <xf numFmtId="0" fontId="18" fillId="0" borderId="0" xfId="0" applyFont="1" applyAlignment="1" applyProtection="1">
      <alignment horizontal="centerContinuous" vertical="center"/>
      <protection hidden="1"/>
    </xf>
    <xf numFmtId="43" fontId="14" fillId="0" borderId="1" xfId="0" quotePrefix="1" applyNumberFormat="1" applyFont="1" applyBorder="1" applyAlignment="1" applyProtection="1">
      <alignment horizontal="center"/>
      <protection locked="0"/>
    </xf>
    <xf numFmtId="0" fontId="14" fillId="0" borderId="15" xfId="0" applyFont="1" applyBorder="1" applyProtection="1">
      <protection hidden="1"/>
    </xf>
    <xf numFmtId="0" fontId="14" fillId="0" borderId="17" xfId="0" applyFont="1" applyBorder="1" applyProtection="1">
      <protection hidden="1"/>
    </xf>
    <xf numFmtId="0" fontId="14" fillId="0" borderId="12" xfId="0" applyFont="1" applyBorder="1" applyProtection="1">
      <protection hidden="1"/>
    </xf>
    <xf numFmtId="41" fontId="14" fillId="0" borderId="12" xfId="0" quotePrefix="1" applyNumberFormat="1" applyFont="1" applyBorder="1" applyAlignment="1" applyProtection="1">
      <alignment horizontal="center" vertical="top"/>
      <protection hidden="1"/>
    </xf>
    <xf numFmtId="0" fontId="14" fillId="0" borderId="18" xfId="0" applyFont="1" applyBorder="1" applyProtection="1">
      <protection hidden="1"/>
    </xf>
    <xf numFmtId="41" fontId="14" fillId="0" borderId="0" xfId="0" quotePrefix="1" applyNumberFormat="1" applyFont="1" applyAlignment="1" applyProtection="1">
      <alignment horizontal="center" vertical="top"/>
      <protection hidden="1"/>
    </xf>
    <xf numFmtId="43" fontId="14" fillId="0" borderId="0" xfId="0" applyNumberFormat="1" applyFont="1" applyProtection="1">
      <protection hidden="1"/>
    </xf>
    <xf numFmtId="0" fontId="81" fillId="0" borderId="0" xfId="0" applyFont="1" applyProtection="1">
      <protection hidden="1"/>
    </xf>
    <xf numFmtId="0" fontId="14" fillId="0" borderId="0" xfId="0" applyFont="1" applyAlignment="1" applyProtection="1">
      <alignment horizontal="center" vertical="top" wrapText="1"/>
      <protection hidden="1"/>
    </xf>
    <xf numFmtId="41" fontId="14" fillId="0" borderId="0" xfId="0" applyNumberFormat="1" applyFont="1" applyAlignment="1" applyProtection="1">
      <alignment horizontal="center" vertical="top" wrapText="1"/>
      <protection hidden="1"/>
    </xf>
    <xf numFmtId="0" fontId="14" fillId="0" borderId="0" xfId="0" applyFont="1" applyAlignment="1" applyProtection="1">
      <alignment horizontal="center" wrapText="1"/>
      <protection hidden="1"/>
    </xf>
    <xf numFmtId="41" fontId="14" fillId="0" borderId="0" xfId="0" quotePrefix="1" applyNumberFormat="1" applyFont="1" applyAlignment="1" applyProtection="1">
      <alignment horizontal="center"/>
      <protection hidden="1"/>
    </xf>
    <xf numFmtId="0" fontId="86" fillId="0" borderId="0" xfId="12"/>
    <xf numFmtId="0" fontId="88" fillId="0" borderId="0" xfId="12" applyFont="1"/>
    <xf numFmtId="0" fontId="86" fillId="0" borderId="0" xfId="12" applyAlignment="1">
      <alignment vertical="top" wrapText="1"/>
    </xf>
    <xf numFmtId="0" fontId="86" fillId="0" borderId="0" xfId="12" quotePrefix="1" applyAlignment="1">
      <alignment horizontal="right"/>
    </xf>
    <xf numFmtId="0" fontId="86" fillId="0" borderId="0" xfId="12" applyAlignment="1" applyProtection="1">
      <alignment vertical="top"/>
      <protection locked="0"/>
    </xf>
    <xf numFmtId="0" fontId="86" fillId="0" borderId="0" xfId="12" applyAlignment="1" applyProtection="1">
      <alignment horizontal="right" vertical="top"/>
      <protection locked="0"/>
    </xf>
    <xf numFmtId="44" fontId="86" fillId="0" borderId="0" xfId="7" applyFont="1" applyAlignment="1" applyProtection="1">
      <alignment vertical="top"/>
      <protection locked="0"/>
    </xf>
    <xf numFmtId="0" fontId="86" fillId="0" borderId="0" xfId="12" applyAlignment="1" applyProtection="1">
      <alignment horizontal="right" vertical="top" wrapText="1"/>
      <protection locked="0"/>
    </xf>
    <xf numFmtId="0" fontId="86" fillId="0" borderId="0" xfId="12" applyAlignment="1">
      <alignment horizontal="right"/>
    </xf>
    <xf numFmtId="0" fontId="89" fillId="0" borderId="0" xfId="6" applyFont="1"/>
    <xf numFmtId="0" fontId="86" fillId="0" borderId="0" xfId="12" quotePrefix="1" applyAlignment="1">
      <alignment horizontal="right" vertical="top"/>
    </xf>
    <xf numFmtId="0" fontId="86" fillId="0" borderId="0" xfId="12" applyAlignment="1" applyProtection="1">
      <alignment horizontal="left"/>
      <protection locked="0"/>
    </xf>
    <xf numFmtId="0" fontId="86" fillId="0" borderId="0" xfId="12" applyProtection="1">
      <protection locked="0"/>
    </xf>
    <xf numFmtId="0" fontId="86" fillId="0" borderId="0" xfId="12" applyAlignment="1" applyProtection="1">
      <alignment horizontal="right"/>
      <protection locked="0"/>
    </xf>
    <xf numFmtId="0" fontId="3" fillId="0" borderId="0" xfId="6" applyAlignment="1" applyProtection="1">
      <alignment horizontal="left" indent="1"/>
      <protection hidden="1"/>
    </xf>
    <xf numFmtId="0" fontId="5" fillId="0" borderId="0" xfId="0" quotePrefix="1" applyFont="1" applyAlignment="1">
      <alignment horizontal="center" vertical="center" textRotation="90"/>
    </xf>
    <xf numFmtId="0" fontId="5" fillId="0" borderId="0" xfId="0" applyFont="1" applyAlignment="1">
      <alignment horizontal="center" vertical="center" textRotation="90"/>
    </xf>
    <xf numFmtId="0" fontId="7" fillId="0" borderId="0" xfId="0" applyFont="1" applyAlignment="1" applyProtection="1">
      <alignment horizontal="centerContinuous" vertical="center"/>
      <protection hidden="1"/>
    </xf>
    <xf numFmtId="0" fontId="3" fillId="0" borderId="14" xfId="0" applyFont="1" applyBorder="1" applyProtection="1">
      <protection hidden="1"/>
    </xf>
    <xf numFmtId="43" fontId="3" fillId="0" borderId="1" xfId="0" quotePrefix="1" applyNumberFormat="1" applyFont="1" applyBorder="1" applyAlignment="1" applyProtection="1">
      <alignment horizontal="center"/>
      <protection locked="0"/>
    </xf>
    <xf numFmtId="0" fontId="3" fillId="0" borderId="0" xfId="0" quotePrefix="1" applyFont="1" applyAlignment="1" applyProtection="1">
      <alignment horizontal="center" vertical="top"/>
      <protection hidden="1"/>
    </xf>
    <xf numFmtId="43" fontId="3" fillId="0" borderId="1" xfId="0" quotePrefix="1" applyNumberFormat="1" applyFont="1" applyBorder="1" applyAlignment="1" applyProtection="1">
      <alignment horizontal="center"/>
      <protection hidden="1"/>
    </xf>
    <xf numFmtId="0" fontId="2" fillId="0" borderId="14" xfId="0" applyFont="1" applyBorder="1" applyProtection="1">
      <protection hidden="1"/>
    </xf>
    <xf numFmtId="0" fontId="3" fillId="0" borderId="12" xfId="0" applyFont="1" applyBorder="1" applyProtection="1">
      <protection hidden="1"/>
    </xf>
    <xf numFmtId="41" fontId="3" fillId="0" borderId="12" xfId="0" quotePrefix="1" applyNumberFormat="1" applyFont="1" applyBorder="1" applyAlignment="1" applyProtection="1">
      <alignment horizontal="center"/>
      <protection hidden="1"/>
    </xf>
    <xf numFmtId="0" fontId="3" fillId="0" borderId="16" xfId="0" applyFont="1" applyBorder="1" applyAlignment="1" applyProtection="1">
      <alignment horizontal="center"/>
      <protection hidden="1"/>
    </xf>
    <xf numFmtId="43" fontId="3" fillId="0" borderId="1" xfId="0" applyNumberFormat="1" applyFont="1" applyBorder="1" applyAlignment="1" applyProtection="1">
      <alignment horizontal="right"/>
      <protection locked="0"/>
    </xf>
    <xf numFmtId="41" fontId="3" fillId="0" borderId="0" xfId="0" quotePrefix="1" applyNumberFormat="1" applyFont="1" applyAlignment="1" applyProtection="1">
      <alignment horizontal="center" vertical="top"/>
      <protection hidden="1"/>
    </xf>
    <xf numFmtId="43" fontId="3" fillId="0" borderId="1" xfId="5" applyNumberFormat="1" applyFont="1" applyBorder="1" applyAlignment="1" applyProtection="1">
      <alignment horizontal="right"/>
      <protection hidden="1"/>
    </xf>
    <xf numFmtId="0" fontId="3" fillId="0" borderId="0" xfId="0" applyFont="1" applyAlignment="1" applyProtection="1">
      <alignment horizontal="center"/>
      <protection hidden="1"/>
    </xf>
    <xf numFmtId="0" fontId="3" fillId="0" borderId="1" xfId="0" applyFont="1" applyBorder="1" applyAlignment="1" applyProtection="1">
      <alignment horizontal="center"/>
      <protection locked="0"/>
    </xf>
    <xf numFmtId="43" fontId="3" fillId="0" borderId="1" xfId="0" applyNumberFormat="1" applyFont="1" applyBorder="1" applyAlignment="1" applyProtection="1">
      <alignment horizontal="right"/>
      <protection hidden="1"/>
    </xf>
    <xf numFmtId="41" fontId="3" fillId="0" borderId="0" xfId="0" quotePrefix="1" applyNumberFormat="1" applyFont="1" applyAlignment="1" applyProtection="1">
      <alignment horizontal="center"/>
      <protection hidden="1"/>
    </xf>
    <xf numFmtId="0" fontId="3" fillId="0" borderId="16" xfId="0" applyFont="1" applyBorder="1" applyAlignment="1" applyProtection="1">
      <alignment horizontal="center" vertical="center"/>
      <protection hidden="1"/>
    </xf>
    <xf numFmtId="43" fontId="3" fillId="0" borderId="1" xfId="0" applyNumberFormat="1" applyFont="1" applyBorder="1" applyProtection="1">
      <protection hidden="1"/>
    </xf>
    <xf numFmtId="0" fontId="3" fillId="0" borderId="0" xfId="0" applyFont="1" applyAlignment="1" applyProtection="1">
      <alignment horizontal="right"/>
      <protection hidden="1"/>
    </xf>
    <xf numFmtId="0" fontId="2" fillId="0" borderId="31" xfId="0" applyFont="1" applyBorder="1" applyAlignment="1" applyProtection="1">
      <alignment horizontal="centerContinuous"/>
      <protection hidden="1"/>
    </xf>
    <xf numFmtId="0" fontId="2" fillId="0" borderId="36" xfId="0" applyFont="1" applyBorder="1" applyAlignment="1" applyProtection="1">
      <alignment horizontal="centerContinuous"/>
      <protection hidden="1"/>
    </xf>
    <xf numFmtId="0" fontId="3" fillId="0" borderId="36" xfId="0" applyFont="1" applyBorder="1" applyAlignment="1" applyProtection="1">
      <alignment horizontal="centerContinuous"/>
      <protection hidden="1"/>
    </xf>
    <xf numFmtId="0" fontId="3" fillId="0" borderId="32" xfId="0" applyFont="1" applyBorder="1" applyAlignment="1" applyProtection="1">
      <alignment horizontal="centerContinuous"/>
      <protection hidden="1"/>
    </xf>
    <xf numFmtId="0" fontId="2" fillId="0" borderId="0" xfId="0" applyFont="1" applyAlignment="1" applyProtection="1">
      <alignment horizontal="centerContinuous"/>
      <protection hidden="1"/>
    </xf>
    <xf numFmtId="0" fontId="3" fillId="0" borderId="0" xfId="0" applyFont="1" applyAlignment="1" applyProtection="1">
      <alignment horizontal="centerContinuous"/>
      <protection hidden="1"/>
    </xf>
    <xf numFmtId="0" fontId="14" fillId="0" borderId="0" xfId="0" applyFont="1" applyAlignment="1" applyProtection="1">
      <alignment horizontal="centerContinuous" vertical="center"/>
      <protection hidden="1"/>
    </xf>
    <xf numFmtId="0" fontId="14" fillId="0" borderId="0" xfId="0" applyFont="1" applyAlignment="1" applyProtection="1">
      <alignment vertical="center"/>
      <protection hidden="1"/>
    </xf>
    <xf numFmtId="0" fontId="94" fillId="0" borderId="0" xfId="13" applyFont="1" applyAlignment="1">
      <alignment horizontal="left"/>
    </xf>
    <xf numFmtId="0" fontId="13" fillId="0" borderId="0" xfId="13" applyFont="1" applyAlignment="1">
      <alignment horizontal="left"/>
    </xf>
    <xf numFmtId="0" fontId="17" fillId="0" borderId="0" xfId="13" applyFont="1" applyAlignment="1">
      <alignment horizontal="centerContinuous"/>
    </xf>
    <xf numFmtId="0" fontId="3" fillId="0" borderId="0" xfId="13" applyAlignment="1">
      <alignment horizontal="centerContinuous"/>
    </xf>
    <xf numFmtId="0" fontId="71" fillId="11" borderId="0" xfId="0" applyFont="1" applyFill="1"/>
    <xf numFmtId="0" fontId="64" fillId="11" borderId="0" xfId="0" applyFont="1" applyFill="1"/>
    <xf numFmtId="0" fontId="71" fillId="0" borderId="0" xfId="0" applyFont="1"/>
    <xf numFmtId="0" fontId="2" fillId="0" borderId="0" xfId="0" applyFont="1" applyAlignment="1" applyProtection="1">
      <alignment horizontal="right" vertical="top" wrapText="1"/>
      <protection hidden="1"/>
    </xf>
    <xf numFmtId="0" fontId="2" fillId="0" borderId="0" xfId="0" applyFont="1" applyAlignment="1" applyProtection="1">
      <alignment horizontal="center" vertical="top" wrapText="1"/>
      <protection hidden="1"/>
    </xf>
    <xf numFmtId="0" fontId="18" fillId="0" borderId="2" xfId="11" applyFont="1" applyBorder="1" applyAlignment="1" applyProtection="1">
      <alignment horizontal="right" wrapText="1"/>
      <protection locked="0"/>
    </xf>
    <xf numFmtId="0" fontId="96" fillId="0" borderId="0" xfId="0" applyFont="1"/>
    <xf numFmtId="9" fontId="3" fillId="0" borderId="19" xfId="5" applyFont="1" applyFill="1" applyBorder="1" applyProtection="1"/>
    <xf numFmtId="0" fontId="5" fillId="0" borderId="14" xfId="0" applyFont="1" applyBorder="1" applyAlignment="1" applyProtection="1">
      <alignment horizontal="center" vertical="center"/>
      <protection hidden="1"/>
    </xf>
    <xf numFmtId="0" fontId="8" fillId="0" borderId="0" xfId="0" applyFont="1" applyAlignment="1" applyProtection="1">
      <alignment vertical="center"/>
      <protection hidden="1"/>
    </xf>
    <xf numFmtId="43" fontId="5" fillId="0" borderId="2" xfId="0" applyNumberFormat="1" applyFont="1" applyBorder="1" applyProtection="1">
      <protection locked="0"/>
    </xf>
    <xf numFmtId="43" fontId="5" fillId="0" borderId="3" xfId="0" applyNumberFormat="1" applyFont="1" applyBorder="1" applyProtection="1">
      <protection locked="0"/>
    </xf>
    <xf numFmtId="43" fontId="2" fillId="0" borderId="4" xfId="0" applyNumberFormat="1" applyFont="1" applyBorder="1" applyProtection="1">
      <protection hidden="1"/>
    </xf>
    <xf numFmtId="43" fontId="2" fillId="0" borderId="10" xfId="0" applyNumberFormat="1" applyFont="1" applyBorder="1" applyProtection="1">
      <protection hidden="1"/>
    </xf>
    <xf numFmtId="43" fontId="5" fillId="0" borderId="63" xfId="0" applyNumberFormat="1" applyFont="1" applyBorder="1" applyProtection="1">
      <protection locked="0"/>
    </xf>
    <xf numFmtId="43" fontId="5" fillId="2" borderId="2" xfId="0" applyNumberFormat="1" applyFont="1" applyFill="1" applyBorder="1" applyProtection="1">
      <protection hidden="1"/>
    </xf>
    <xf numFmtId="43" fontId="5" fillId="2" borderId="3" xfId="0" applyNumberFormat="1" applyFont="1" applyFill="1" applyBorder="1" applyProtection="1">
      <protection hidden="1"/>
    </xf>
    <xf numFmtId="43" fontId="5" fillId="2" borderId="63" xfId="0" applyNumberFormat="1" applyFont="1" applyFill="1" applyBorder="1" applyProtection="1">
      <protection hidden="1"/>
    </xf>
    <xf numFmtId="43" fontId="5" fillId="2" borderId="64" xfId="0" applyNumberFormat="1" applyFont="1" applyFill="1" applyBorder="1" applyProtection="1">
      <protection hidden="1"/>
    </xf>
    <xf numFmtId="43" fontId="2" fillId="0" borderId="65" xfId="0" applyNumberFormat="1" applyFont="1" applyBorder="1" applyProtection="1">
      <protection hidden="1"/>
    </xf>
    <xf numFmtId="43" fontId="2" fillId="0" borderId="66" xfId="0" applyNumberFormat="1" applyFont="1" applyBorder="1" applyProtection="1">
      <protection hidden="1"/>
    </xf>
    <xf numFmtId="43" fontId="5" fillId="0" borderId="7" xfId="0" applyNumberFormat="1" applyFont="1" applyBorder="1" applyProtection="1">
      <protection hidden="1"/>
    </xf>
    <xf numFmtId="43" fontId="5" fillId="0" borderId="10" xfId="0" applyNumberFormat="1" applyFont="1" applyBorder="1" applyProtection="1">
      <protection hidden="1"/>
    </xf>
    <xf numFmtId="0" fontId="8" fillId="0" borderId="0" xfId="0" applyFont="1" applyAlignment="1" applyProtection="1">
      <alignment horizontal="left"/>
      <protection hidden="1"/>
    </xf>
    <xf numFmtId="0" fontId="3" fillId="0" borderId="0" xfId="0" applyFont="1" applyAlignment="1" applyProtection="1">
      <alignment vertical="center"/>
      <protection hidden="1"/>
    </xf>
    <xf numFmtId="9" fontId="5" fillId="0" borderId="15" xfId="5" applyFont="1" applyBorder="1" applyAlignment="1" applyProtection="1">
      <alignment horizontal="center"/>
      <protection hidden="1"/>
    </xf>
    <xf numFmtId="43" fontId="0" fillId="0" borderId="19" xfId="0" applyNumberFormat="1" applyBorder="1" applyProtection="1">
      <protection hidden="1"/>
    </xf>
    <xf numFmtId="43" fontId="0" fillId="0" borderId="1" xfId="0" applyNumberFormat="1" applyBorder="1" applyProtection="1">
      <protection locked="0"/>
    </xf>
    <xf numFmtId="43" fontId="0" fillId="0" borderId="1" xfId="0" applyNumberFormat="1" applyBorder="1" applyProtection="1">
      <protection hidden="1"/>
    </xf>
    <xf numFmtId="43" fontId="0" fillId="0" borderId="19" xfId="0" applyNumberFormat="1" applyBorder="1" applyProtection="1">
      <protection locked="0"/>
    </xf>
    <xf numFmtId="43" fontId="7" fillId="0" borderId="30" xfId="0" applyNumberFormat="1" applyFont="1" applyBorder="1" applyProtection="1">
      <protection hidden="1"/>
    </xf>
    <xf numFmtId="43" fontId="0" fillId="0" borderId="1" xfId="0" applyNumberFormat="1" applyBorder="1"/>
    <xf numFmtId="43" fontId="5" fillId="0" borderId="1" xfId="0" applyNumberFormat="1" applyFont="1" applyBorder="1" applyProtection="1">
      <protection locked="0"/>
    </xf>
    <xf numFmtId="43" fontId="7" fillId="0" borderId="32" xfId="0" applyNumberFormat="1" applyFont="1" applyBorder="1" applyAlignment="1" applyProtection="1">
      <alignment horizontal="left" vertical="center"/>
      <protection hidden="1"/>
    </xf>
    <xf numFmtId="0" fontId="3" fillId="0" borderId="0" xfId="0" applyFont="1" applyAlignment="1" applyProtection="1">
      <alignment horizontal="left" vertical="top" wrapText="1"/>
      <protection locked="0"/>
    </xf>
    <xf numFmtId="0" fontId="5" fillId="0" borderId="11" xfId="0" applyFont="1" applyBorder="1" applyAlignment="1" applyProtection="1">
      <alignment horizontal="right"/>
      <protection hidden="1"/>
    </xf>
    <xf numFmtId="0" fontId="8" fillId="0" borderId="12" xfId="0" applyFont="1" applyBorder="1" applyAlignment="1" applyProtection="1">
      <alignment horizontal="right"/>
      <protection hidden="1"/>
    </xf>
    <xf numFmtId="43" fontId="3" fillId="0" borderId="3" xfId="0" applyNumberFormat="1" applyFont="1" applyBorder="1"/>
    <xf numFmtId="0" fontId="3" fillId="0" borderId="0" xfId="0" applyFont="1" applyAlignment="1" applyProtection="1">
      <alignment horizontal="left"/>
      <protection locked="0"/>
    </xf>
    <xf numFmtId="0" fontId="2" fillId="0" borderId="0" xfId="0" applyFont="1" applyAlignment="1" applyProtection="1">
      <alignment horizontal="left"/>
      <protection hidden="1"/>
    </xf>
    <xf numFmtId="0" fontId="5" fillId="0" borderId="41" xfId="0" applyFont="1" applyBorder="1" applyProtection="1">
      <protection hidden="1"/>
    </xf>
    <xf numFmtId="0" fontId="5" fillId="0" borderId="42" xfId="0" applyFont="1" applyBorder="1" applyProtection="1">
      <protection hidden="1"/>
    </xf>
    <xf numFmtId="0" fontId="5" fillId="0" borderId="42" xfId="0" applyFont="1" applyBorder="1" applyAlignment="1" applyProtection="1">
      <alignment horizontal="left" vertical="top" wrapText="1"/>
      <protection hidden="1"/>
    </xf>
    <xf numFmtId="0" fontId="20" fillId="0" borderId="41" xfId="0" applyFont="1" applyBorder="1" applyProtection="1">
      <protection hidden="1"/>
    </xf>
    <xf numFmtId="0" fontId="5" fillId="0" borderId="42" xfId="0" applyFont="1" applyBorder="1" applyAlignment="1" applyProtection="1">
      <alignment horizontal="center" wrapText="1"/>
      <protection hidden="1"/>
    </xf>
    <xf numFmtId="0" fontId="5" fillId="0" borderId="42" xfId="0" applyFont="1" applyBorder="1" applyAlignment="1" applyProtection="1">
      <alignment horizontal="center"/>
      <protection hidden="1"/>
    </xf>
    <xf numFmtId="44" fontId="5" fillId="0" borderId="42" xfId="0" applyNumberFormat="1" applyFont="1" applyBorder="1" applyProtection="1">
      <protection locked="0"/>
    </xf>
    <xf numFmtId="0" fontId="3" fillId="0" borderId="42" xfId="0" applyFont="1" applyBorder="1" applyAlignment="1" applyProtection="1">
      <alignment horizontal="left"/>
      <protection locked="0"/>
    </xf>
    <xf numFmtId="0" fontId="8" fillId="0" borderId="41" xfId="0" applyFont="1" applyBorder="1" applyProtection="1">
      <protection hidden="1"/>
    </xf>
    <xf numFmtId="0" fontId="8" fillId="0" borderId="0" xfId="0" applyFont="1" applyAlignment="1" applyProtection="1">
      <alignment horizontal="right"/>
      <protection hidden="1"/>
    </xf>
    <xf numFmtId="0" fontId="2" fillId="0" borderId="42" xfId="0" applyFont="1" applyBorder="1" applyAlignment="1" applyProtection="1">
      <alignment horizontal="left"/>
      <protection hidden="1"/>
    </xf>
    <xf numFmtId="0" fontId="8" fillId="0" borderId="42" xfId="0" applyFont="1" applyBorder="1" applyAlignment="1" applyProtection="1">
      <alignment horizontal="center" vertical="top" wrapText="1"/>
      <protection hidden="1"/>
    </xf>
    <xf numFmtId="0" fontId="3" fillId="0" borderId="42" xfId="0" applyFont="1" applyBorder="1" applyAlignment="1" applyProtection="1">
      <alignment horizontal="center" vertical="top" wrapText="1"/>
      <protection hidden="1"/>
    </xf>
    <xf numFmtId="0" fontId="2" fillId="0" borderId="41" xfId="0" applyFont="1" applyBorder="1" applyAlignment="1" applyProtection="1">
      <alignment horizontal="right" vertical="top" wrapText="1"/>
      <protection hidden="1"/>
    </xf>
    <xf numFmtId="0" fontId="2" fillId="0" borderId="42" xfId="0" applyFont="1" applyBorder="1" applyAlignment="1" applyProtection="1">
      <alignment horizontal="center" vertical="top" wrapText="1"/>
      <protection locked="0"/>
    </xf>
    <xf numFmtId="0" fontId="18" fillId="0" borderId="42" xfId="0" applyFont="1" applyBorder="1" applyAlignment="1" applyProtection="1">
      <alignment horizontal="center" vertical="top" wrapText="1"/>
      <protection hidden="1"/>
    </xf>
    <xf numFmtId="0" fontId="18" fillId="0" borderId="44" xfId="0" applyFont="1" applyBorder="1" applyAlignment="1" applyProtection="1">
      <alignment horizontal="center" vertical="top" wrapText="1"/>
      <protection hidden="1"/>
    </xf>
    <xf numFmtId="0" fontId="3" fillId="0" borderId="42" xfId="0" applyFont="1" applyBorder="1" applyAlignment="1">
      <alignment horizontal="left" vertical="top" wrapText="1"/>
    </xf>
    <xf numFmtId="0" fontId="3" fillId="0" borderId="43" xfId="0" applyFont="1" applyBorder="1" applyProtection="1">
      <protection locked="0"/>
    </xf>
    <xf numFmtId="0" fontId="3" fillId="0" borderId="42" xfId="0" applyFont="1" applyBorder="1" applyProtection="1">
      <protection locked="0"/>
    </xf>
    <xf numFmtId="44" fontId="3" fillId="0" borderId="42" xfId="9" applyFont="1" applyBorder="1" applyAlignment="1" applyProtection="1">
      <alignment horizontal="left" vertical="top" wrapText="1"/>
      <protection locked="0"/>
    </xf>
    <xf numFmtId="44" fontId="5" fillId="0" borderId="42" xfId="9" applyFont="1" applyBorder="1" applyProtection="1">
      <protection locked="0"/>
    </xf>
    <xf numFmtId="0" fontId="3" fillId="0" borderId="41" xfId="0" applyFont="1" applyBorder="1"/>
    <xf numFmtId="44" fontId="5" fillId="0" borderId="42" xfId="9" applyFont="1" applyBorder="1"/>
    <xf numFmtId="44" fontId="5" fillId="0" borderId="42" xfId="0" applyNumberFormat="1" applyFont="1" applyBorder="1"/>
    <xf numFmtId="9" fontId="5" fillId="0" borderId="42" xfId="5" applyFont="1" applyBorder="1"/>
    <xf numFmtId="0" fontId="5" fillId="0" borderId="43" xfId="0" applyFont="1" applyBorder="1"/>
    <xf numFmtId="0" fontId="5" fillId="0" borderId="44" xfId="0" applyFont="1" applyBorder="1"/>
    <xf numFmtId="0" fontId="5" fillId="0" borderId="43" xfId="0" applyFont="1" applyBorder="1" applyProtection="1">
      <protection locked="0"/>
    </xf>
    <xf numFmtId="0" fontId="5" fillId="0" borderId="44" xfId="0" applyFont="1" applyBorder="1" applyProtection="1">
      <protection locked="0"/>
    </xf>
    <xf numFmtId="0" fontId="5" fillId="0" borderId="41" xfId="0" applyFont="1" applyBorder="1" applyAlignment="1" applyProtection="1">
      <alignment horizontal="right"/>
      <protection hidden="1"/>
    </xf>
    <xf numFmtId="44" fontId="5" fillId="0" borderId="19" xfId="0" applyNumberFormat="1" applyFont="1" applyBorder="1"/>
    <xf numFmtId="0" fontId="5" fillId="0" borderId="41" xfId="0" applyFont="1" applyBorder="1" applyAlignment="1" applyProtection="1">
      <alignment vertical="center"/>
      <protection hidden="1"/>
    </xf>
    <xf numFmtId="44" fontId="5" fillId="0" borderId="19" xfId="0" applyNumberFormat="1"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0" xfId="0" applyFont="1" applyAlignment="1" applyProtection="1">
      <alignment horizontal="right" vertical="center"/>
      <protection locked="0"/>
    </xf>
    <xf numFmtId="9" fontId="5" fillId="0" borderId="19" xfId="5" applyFont="1" applyBorder="1"/>
    <xf numFmtId="0" fontId="2" fillId="0" borderId="41" xfId="0" applyFont="1" applyBorder="1" applyAlignment="1" applyProtection="1">
      <alignment horizontal="right" vertical="top"/>
      <protection hidden="1"/>
    </xf>
    <xf numFmtId="169" fontId="5" fillId="0" borderId="1" xfId="8" applyNumberFormat="1" applyFont="1" applyBorder="1" applyAlignment="1" applyProtection="1">
      <alignment vertical="center"/>
      <protection hidden="1"/>
    </xf>
    <xf numFmtId="169" fontId="8" fillId="0" borderId="1" xfId="8" applyNumberFormat="1" applyFont="1" applyBorder="1" applyProtection="1">
      <protection hidden="1"/>
    </xf>
    <xf numFmtId="0" fontId="3" fillId="0" borderId="23" xfId="0" applyFont="1" applyBorder="1" applyProtection="1">
      <protection hidden="1"/>
    </xf>
    <xf numFmtId="0" fontId="3" fillId="0" borderId="25" xfId="0" applyFont="1" applyBorder="1" applyProtection="1">
      <protection hidden="1"/>
    </xf>
    <xf numFmtId="0" fontId="70" fillId="0" borderId="12" xfId="0" applyFont="1" applyBorder="1" applyAlignment="1" applyProtection="1">
      <alignment horizontal="center"/>
      <protection hidden="1"/>
    </xf>
    <xf numFmtId="0" fontId="68" fillId="0" borderId="0" xfId="0" applyFont="1" applyAlignment="1" applyProtection="1">
      <alignment horizontal="left" wrapText="1"/>
      <protection hidden="1"/>
    </xf>
    <xf numFmtId="0" fontId="66" fillId="0" borderId="0" xfId="0" applyFont="1" applyAlignment="1">
      <alignment horizontal="left" vertical="top" wrapText="1"/>
    </xf>
    <xf numFmtId="0" fontId="64" fillId="0" borderId="0" xfId="0" applyFont="1" applyAlignment="1">
      <alignment horizontal="left" vertical="top" wrapText="1"/>
    </xf>
    <xf numFmtId="0" fontId="34" fillId="0" borderId="46" xfId="0" applyFont="1" applyBorder="1" applyAlignment="1" applyProtection="1">
      <alignment horizontal="center"/>
      <protection hidden="1"/>
    </xf>
    <xf numFmtId="0" fontId="32" fillId="4" borderId="0" xfId="6" applyFont="1" applyFill="1" applyAlignment="1">
      <alignment horizontal="center"/>
    </xf>
    <xf numFmtId="0" fontId="3" fillId="0" borderId="0" xfId="0" applyFont="1" applyAlignment="1" applyProtection="1">
      <alignment horizontal="left" vertical="top" wrapText="1"/>
      <protection hidden="1"/>
    </xf>
    <xf numFmtId="0" fontId="17" fillId="0" borderId="55" xfId="0" applyFont="1" applyBorder="1" applyAlignment="1" applyProtection="1">
      <alignment horizontal="center" wrapText="1"/>
      <protection hidden="1"/>
    </xf>
    <xf numFmtId="0" fontId="17" fillId="0" borderId="0" xfId="0" applyFont="1" applyAlignment="1" applyProtection="1">
      <alignment horizontal="center" wrapText="1"/>
      <protection hidden="1"/>
    </xf>
    <xf numFmtId="0" fontId="17" fillId="0" borderId="56" xfId="0" applyFont="1" applyBorder="1" applyAlignment="1" applyProtection="1">
      <alignment horizontal="center" wrapText="1"/>
      <protection hidden="1"/>
    </xf>
    <xf numFmtId="0" fontId="58" fillId="0" borderId="20" xfId="0" applyFont="1" applyBorder="1" applyAlignment="1" applyProtection="1">
      <alignment horizontal="center" vertical="center"/>
      <protection hidden="1"/>
    </xf>
    <xf numFmtId="0" fontId="58" fillId="0" borderId="21" xfId="0" applyFont="1" applyBorder="1" applyAlignment="1" applyProtection="1">
      <alignment horizontal="center" vertical="center"/>
      <protection hidden="1"/>
    </xf>
    <xf numFmtId="0" fontId="58" fillId="0" borderId="30" xfId="0" applyFont="1" applyBorder="1" applyAlignment="1" applyProtection="1">
      <alignment horizontal="center" vertical="center"/>
      <protection hidden="1"/>
    </xf>
    <xf numFmtId="0" fontId="13" fillId="0" borderId="55" xfId="0" applyFont="1" applyBorder="1" applyAlignment="1" applyProtection="1">
      <alignment horizontal="center"/>
      <protection hidden="1"/>
    </xf>
    <xf numFmtId="0" fontId="13" fillId="0" borderId="0" xfId="0" applyFont="1" applyAlignment="1" applyProtection="1">
      <alignment horizontal="center"/>
      <protection hidden="1"/>
    </xf>
    <xf numFmtId="0" fontId="13" fillId="0" borderId="56" xfId="0" applyFont="1" applyBorder="1" applyAlignment="1" applyProtection="1">
      <alignment horizontal="center"/>
      <protection hidden="1"/>
    </xf>
    <xf numFmtId="0" fontId="13" fillId="0" borderId="57" xfId="0" applyFont="1" applyBorder="1" applyAlignment="1" applyProtection="1">
      <alignment horizontal="left" wrapText="1"/>
      <protection hidden="1"/>
    </xf>
    <xf numFmtId="0" fontId="17" fillId="0" borderId="58" xfId="0" applyFont="1" applyBorder="1" applyAlignment="1" applyProtection="1">
      <alignment horizontal="left"/>
      <protection hidden="1"/>
    </xf>
    <xf numFmtId="0" fontId="17" fillId="0" borderId="59" xfId="0" applyFont="1" applyBorder="1" applyAlignment="1" applyProtection="1">
      <alignment horizontal="left"/>
      <protection hidden="1"/>
    </xf>
    <xf numFmtId="0" fontId="17" fillId="0" borderId="55" xfId="0" applyFont="1" applyBorder="1" applyAlignment="1" applyProtection="1">
      <alignment horizontal="left" wrapText="1"/>
      <protection hidden="1"/>
    </xf>
    <xf numFmtId="0" fontId="17" fillId="0" borderId="0" xfId="0" applyFont="1" applyAlignment="1" applyProtection="1">
      <alignment horizontal="left"/>
      <protection hidden="1"/>
    </xf>
    <xf numFmtId="0" fontId="17" fillId="0" borderId="56" xfId="0" applyFont="1" applyBorder="1" applyAlignment="1" applyProtection="1">
      <alignment horizontal="left"/>
      <protection hidden="1"/>
    </xf>
    <xf numFmtId="0" fontId="85" fillId="0" borderId="60" xfId="1" applyFont="1" applyBorder="1" applyAlignment="1" applyProtection="1">
      <alignment horizontal="center"/>
      <protection hidden="1"/>
    </xf>
    <xf numFmtId="0" fontId="82" fillId="0" borderId="46" xfId="1" applyFont="1" applyBorder="1" applyAlignment="1" applyProtection="1">
      <alignment horizontal="center"/>
      <protection hidden="1"/>
    </xf>
    <xf numFmtId="0" fontId="82" fillId="0" borderId="61" xfId="1" applyFont="1" applyBorder="1" applyAlignment="1" applyProtection="1">
      <alignment horizontal="center"/>
      <protection hidden="1"/>
    </xf>
    <xf numFmtId="0" fontId="43" fillId="0" borderId="55" xfId="1" applyFont="1" applyBorder="1" applyAlignment="1" applyProtection="1">
      <alignment horizontal="center"/>
      <protection hidden="1"/>
    </xf>
    <xf numFmtId="0" fontId="43" fillId="0" borderId="0" xfId="1" applyFont="1" applyBorder="1" applyAlignment="1" applyProtection="1">
      <alignment horizontal="center"/>
      <protection hidden="1"/>
    </xf>
    <xf numFmtId="0" fontId="43" fillId="0" borderId="56" xfId="1" applyFont="1" applyBorder="1" applyAlignment="1" applyProtection="1">
      <alignment horizontal="center"/>
      <protection hidden="1"/>
    </xf>
    <xf numFmtId="0" fontId="13" fillId="13" borderId="52" xfId="0" applyFont="1" applyFill="1" applyBorder="1" applyAlignment="1" applyProtection="1">
      <alignment horizontal="center"/>
      <protection hidden="1"/>
    </xf>
    <xf numFmtId="0" fontId="13" fillId="13" borderId="53" xfId="0" applyFont="1" applyFill="1" applyBorder="1" applyAlignment="1" applyProtection="1">
      <alignment horizontal="center"/>
      <protection hidden="1"/>
    </xf>
    <xf numFmtId="0" fontId="13" fillId="13" borderId="54" xfId="0" applyFont="1" applyFill="1" applyBorder="1" applyAlignment="1" applyProtection="1">
      <alignment horizontal="center"/>
      <protection hidden="1"/>
    </xf>
    <xf numFmtId="0" fontId="13" fillId="10" borderId="20" xfId="0" applyFont="1" applyFill="1" applyBorder="1" applyAlignment="1" applyProtection="1">
      <alignment horizontal="center"/>
      <protection hidden="1"/>
    </xf>
    <xf numFmtId="0" fontId="13" fillId="10" borderId="21" xfId="0" applyFont="1" applyFill="1" applyBorder="1" applyAlignment="1" applyProtection="1">
      <alignment horizontal="center"/>
      <protection hidden="1"/>
    </xf>
    <xf numFmtId="0" fontId="13" fillId="10" borderId="30" xfId="0" applyFont="1" applyFill="1" applyBorder="1" applyAlignment="1" applyProtection="1">
      <alignment horizontal="center"/>
      <protection hidden="1"/>
    </xf>
    <xf numFmtId="0" fontId="3" fillId="11" borderId="13" xfId="0" applyFont="1" applyFill="1" applyBorder="1" applyAlignment="1" applyProtection="1">
      <alignment horizontal="center"/>
      <protection hidden="1"/>
    </xf>
    <xf numFmtId="0" fontId="3" fillId="11" borderId="11" xfId="0" applyFont="1" applyFill="1" applyBorder="1" applyAlignment="1" applyProtection="1">
      <alignment horizontal="center"/>
      <protection hidden="1"/>
    </xf>
    <xf numFmtId="0" fontId="3" fillId="11" borderId="22" xfId="0" applyFont="1" applyFill="1" applyBorder="1" applyAlignment="1" applyProtection="1">
      <alignment horizontal="center"/>
      <protection hidden="1"/>
    </xf>
    <xf numFmtId="0" fontId="7" fillId="3" borderId="31" xfId="0" applyFont="1" applyFill="1" applyBorder="1" applyAlignment="1" applyProtection="1">
      <alignment horizontal="center" vertical="center"/>
      <protection hidden="1"/>
    </xf>
    <xf numFmtId="0" fontId="7" fillId="3" borderId="36" xfId="0" applyFont="1" applyFill="1" applyBorder="1" applyAlignment="1" applyProtection="1">
      <alignment horizontal="center" vertical="center"/>
      <protection hidden="1"/>
    </xf>
    <xf numFmtId="0" fontId="7" fillId="3" borderId="32" xfId="0" applyFont="1" applyFill="1" applyBorder="1" applyAlignment="1" applyProtection="1">
      <alignment horizontal="center" vertical="center"/>
      <protection hidden="1"/>
    </xf>
    <xf numFmtId="0" fontId="14" fillId="0" borderId="11" xfId="0" applyFont="1" applyBorder="1" applyAlignment="1" applyProtection="1">
      <alignment horizontal="center" vertical="center"/>
      <protection hidden="1"/>
    </xf>
    <xf numFmtId="0" fontId="14" fillId="0" borderId="22" xfId="0" applyFont="1" applyBorder="1" applyAlignment="1" applyProtection="1">
      <alignment horizontal="center" vertical="center"/>
      <protection hidden="1"/>
    </xf>
    <xf numFmtId="0" fontId="14" fillId="0" borderId="11" xfId="0" applyFont="1" applyBorder="1" applyAlignment="1" applyProtection="1">
      <alignment horizontal="left" vertical="center"/>
      <protection hidden="1"/>
    </xf>
    <xf numFmtId="0" fontId="14" fillId="0" borderId="22" xfId="0" applyFont="1" applyBorder="1" applyAlignment="1" applyProtection="1">
      <alignment horizontal="left" vertical="center"/>
      <protection hidden="1"/>
    </xf>
    <xf numFmtId="0" fontId="19" fillId="5" borderId="13" xfId="0" applyFont="1" applyFill="1" applyBorder="1" applyAlignment="1" applyProtection="1">
      <alignment horizontal="center" vertical="center"/>
      <protection hidden="1"/>
    </xf>
    <xf numFmtId="0" fontId="19" fillId="5" borderId="11" xfId="0" applyFont="1" applyFill="1" applyBorder="1" applyAlignment="1" applyProtection="1">
      <alignment horizontal="center" vertical="center"/>
      <protection hidden="1"/>
    </xf>
    <xf numFmtId="0" fontId="19" fillId="5" borderId="22" xfId="0" applyFont="1" applyFill="1" applyBorder="1" applyAlignment="1" applyProtection="1">
      <alignment horizontal="center" vertical="center"/>
      <protection hidden="1"/>
    </xf>
    <xf numFmtId="0" fontId="5" fillId="0" borderId="14" xfId="0" applyFont="1" applyBorder="1" applyAlignment="1" applyProtection="1">
      <alignment horizontal="center"/>
      <protection hidden="1"/>
    </xf>
    <xf numFmtId="0" fontId="5" fillId="0" borderId="0" xfId="0" applyFont="1" applyAlignment="1" applyProtection="1">
      <alignment horizontal="center"/>
      <protection hidden="1"/>
    </xf>
    <xf numFmtId="0" fontId="5" fillId="0" borderId="15" xfId="0" applyFont="1" applyBorder="1" applyAlignment="1" applyProtection="1">
      <alignment horizontal="center"/>
      <protection hidden="1"/>
    </xf>
    <xf numFmtId="0" fontId="19" fillId="5" borderId="13" xfId="0" applyFont="1" applyFill="1" applyBorder="1" applyAlignment="1" applyProtection="1">
      <alignment horizontal="center" vertical="center" wrapText="1"/>
      <protection hidden="1"/>
    </xf>
    <xf numFmtId="0" fontId="52" fillId="15" borderId="17" xfId="0" applyFont="1" applyFill="1" applyBorder="1" applyAlignment="1" applyProtection="1">
      <alignment horizontal="center" vertical="top"/>
      <protection hidden="1"/>
    </xf>
    <xf numFmtId="0" fontId="52" fillId="15" borderId="12" xfId="0" applyFont="1" applyFill="1" applyBorder="1" applyAlignment="1" applyProtection="1">
      <alignment horizontal="center" vertical="top"/>
      <protection hidden="1"/>
    </xf>
    <xf numFmtId="0" fontId="52" fillId="15" borderId="18" xfId="0" applyFont="1" applyFill="1" applyBorder="1" applyAlignment="1" applyProtection="1">
      <alignment horizontal="center" vertical="top"/>
      <protection hidden="1"/>
    </xf>
    <xf numFmtId="0" fontId="2" fillId="15" borderId="31" xfId="0" applyFont="1" applyFill="1" applyBorder="1" applyAlignment="1" applyProtection="1">
      <alignment horizontal="center"/>
      <protection hidden="1"/>
    </xf>
    <xf numFmtId="0" fontId="8" fillId="15" borderId="36" xfId="0" applyFont="1" applyFill="1" applyBorder="1" applyAlignment="1" applyProtection="1">
      <alignment horizontal="center"/>
      <protection hidden="1"/>
    </xf>
    <xf numFmtId="0" fontId="8" fillId="15" borderId="32" xfId="0" applyFont="1" applyFill="1" applyBorder="1" applyAlignment="1" applyProtection="1">
      <alignment horizontal="center"/>
      <protection hidden="1"/>
    </xf>
    <xf numFmtId="0" fontId="3" fillId="14" borderId="14" xfId="0" applyFont="1" applyFill="1" applyBorder="1" applyAlignment="1" applyProtection="1">
      <alignment horizontal="center"/>
      <protection hidden="1"/>
    </xf>
    <xf numFmtId="0" fontId="5" fillId="14" borderId="0" xfId="0" applyFont="1" applyFill="1" applyAlignment="1" applyProtection="1">
      <alignment horizontal="center"/>
      <protection hidden="1"/>
    </xf>
    <xf numFmtId="0" fontId="5" fillId="14" borderId="15" xfId="0" applyFont="1" applyFill="1" applyBorder="1" applyAlignment="1" applyProtection="1">
      <alignment horizontal="center"/>
      <protection hidden="1"/>
    </xf>
    <xf numFmtId="0" fontId="3" fillId="15" borderId="13" xfId="0" applyFont="1" applyFill="1" applyBorder="1" applyAlignment="1" applyProtection="1">
      <alignment horizontal="center"/>
      <protection hidden="1"/>
    </xf>
    <xf numFmtId="0" fontId="5" fillId="15" borderId="11" xfId="0" applyFont="1" applyFill="1" applyBorder="1" applyAlignment="1" applyProtection="1">
      <alignment horizontal="center"/>
      <protection hidden="1"/>
    </xf>
    <xf numFmtId="0" fontId="5" fillId="15" borderId="22" xfId="0" applyFont="1" applyFill="1" applyBorder="1" applyAlignment="1" applyProtection="1">
      <alignment horizontal="center"/>
      <protection hidden="1"/>
    </xf>
    <xf numFmtId="0" fontId="3" fillId="15" borderId="14" xfId="0" applyFont="1" applyFill="1" applyBorder="1" applyAlignment="1" applyProtection="1">
      <alignment horizontal="center"/>
      <protection hidden="1"/>
    </xf>
    <xf numFmtId="0" fontId="5" fillId="15" borderId="0" xfId="0" applyFont="1" applyFill="1" applyAlignment="1" applyProtection="1">
      <alignment horizontal="center"/>
      <protection hidden="1"/>
    </xf>
    <xf numFmtId="0" fontId="5" fillId="15" borderId="15" xfId="0" applyFont="1" applyFill="1" applyBorder="1" applyAlignment="1" applyProtection="1">
      <alignment horizontal="center"/>
      <protection hidden="1"/>
    </xf>
    <xf numFmtId="0" fontId="52" fillId="14" borderId="17" xfId="0" applyFont="1" applyFill="1" applyBorder="1" applyAlignment="1" applyProtection="1">
      <alignment horizontal="center" vertical="top"/>
      <protection hidden="1"/>
    </xf>
    <xf numFmtId="0" fontId="52" fillId="14" borderId="12" xfId="0" applyFont="1" applyFill="1" applyBorder="1" applyAlignment="1" applyProtection="1">
      <alignment horizontal="center" vertical="top"/>
      <protection hidden="1"/>
    </xf>
    <xf numFmtId="0" fontId="52" fillId="14" borderId="18" xfId="0" applyFont="1" applyFill="1" applyBorder="1" applyAlignment="1" applyProtection="1">
      <alignment horizontal="center" vertical="top"/>
      <protection hidden="1"/>
    </xf>
    <xf numFmtId="0" fontId="3" fillId="14" borderId="14" xfId="0" applyFont="1" applyFill="1" applyBorder="1" applyAlignment="1" applyProtection="1">
      <alignment horizontal="left" wrapText="1"/>
      <protection hidden="1"/>
    </xf>
    <xf numFmtId="0" fontId="3" fillId="14" borderId="0" xfId="0" applyFont="1" applyFill="1" applyAlignment="1" applyProtection="1">
      <alignment horizontal="left" wrapText="1"/>
      <protection hidden="1"/>
    </xf>
    <xf numFmtId="0" fontId="3" fillId="14" borderId="15" xfId="0" applyFont="1" applyFill="1" applyBorder="1" applyAlignment="1" applyProtection="1">
      <alignment horizontal="left" wrapText="1"/>
      <protection hidden="1"/>
    </xf>
    <xf numFmtId="0" fontId="3" fillId="0" borderId="17" xfId="0" applyFont="1" applyBorder="1" applyAlignment="1" applyProtection="1">
      <alignment horizontal="center" vertical="center" wrapText="1"/>
      <protection hidden="1"/>
    </xf>
    <xf numFmtId="0" fontId="5" fillId="0" borderId="12" xfId="0" applyFont="1" applyBorder="1" applyAlignment="1" applyProtection="1">
      <alignment horizontal="center" vertical="center"/>
      <protection hidden="1"/>
    </xf>
    <xf numFmtId="0" fontId="5" fillId="0" borderId="18" xfId="0" applyFont="1" applyBorder="1" applyAlignment="1" applyProtection="1">
      <alignment horizontal="center" vertical="center"/>
      <protection hidden="1"/>
    </xf>
    <xf numFmtId="0" fontId="14" fillId="0" borderId="14" xfId="0" applyFont="1" applyBorder="1" applyAlignment="1" applyProtection="1">
      <alignment horizontal="center" vertical="top"/>
      <protection hidden="1"/>
    </xf>
    <xf numFmtId="0" fontId="14" fillId="0" borderId="0" xfId="0" applyFont="1" applyAlignment="1" applyProtection="1">
      <alignment horizontal="center" vertical="top"/>
      <protection hidden="1"/>
    </xf>
    <xf numFmtId="0" fontId="14" fillId="0" borderId="15" xfId="0" applyFont="1" applyBorder="1" applyAlignment="1" applyProtection="1">
      <alignment horizontal="center" vertical="top"/>
      <protection hidden="1"/>
    </xf>
    <xf numFmtId="0" fontId="2" fillId="0" borderId="0" xfId="0" applyFont="1" applyAlignment="1" applyProtection="1">
      <alignment horizontal="left" wrapText="1"/>
      <protection hidden="1"/>
    </xf>
    <xf numFmtId="0" fontId="8" fillId="0" borderId="0" xfId="0" applyFont="1" applyAlignment="1" applyProtection="1">
      <alignment horizontal="left" wrapText="1"/>
      <protection hidden="1"/>
    </xf>
    <xf numFmtId="0" fontId="8" fillId="0" borderId="14" xfId="0" applyFont="1" applyBorder="1" applyAlignment="1" applyProtection="1">
      <alignment horizontal="center" vertical="center"/>
      <protection hidden="1"/>
    </xf>
    <xf numFmtId="0" fontId="8" fillId="0" borderId="0" xfId="0" applyFont="1" applyAlignment="1" applyProtection="1">
      <alignment horizontal="center" vertical="center"/>
      <protection hidden="1"/>
    </xf>
    <xf numFmtId="166" fontId="3" fillId="0" borderId="1" xfId="0" applyNumberFormat="1" applyFont="1" applyBorder="1" applyAlignment="1" applyProtection="1">
      <alignment horizontal="center" vertical="center"/>
      <protection locked="0"/>
    </xf>
    <xf numFmtId="166" fontId="5" fillId="0" borderId="1" xfId="0" applyNumberFormat="1" applyFont="1" applyBorder="1" applyAlignment="1" applyProtection="1">
      <alignment horizontal="center" vertical="center"/>
      <protection locked="0"/>
    </xf>
    <xf numFmtId="0" fontId="8" fillId="14" borderId="31" xfId="0" applyFont="1" applyFill="1" applyBorder="1" applyAlignment="1" applyProtection="1">
      <alignment horizontal="center"/>
      <protection hidden="1"/>
    </xf>
    <xf numFmtId="0" fontId="8" fillId="14" borderId="36" xfId="0" applyFont="1" applyFill="1" applyBorder="1" applyAlignment="1" applyProtection="1">
      <alignment horizontal="center"/>
      <protection hidden="1"/>
    </xf>
    <xf numFmtId="0" fontId="8" fillId="14" borderId="32" xfId="0" applyFont="1" applyFill="1" applyBorder="1" applyAlignment="1" applyProtection="1">
      <alignment horizontal="center"/>
      <protection hidden="1"/>
    </xf>
    <xf numFmtId="166" fontId="3" fillId="0" borderId="1" xfId="0" applyNumberFormat="1" applyFont="1" applyBorder="1" applyAlignment="1" applyProtection="1">
      <alignment horizontal="center" vertical="center"/>
      <protection hidden="1"/>
    </xf>
    <xf numFmtId="166" fontId="5" fillId="0" borderId="1" xfId="0" applyNumberFormat="1" applyFont="1" applyBorder="1" applyAlignment="1" applyProtection="1">
      <alignment horizontal="center" vertical="center"/>
      <protection hidden="1"/>
    </xf>
    <xf numFmtId="0" fontId="5" fillId="0" borderId="14" xfId="0" applyFont="1" applyBorder="1" applyAlignment="1" applyProtection="1">
      <alignment horizontal="center" vertical="center"/>
      <protection hidden="1"/>
    </xf>
    <xf numFmtId="0" fontId="5" fillId="0" borderId="0" xfId="0" applyFont="1" applyAlignment="1" applyProtection="1">
      <alignment horizontal="center" vertical="center"/>
      <protection hidden="1"/>
    </xf>
    <xf numFmtId="0" fontId="22" fillId="3" borderId="13" xfId="0" applyFont="1" applyFill="1" applyBorder="1" applyAlignment="1" applyProtection="1">
      <alignment horizontal="center" vertical="center"/>
      <protection hidden="1"/>
    </xf>
    <xf numFmtId="0" fontId="22" fillId="3" borderId="22" xfId="0" applyFont="1" applyFill="1" applyBorder="1" applyAlignment="1" applyProtection="1">
      <alignment horizontal="center" vertical="center"/>
      <protection hidden="1"/>
    </xf>
    <xf numFmtId="0" fontId="22" fillId="3" borderId="14" xfId="0" applyFont="1" applyFill="1" applyBorder="1" applyAlignment="1" applyProtection="1">
      <alignment horizontal="center" vertical="center"/>
      <protection hidden="1"/>
    </xf>
    <xf numFmtId="0" fontId="22" fillId="3" borderId="15" xfId="0" applyFont="1" applyFill="1" applyBorder="1" applyAlignment="1" applyProtection="1">
      <alignment horizontal="center" vertical="center"/>
      <protection hidden="1"/>
    </xf>
    <xf numFmtId="0" fontId="22" fillId="3" borderId="17" xfId="0" applyFont="1" applyFill="1" applyBorder="1" applyAlignment="1" applyProtection="1">
      <alignment horizontal="center" vertical="center"/>
      <protection hidden="1"/>
    </xf>
    <xf numFmtId="0" fontId="22" fillId="3" borderId="18" xfId="0" applyFont="1" applyFill="1" applyBorder="1" applyAlignment="1" applyProtection="1">
      <alignment horizontal="center" vertical="center"/>
      <protection hidden="1"/>
    </xf>
    <xf numFmtId="0" fontId="9" fillId="0" borderId="12" xfId="0" applyFont="1" applyBorder="1" applyAlignment="1" applyProtection="1">
      <alignment horizontal="center" vertical="center" wrapText="1"/>
      <protection hidden="1"/>
    </xf>
    <xf numFmtId="0" fontId="3" fillId="0" borderId="0" xfId="0" applyFont="1" applyAlignment="1" applyProtection="1">
      <alignment horizontal="left" vertical="top" wrapText="1"/>
      <protection locked="0"/>
    </xf>
    <xf numFmtId="0" fontId="9" fillId="0" borderId="0" xfId="0" applyFont="1" applyAlignment="1" applyProtection="1">
      <alignment horizontal="center" vertical="center" wrapText="1"/>
      <protection hidden="1"/>
    </xf>
    <xf numFmtId="0" fontId="7" fillId="17" borderId="68" xfId="0" applyFont="1" applyFill="1" applyBorder="1" applyAlignment="1" applyProtection="1">
      <alignment horizontal="center"/>
      <protection hidden="1"/>
    </xf>
    <xf numFmtId="0" fontId="7" fillId="17" borderId="19" xfId="0" applyFont="1" applyFill="1" applyBorder="1" applyAlignment="1" applyProtection="1">
      <alignment horizontal="center"/>
      <protection hidden="1"/>
    </xf>
    <xf numFmtId="0" fontId="7" fillId="17" borderId="51" xfId="0" applyFont="1" applyFill="1" applyBorder="1" applyAlignment="1" applyProtection="1">
      <alignment horizontal="center"/>
      <protection hidden="1"/>
    </xf>
    <xf numFmtId="0" fontId="7" fillId="17" borderId="68" xfId="0" applyFont="1" applyFill="1" applyBorder="1" applyAlignment="1" applyProtection="1">
      <alignment horizontal="center"/>
      <protection locked="0"/>
    </xf>
    <xf numFmtId="0" fontId="7" fillId="17" borderId="19" xfId="0" applyFont="1" applyFill="1" applyBorder="1" applyAlignment="1" applyProtection="1">
      <alignment horizontal="center"/>
      <protection locked="0"/>
    </xf>
    <xf numFmtId="0" fontId="7" fillId="17" borderId="51" xfId="0" applyFont="1" applyFill="1" applyBorder="1" applyAlignment="1" applyProtection="1">
      <alignment horizontal="center"/>
      <protection locked="0"/>
    </xf>
    <xf numFmtId="0" fontId="5" fillId="0" borderId="41" xfId="0" applyFont="1" applyBorder="1" applyAlignment="1" applyProtection="1">
      <alignment horizontal="left" vertical="top" wrapText="1"/>
      <protection hidden="1"/>
    </xf>
    <xf numFmtId="0" fontId="5" fillId="0" borderId="0" xfId="0" applyFont="1" applyAlignment="1" applyProtection="1">
      <alignment horizontal="left" vertical="top" wrapText="1"/>
      <protection hidden="1"/>
    </xf>
    <xf numFmtId="0" fontId="5" fillId="0" borderId="42" xfId="0" applyFont="1" applyBorder="1" applyAlignment="1" applyProtection="1">
      <alignment horizontal="left" vertical="top" wrapText="1"/>
      <protection hidden="1"/>
    </xf>
    <xf numFmtId="0" fontId="23" fillId="0" borderId="41" xfId="0" applyFont="1" applyBorder="1" applyAlignment="1" applyProtection="1">
      <alignment horizontal="center" vertical="center" wrapText="1"/>
      <protection hidden="1"/>
    </xf>
    <xf numFmtId="0" fontId="23" fillId="0" borderId="0" xfId="0" applyFont="1" applyAlignment="1" applyProtection="1">
      <alignment horizontal="center" vertical="center" wrapText="1"/>
      <protection hidden="1"/>
    </xf>
    <xf numFmtId="0" fontId="23" fillId="0" borderId="42" xfId="0" applyFont="1" applyBorder="1" applyAlignment="1" applyProtection="1">
      <alignment horizontal="center" vertical="center" wrapText="1"/>
      <protection hidden="1"/>
    </xf>
    <xf numFmtId="0" fontId="3" fillId="0" borderId="43" xfId="0" applyFont="1" applyBorder="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5" fillId="0" borderId="39" xfId="0" applyFont="1" applyBorder="1" applyAlignment="1" applyProtection="1">
      <alignment horizontal="left" vertical="top" wrapText="1"/>
      <protection locked="0"/>
    </xf>
    <xf numFmtId="0" fontId="5" fillId="0" borderId="35" xfId="0" applyFont="1" applyBorder="1" applyAlignment="1" applyProtection="1">
      <alignment horizontal="left" vertical="top" wrapText="1"/>
      <protection locked="0"/>
    </xf>
    <xf numFmtId="0" fontId="5" fillId="0" borderId="40" xfId="0" applyFont="1" applyBorder="1" applyAlignment="1" applyProtection="1">
      <alignment horizontal="left" vertical="top" wrapText="1"/>
      <protection locked="0"/>
    </xf>
    <xf numFmtId="0" fontId="5" fillId="0" borderId="41"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42" xfId="0" applyFont="1" applyBorder="1" applyAlignment="1" applyProtection="1">
      <alignment horizontal="left" vertical="top" wrapText="1"/>
      <protection locked="0"/>
    </xf>
    <xf numFmtId="0" fontId="5" fillId="0" borderId="43"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44" xfId="0" applyFont="1" applyBorder="1" applyAlignment="1" applyProtection="1">
      <alignment horizontal="left" vertical="top" wrapText="1"/>
      <protection locked="0"/>
    </xf>
    <xf numFmtId="0" fontId="5" fillId="0" borderId="0" xfId="0" applyFont="1" applyAlignment="1" applyProtection="1">
      <alignment horizontal="center" wrapText="1"/>
      <protection hidden="1"/>
    </xf>
    <xf numFmtId="0" fontId="5" fillId="0" borderId="1" xfId="0" applyFont="1" applyBorder="1" applyAlignment="1" applyProtection="1">
      <alignment horizontal="center"/>
      <protection hidden="1"/>
    </xf>
    <xf numFmtId="44" fontId="5" fillId="0" borderId="1" xfId="0" applyNumberFormat="1" applyFont="1" applyBorder="1" applyAlignment="1" applyProtection="1">
      <alignment horizontal="left"/>
      <protection locked="0"/>
    </xf>
    <xf numFmtId="44" fontId="5" fillId="0" borderId="44" xfId="0" applyNumberFormat="1" applyFont="1" applyBorder="1" applyAlignment="1" applyProtection="1">
      <alignment horizontal="left"/>
      <protection locked="0"/>
    </xf>
    <xf numFmtId="0" fontId="2" fillId="0" borderId="41" xfId="0" applyFont="1" applyBorder="1" applyAlignment="1" applyProtection="1">
      <alignment horizontal="center" vertical="top" wrapText="1"/>
      <protection hidden="1"/>
    </xf>
    <xf numFmtId="0" fontId="8" fillId="0" borderId="0" xfId="0" applyFont="1" applyAlignment="1" applyProtection="1">
      <alignment horizontal="center" vertical="top" wrapText="1"/>
      <protection hidden="1"/>
    </xf>
    <xf numFmtId="0" fontId="3" fillId="0" borderId="41" xfId="0" applyFont="1" applyBorder="1" applyAlignment="1">
      <alignment horizontal="left" vertical="top" wrapText="1"/>
    </xf>
    <xf numFmtId="0" fontId="3" fillId="0" borderId="0" xfId="0" applyFont="1" applyAlignment="1">
      <alignment horizontal="left" vertical="top" wrapText="1"/>
    </xf>
    <xf numFmtId="0" fontId="3" fillId="0" borderId="41" xfId="0" applyFont="1" applyBorder="1" applyAlignment="1" applyProtection="1">
      <alignment horizontal="center" vertical="top" wrapText="1"/>
      <protection hidden="1"/>
    </xf>
    <xf numFmtId="0" fontId="3" fillId="0" borderId="0" xfId="0" applyFont="1" applyAlignment="1" applyProtection="1">
      <alignment horizontal="center" vertical="top" wrapText="1"/>
      <protection hidden="1"/>
    </xf>
    <xf numFmtId="0" fontId="2" fillId="0" borderId="1" xfId="0" applyFont="1" applyBorder="1" applyAlignment="1" applyProtection="1">
      <alignment horizontal="center" vertical="top" wrapText="1"/>
      <protection locked="0"/>
    </xf>
    <xf numFmtId="0" fontId="3" fillId="0" borderId="0" xfId="0" applyFont="1" applyAlignment="1" applyProtection="1">
      <alignment horizontal="center" wrapText="1"/>
      <protection hidden="1"/>
    </xf>
    <xf numFmtId="0" fontId="18" fillId="0" borderId="41" xfId="0" applyFont="1" applyBorder="1" applyAlignment="1" applyProtection="1">
      <alignment horizontal="center" vertical="top" wrapText="1"/>
      <protection hidden="1"/>
    </xf>
    <xf numFmtId="0" fontId="18" fillId="0" borderId="0" xfId="0" applyFont="1" applyAlignment="1" applyProtection="1">
      <alignment horizontal="center" vertical="top" wrapText="1"/>
      <protection hidden="1"/>
    </xf>
    <xf numFmtId="0" fontId="18" fillId="0" borderId="43" xfId="0" applyFont="1" applyBorder="1" applyAlignment="1" applyProtection="1">
      <alignment horizontal="center" vertical="top" wrapText="1"/>
      <protection hidden="1"/>
    </xf>
    <xf numFmtId="0" fontId="18" fillId="0" borderId="1" xfId="0" applyFont="1" applyBorder="1" applyAlignment="1" applyProtection="1">
      <alignment horizontal="center" vertical="top" wrapText="1"/>
      <protection hidden="1"/>
    </xf>
    <xf numFmtId="0" fontId="73" fillId="0" borderId="19" xfId="10" applyFont="1" applyBorder="1" applyAlignment="1" applyProtection="1">
      <alignment horizontal="left"/>
      <protection locked="0"/>
    </xf>
    <xf numFmtId="0" fontId="73" fillId="0" borderId="0" xfId="10" applyFont="1" applyAlignment="1">
      <alignment horizontal="left" vertical="top" wrapText="1"/>
    </xf>
    <xf numFmtId="0" fontId="74" fillId="16" borderId="0" xfId="10" applyFont="1" applyFill="1" applyAlignment="1">
      <alignment horizontal="center"/>
    </xf>
    <xf numFmtId="0" fontId="76" fillId="0" borderId="12" xfId="10" applyFont="1" applyBorder="1" applyAlignment="1">
      <alignment horizontal="center"/>
    </xf>
    <xf numFmtId="0" fontId="72" fillId="0" borderId="12" xfId="10" applyFont="1" applyBorder="1" applyAlignment="1">
      <alignment horizontal="center"/>
    </xf>
    <xf numFmtId="0" fontId="73" fillId="0" borderId="1" xfId="10" applyFont="1" applyBorder="1" applyAlignment="1" applyProtection="1">
      <alignment horizontal="left"/>
      <protection locked="0"/>
    </xf>
    <xf numFmtId="0" fontId="7" fillId="7" borderId="31" xfId="0" applyFont="1" applyFill="1" applyBorder="1" applyAlignment="1" applyProtection="1">
      <alignment horizontal="center"/>
      <protection hidden="1"/>
    </xf>
    <xf numFmtId="0" fontId="7" fillId="7" borderId="36" xfId="0" applyFont="1" applyFill="1" applyBorder="1" applyAlignment="1" applyProtection="1">
      <alignment horizontal="center"/>
      <protection hidden="1"/>
    </xf>
    <xf numFmtId="0" fontId="7" fillId="7" borderId="32" xfId="0" applyFont="1" applyFill="1" applyBorder="1" applyAlignment="1" applyProtection="1">
      <alignment horizontal="center"/>
      <protection hidden="1"/>
    </xf>
    <xf numFmtId="0" fontId="0" fillId="0" borderId="0" xfId="0" applyAlignment="1" applyProtection="1">
      <alignment horizontal="left" vertical="center" wrapText="1"/>
      <protection hidden="1"/>
    </xf>
    <xf numFmtId="0" fontId="2" fillId="6" borderId="31" xfId="0" applyFont="1" applyFill="1" applyBorder="1" applyAlignment="1">
      <alignment horizontal="center" vertical="center" wrapText="1"/>
    </xf>
    <xf numFmtId="0" fontId="8" fillId="6" borderId="32" xfId="0" applyFont="1" applyFill="1" applyBorder="1" applyAlignment="1">
      <alignment horizontal="center" vertical="center" wrapText="1"/>
    </xf>
    <xf numFmtId="0" fontId="0" fillId="0" borderId="0" xfId="0" applyAlignment="1">
      <alignment horizontal="left" vertical="center" wrapText="1"/>
    </xf>
    <xf numFmtId="0" fontId="3" fillId="0" borderId="0" xfId="0" applyFont="1" applyAlignment="1" applyProtection="1">
      <alignment horizontal="left" vertical="center" wrapText="1"/>
      <protection hidden="1"/>
    </xf>
    <xf numFmtId="0" fontId="5" fillId="0" borderId="0" xfId="0" applyFont="1" applyAlignment="1" applyProtection="1">
      <alignment horizontal="left" vertical="center" wrapText="1"/>
      <protection hidden="1"/>
    </xf>
    <xf numFmtId="0" fontId="7" fillId="6" borderId="31" xfId="0" applyFont="1" applyFill="1" applyBorder="1" applyAlignment="1" applyProtection="1">
      <alignment horizontal="center"/>
      <protection hidden="1"/>
    </xf>
    <xf numFmtId="0" fontId="7" fillId="6" borderId="36" xfId="0" applyFont="1" applyFill="1" applyBorder="1" applyAlignment="1" applyProtection="1">
      <alignment horizontal="center"/>
      <protection hidden="1"/>
    </xf>
    <xf numFmtId="0" fontId="7" fillId="6" borderId="32" xfId="0" applyFont="1" applyFill="1" applyBorder="1" applyAlignment="1" applyProtection="1">
      <alignment horizontal="center"/>
      <protection hidden="1"/>
    </xf>
    <xf numFmtId="0" fontId="6" fillId="0" borderId="0" xfId="0" applyFont="1" applyAlignment="1" applyProtection="1">
      <alignment horizontal="center" vertical="center"/>
      <protection hidden="1"/>
    </xf>
    <xf numFmtId="0" fontId="0" fillId="0" borderId="0" xfId="0" applyAlignment="1" applyProtection="1">
      <alignment horizontal="left" vertical="center"/>
      <protection hidden="1"/>
    </xf>
    <xf numFmtId="0" fontId="5" fillId="0" borderId="0" xfId="0" applyFont="1" applyAlignment="1">
      <alignment horizontal="left" vertical="center" wrapText="1"/>
    </xf>
    <xf numFmtId="0" fontId="26" fillId="0" borderId="0" xfId="0" applyFont="1" applyAlignment="1" applyProtection="1">
      <alignment horizontal="left" vertical="center" wrapText="1"/>
      <protection hidden="1"/>
    </xf>
    <xf numFmtId="0" fontId="26" fillId="0" borderId="0" xfId="0" applyFont="1" applyAlignment="1" applyProtection="1">
      <alignment horizontal="left" vertical="center"/>
      <protection hidden="1"/>
    </xf>
    <xf numFmtId="0" fontId="35" fillId="0" borderId="0" xfId="0" applyFont="1" applyAlignment="1">
      <alignment horizontal="left" wrapText="1"/>
    </xf>
    <xf numFmtId="0" fontId="14" fillId="0" borderId="0" xfId="0" applyFont="1" applyAlignment="1">
      <alignment horizontal="left" vertical="top" wrapText="1"/>
    </xf>
    <xf numFmtId="0" fontId="52" fillId="0" borderId="0" xfId="0" applyFont="1" applyAlignment="1" applyProtection="1">
      <alignment horizontal="left" vertical="top" wrapText="1"/>
      <protection hidden="1"/>
    </xf>
    <xf numFmtId="0" fontId="14" fillId="0" borderId="14" xfId="0" applyFont="1" applyBorder="1" applyAlignment="1" applyProtection="1">
      <alignment wrapText="1"/>
      <protection hidden="1"/>
    </xf>
    <xf numFmtId="0" fontId="14" fillId="0" borderId="0" xfId="0" applyFont="1" applyAlignment="1" applyProtection="1">
      <alignment wrapText="1"/>
      <protection hidden="1"/>
    </xf>
    <xf numFmtId="0" fontId="14" fillId="0" borderId="0" xfId="0" applyFont="1" applyProtection="1">
      <protection hidden="1"/>
    </xf>
    <xf numFmtId="0" fontId="6" fillId="0" borderId="20" xfId="0" applyFont="1" applyBorder="1" applyAlignment="1" applyProtection="1">
      <alignment horizontal="center" vertical="center"/>
      <protection hidden="1"/>
    </xf>
    <xf numFmtId="0" fontId="6" fillId="0" borderId="21" xfId="0" applyFont="1" applyBorder="1" applyAlignment="1" applyProtection="1">
      <alignment horizontal="center" vertical="center"/>
      <protection hidden="1"/>
    </xf>
    <xf numFmtId="0" fontId="6" fillId="0" borderId="30" xfId="0" applyFont="1" applyBorder="1" applyAlignment="1" applyProtection="1">
      <alignment horizontal="center" vertical="center"/>
      <protection hidden="1"/>
    </xf>
    <xf numFmtId="0" fontId="2" fillId="11" borderId="31" xfId="0" applyFont="1" applyFill="1" applyBorder="1" applyAlignment="1" applyProtection="1">
      <alignment horizontal="center" vertical="center" wrapText="1"/>
      <protection hidden="1"/>
    </xf>
    <xf numFmtId="0" fontId="2" fillId="11" borderId="36" xfId="0" applyFont="1" applyFill="1" applyBorder="1" applyAlignment="1" applyProtection="1">
      <alignment horizontal="center" vertical="center" wrapText="1"/>
      <protection hidden="1"/>
    </xf>
    <xf numFmtId="0" fontId="2" fillId="11" borderId="32" xfId="0" applyFont="1" applyFill="1" applyBorder="1" applyAlignment="1" applyProtection="1">
      <alignment horizontal="center" vertical="center" wrapText="1"/>
      <protection hidden="1"/>
    </xf>
    <xf numFmtId="0" fontId="2" fillId="12" borderId="23" xfId="0" applyFont="1" applyFill="1" applyBorder="1" applyAlignment="1" applyProtection="1">
      <alignment horizontal="center" vertical="center"/>
      <protection hidden="1"/>
    </xf>
    <xf numFmtId="0" fontId="2" fillId="12" borderId="45" xfId="0" applyFont="1" applyFill="1" applyBorder="1" applyAlignment="1" applyProtection="1">
      <alignment horizontal="center" vertical="center"/>
      <protection hidden="1"/>
    </xf>
    <xf numFmtId="0" fontId="2" fillId="12" borderId="24" xfId="0" applyFont="1" applyFill="1" applyBorder="1" applyAlignment="1" applyProtection="1">
      <alignment horizontal="center" vertical="center"/>
      <protection hidden="1"/>
    </xf>
    <xf numFmtId="0" fontId="2" fillId="0" borderId="14" xfId="0" applyFont="1" applyBorder="1" applyAlignment="1" applyProtection="1">
      <alignment horizontal="left" vertical="center"/>
      <protection hidden="1"/>
    </xf>
    <xf numFmtId="0" fontId="2" fillId="0" borderId="0" xfId="0" applyFont="1" applyAlignment="1" applyProtection="1">
      <alignment horizontal="left" vertical="center"/>
      <protection hidden="1"/>
    </xf>
    <xf numFmtId="0" fontId="18" fillId="12" borderId="23" xfId="0" applyFont="1" applyFill="1" applyBorder="1" applyAlignment="1" applyProtection="1">
      <alignment horizontal="center" vertical="center" wrapText="1"/>
      <protection hidden="1"/>
    </xf>
    <xf numFmtId="0" fontId="18" fillId="12" borderId="45" xfId="0" applyFont="1" applyFill="1" applyBorder="1" applyAlignment="1" applyProtection="1">
      <alignment horizontal="center" vertical="center"/>
      <protection hidden="1"/>
    </xf>
    <xf numFmtId="0" fontId="18" fillId="12" borderId="24" xfId="0" applyFont="1" applyFill="1" applyBorder="1" applyAlignment="1" applyProtection="1">
      <alignment horizontal="center" vertical="center"/>
      <protection hidden="1"/>
    </xf>
    <xf numFmtId="0" fontId="18" fillId="11" borderId="31" xfId="0" applyFont="1" applyFill="1" applyBorder="1" applyAlignment="1" applyProtection="1">
      <alignment horizontal="center"/>
      <protection hidden="1"/>
    </xf>
    <xf numFmtId="0" fontId="18" fillId="11" borderId="36" xfId="0" applyFont="1" applyFill="1" applyBorder="1" applyAlignment="1" applyProtection="1">
      <alignment horizontal="center"/>
      <protection hidden="1"/>
    </xf>
    <xf numFmtId="0" fontId="18" fillId="11" borderId="32" xfId="0" applyFont="1" applyFill="1" applyBorder="1" applyAlignment="1" applyProtection="1">
      <alignment horizontal="center"/>
      <protection hidden="1"/>
    </xf>
    <xf numFmtId="0" fontId="9" fillId="0" borderId="0" xfId="0" applyFont="1" applyAlignment="1">
      <alignment horizontal="center" vertical="center" wrapText="1"/>
    </xf>
    <xf numFmtId="0" fontId="6" fillId="0" borderId="0" xfId="6" applyFont="1" applyAlignment="1">
      <alignment horizontal="center" vertical="center"/>
    </xf>
    <xf numFmtId="0" fontId="3" fillId="0" borderId="0" xfId="0" applyFont="1" applyAlignment="1" applyProtection="1">
      <alignment horizontal="left" wrapText="1"/>
      <protection locked="0"/>
    </xf>
    <xf numFmtId="0" fontId="7" fillId="0" borderId="0" xfId="0" applyFont="1" applyAlignment="1" applyProtection="1">
      <alignment horizontal="center" vertical="center"/>
      <protection hidden="1"/>
    </xf>
    <xf numFmtId="0" fontId="3" fillId="0" borderId="0" xfId="13" applyAlignment="1">
      <alignment horizontal="left" vertical="top" wrapText="1"/>
    </xf>
    <xf numFmtId="0" fontId="23" fillId="0" borderId="0" xfId="0" applyFont="1" applyAlignment="1" applyProtection="1">
      <alignment horizontal="left" vertical="top" wrapText="1"/>
      <protection hidden="1"/>
    </xf>
    <xf numFmtId="0" fontId="23" fillId="0" borderId="0" xfId="0" applyFont="1" applyAlignment="1" applyProtection="1">
      <alignment horizontal="left" vertical="top" wrapText="1"/>
      <protection locked="0"/>
    </xf>
    <xf numFmtId="0" fontId="5" fillId="0" borderId="0" xfId="0" applyFont="1" applyAlignment="1">
      <alignment horizontal="center"/>
    </xf>
    <xf numFmtId="0" fontId="17" fillId="0" borderId="0" xfId="0" applyFont="1" applyAlignment="1">
      <alignment horizontal="center"/>
    </xf>
    <xf numFmtId="0" fontId="18" fillId="0" borderId="0" xfId="0" applyFont="1" applyAlignment="1">
      <alignment horizontal="left"/>
    </xf>
    <xf numFmtId="0" fontId="13" fillId="0" borderId="0" xfId="0" applyFont="1" applyAlignment="1">
      <alignment horizontal="left"/>
    </xf>
    <xf numFmtId="0" fontId="7" fillId="0" borderId="31" xfId="0" applyFont="1" applyBorder="1" applyAlignment="1" applyProtection="1">
      <alignment horizontal="center" vertical="center" wrapText="1"/>
      <protection hidden="1"/>
    </xf>
    <xf numFmtId="0" fontId="7" fillId="0" borderId="36" xfId="0" applyFont="1" applyBorder="1" applyAlignment="1" applyProtection="1">
      <alignment horizontal="center" vertical="center" wrapText="1"/>
      <protection hidden="1"/>
    </xf>
    <xf numFmtId="0" fontId="7" fillId="0" borderId="32" xfId="0" applyFont="1" applyBorder="1" applyAlignment="1" applyProtection="1">
      <alignment horizontal="center" vertical="center" wrapText="1"/>
      <protection hidden="1"/>
    </xf>
    <xf numFmtId="0" fontId="17" fillId="0" borderId="0" xfId="0" applyFont="1" applyAlignment="1" applyProtection="1">
      <alignment horizontal="center" vertical="center"/>
      <protection hidden="1"/>
    </xf>
    <xf numFmtId="0" fontId="5" fillId="0" borderId="0" xfId="0" quotePrefix="1" applyFont="1" applyAlignment="1">
      <alignment horizontal="center" vertical="center" textRotation="90"/>
    </xf>
    <xf numFmtId="0" fontId="5" fillId="0" borderId="0" xfId="0" applyFont="1" applyAlignment="1">
      <alignment horizontal="center" vertical="center" textRotation="90"/>
    </xf>
    <xf numFmtId="0" fontId="14" fillId="0" borderId="0" xfId="0" applyFont="1" applyAlignment="1" applyProtection="1">
      <alignment horizontal="left" vertical="center" wrapText="1"/>
      <protection hidden="1"/>
    </xf>
    <xf numFmtId="0" fontId="5" fillId="0" borderId="35" xfId="0" applyFont="1" applyBorder="1" applyAlignment="1" applyProtection="1">
      <alignment horizontal="right" vertical="top" wrapText="1"/>
      <protection hidden="1"/>
    </xf>
    <xf numFmtId="0" fontId="34" fillId="0" borderId="32" xfId="0" applyFont="1" applyBorder="1" applyAlignment="1" applyProtection="1">
      <alignment horizontal="center" vertical="center" wrapText="1"/>
      <protection hidden="1"/>
    </xf>
    <xf numFmtId="0" fontId="14" fillId="0" borderId="0" xfId="0" applyFont="1" applyAlignment="1" applyProtection="1">
      <alignment vertical="center" wrapText="1"/>
      <protection hidden="1"/>
    </xf>
    <xf numFmtId="0" fontId="5" fillId="0" borderId="1" xfId="0" applyFont="1" applyBorder="1" applyAlignment="1" applyProtection="1">
      <alignment horizontal="center" vertical="center" wrapText="1"/>
      <protection locked="0"/>
    </xf>
    <xf numFmtId="0" fontId="17" fillId="0" borderId="0" xfId="0" applyFont="1" applyAlignment="1" applyProtection="1">
      <alignment horizontal="center"/>
      <protection hidden="1"/>
    </xf>
    <xf numFmtId="0" fontId="92" fillId="0" borderId="0" xfId="12" applyFont="1" applyAlignment="1">
      <alignment horizontal="left" vertical="top" wrapText="1"/>
    </xf>
    <xf numFmtId="0" fontId="86" fillId="0" borderId="1" xfId="12" applyBorder="1" applyAlignment="1" applyProtection="1">
      <alignment horizontal="center"/>
      <protection locked="0"/>
    </xf>
    <xf numFmtId="0" fontId="86" fillId="0" borderId="0" xfId="12" applyAlignment="1" applyProtection="1">
      <alignment horizontal="left" vertical="top" wrapText="1"/>
      <protection locked="0"/>
    </xf>
    <xf numFmtId="0" fontId="87" fillId="0" borderId="0" xfId="12" applyFont="1" applyAlignment="1">
      <alignment horizontal="center"/>
    </xf>
    <xf numFmtId="0" fontId="87" fillId="0" borderId="0" xfId="12" applyFont="1" applyAlignment="1" applyProtection="1">
      <alignment horizontal="center"/>
      <protection locked="0"/>
    </xf>
    <xf numFmtId="0" fontId="86" fillId="0" borderId="0" xfId="12" applyAlignment="1">
      <alignment horizontal="left" vertical="top" wrapText="1"/>
    </xf>
    <xf numFmtId="0" fontId="90" fillId="0" borderId="0" xfId="12" applyFont="1" applyAlignment="1" applyProtection="1">
      <alignment horizontal="center"/>
      <protection locked="0"/>
    </xf>
    <xf numFmtId="0" fontId="91" fillId="0" borderId="0" xfId="12" applyFont="1" applyAlignment="1" applyProtection="1">
      <alignment horizontal="center"/>
      <protection locked="0"/>
    </xf>
    <xf numFmtId="0" fontId="7" fillId="0" borderId="0" xfId="11" applyFont="1" applyAlignment="1" applyProtection="1">
      <alignment horizontal="left" vertical="top" wrapText="1"/>
      <protection locked="0"/>
    </xf>
    <xf numFmtId="0" fontId="3" fillId="0" borderId="0" xfId="11" applyAlignment="1" applyProtection="1">
      <alignment horizontal="left" vertical="top" wrapText="1"/>
      <protection locked="0"/>
    </xf>
    <xf numFmtId="0" fontId="59" fillId="0" borderId="0" xfId="11" applyFont="1" applyAlignment="1">
      <alignment horizontal="center"/>
    </xf>
    <xf numFmtId="0" fontId="60" fillId="11" borderId="0" xfId="11" applyFont="1" applyFill="1" applyAlignment="1">
      <alignment horizontal="center"/>
    </xf>
    <xf numFmtId="0" fontId="6" fillId="0" borderId="12" xfId="11" applyFont="1" applyBorder="1" applyAlignment="1">
      <alignment horizontal="center"/>
    </xf>
    <xf numFmtId="0" fontId="3" fillId="0" borderId="11" xfId="11" applyBorder="1" applyAlignment="1">
      <alignment horizontal="center"/>
    </xf>
    <xf numFmtId="0" fontId="34" fillId="0" borderId="0" xfId="11" applyFont="1" applyAlignment="1" applyProtection="1">
      <alignment horizontal="center" vertical="top" wrapText="1"/>
      <protection locked="0"/>
    </xf>
    <xf numFmtId="0" fontId="14" fillId="0" borderId="1" xfId="6" applyFont="1" applyBorder="1" applyAlignment="1" applyProtection="1">
      <alignment horizontal="center"/>
      <protection locked="0"/>
    </xf>
    <xf numFmtId="0" fontId="59" fillId="0" borderId="0" xfId="6" applyFont="1" applyAlignment="1">
      <alignment horizontal="center"/>
    </xf>
    <xf numFmtId="0" fontId="60" fillId="11" borderId="0" xfId="6" applyFont="1" applyFill="1" applyAlignment="1">
      <alignment horizontal="center"/>
    </xf>
    <xf numFmtId="0" fontId="3" fillId="0" borderId="11" xfId="6" applyBorder="1" applyAlignment="1">
      <alignment horizontal="center"/>
    </xf>
    <xf numFmtId="0" fontId="17" fillId="0" borderId="0" xfId="6" applyFont="1" applyAlignment="1">
      <alignment horizontal="left" vertical="top" wrapText="1"/>
    </xf>
    <xf numFmtId="0" fontId="62" fillId="0" borderId="0" xfId="6" applyFont="1" applyAlignment="1" applyProtection="1">
      <alignment horizontal="center"/>
      <protection locked="0"/>
    </xf>
    <xf numFmtId="49" fontId="9" fillId="0" borderId="12" xfId="0" applyNumberFormat="1" applyFont="1" applyBorder="1" applyAlignment="1" applyProtection="1">
      <alignment horizontal="center" vertical="center" wrapText="1"/>
      <protection hidden="1"/>
    </xf>
    <xf numFmtId="0" fontId="30" fillId="3" borderId="31" xfId="0" applyFont="1" applyFill="1" applyBorder="1" applyAlignment="1" applyProtection="1">
      <alignment horizontal="center" vertical="center"/>
      <protection hidden="1"/>
    </xf>
    <xf numFmtId="0" fontId="30" fillId="3" borderId="36" xfId="0" applyFont="1" applyFill="1" applyBorder="1" applyAlignment="1" applyProtection="1">
      <alignment horizontal="center" vertical="center"/>
      <protection hidden="1"/>
    </xf>
    <xf numFmtId="0" fontId="30" fillId="3" borderId="32" xfId="0" applyFont="1" applyFill="1" applyBorder="1" applyAlignment="1" applyProtection="1">
      <alignment horizontal="center" vertical="center"/>
      <protection hidden="1"/>
    </xf>
    <xf numFmtId="0" fontId="3" fillId="11" borderId="0" xfId="0" applyFont="1" applyFill="1" applyAlignment="1" applyProtection="1">
      <alignment horizontal="center"/>
      <protection hidden="1"/>
    </xf>
    <xf numFmtId="0" fontId="6" fillId="0" borderId="12" xfId="11" applyFont="1" applyBorder="1" applyAlignment="1" applyProtection="1">
      <alignment horizontal="center"/>
      <protection locked="0"/>
    </xf>
    <xf numFmtId="0" fontId="3" fillId="0" borderId="11" xfId="11" applyBorder="1" applyAlignment="1" applyProtection="1">
      <alignment horizontal="center"/>
      <protection locked="0"/>
    </xf>
    <xf numFmtId="0" fontId="0" fillId="11" borderId="0" xfId="0" applyFill="1" applyAlignment="1" applyProtection="1">
      <alignment horizontal="center"/>
      <protection hidden="1"/>
    </xf>
    <xf numFmtId="0" fontId="3" fillId="12" borderId="0" xfId="0" applyFont="1" applyFill="1" applyAlignment="1" applyProtection="1">
      <alignment horizontal="center"/>
      <protection hidden="1"/>
    </xf>
    <xf numFmtId="0" fontId="0" fillId="12" borderId="0" xfId="0" applyFill="1" applyAlignment="1" applyProtection="1">
      <alignment horizontal="center"/>
      <protection hidden="1"/>
    </xf>
  </cellXfs>
  <cellStyles count="14">
    <cellStyle name="Comma" xfId="8" builtinId="3"/>
    <cellStyle name="Currency" xfId="9" builtinId="4"/>
    <cellStyle name="Currency 2" xfId="7" xr:uid="{00000000-0005-0000-0000-000002000000}"/>
    <cellStyle name="Hyperlink" xfId="1" builtinId="8"/>
    <cellStyle name="Normal" xfId="0" builtinId="0"/>
    <cellStyle name="Normal 2" xfId="6" xr:uid="{00000000-0005-0000-0000-000005000000}"/>
    <cellStyle name="Normal 2 2" xfId="13" xr:uid="{8A5A0FE7-DAE0-4A3D-A641-95FEC705CBC4}"/>
    <cellStyle name="Normal 3" xfId="10" xr:uid="{00000000-0005-0000-0000-000006000000}"/>
    <cellStyle name="Normal 3 2" xfId="11" xr:uid="{00000000-0005-0000-0000-000007000000}"/>
    <cellStyle name="Normal 4" xfId="12" xr:uid="{FDE56F5C-F06E-4686-9EF3-26BDF6C25855}"/>
    <cellStyle name="Normal_For Upload" xfId="2" xr:uid="{00000000-0005-0000-0000-000008000000}"/>
    <cellStyle name="Normal_For Upload_1" xfId="3" xr:uid="{00000000-0005-0000-0000-000009000000}"/>
    <cellStyle name="Normal_FUNDSUM.XLS" xfId="4" xr:uid="{00000000-0005-0000-0000-00000A000000}"/>
    <cellStyle name="Percent" xfId="5" builtinId="5"/>
  </cellStyles>
  <dxfs count="0"/>
  <tableStyles count="0" defaultTableStyle="TableStyleMedium9" defaultPivotStyle="PivotStyleLight16"/>
  <colors>
    <mruColors>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customProperty" Target="../customProperty10.bin"/><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customProperty" Target="../customProperty11.bin"/><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customProperty" Target="../customProperty12.bin"/><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customProperty" Target="../customProperty13.bin"/><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customProperty" Target="../customProperty14.bin"/><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customProperty" Target="../customProperty15.bin"/><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customProperty" Target="../customProperty16.bin"/><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customProperty" Target="../customProperty17.bin"/><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customProperty" Target="../customProperty18.bin"/><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customProperty" Target="../customProperty19.bin"/><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customProperty" Target="../customProperty20.bin"/><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hyperlink" Target="mailto:jeff.schreier@nebraska.gov" TargetMode="External"/><Relationship Id="rId7" Type="http://schemas.openxmlformats.org/officeDocument/2006/relationships/comments" Target="../comments1.xml"/><Relationship Id="rId2" Type="http://schemas.openxmlformats.org/officeDocument/2006/relationships/hyperlink" Target="mailto:Deann.Haeffner@nebraska.gov" TargetMode="External"/><Relationship Id="rId1" Type="http://schemas.openxmlformats.org/officeDocument/2006/relationships/hyperlink" Target="http://www.auditors.nebraska.gov/" TargetMode="External"/><Relationship Id="rId6" Type="http://schemas.openxmlformats.org/officeDocument/2006/relationships/vmlDrawing" Target="../drawings/vmlDrawing1.vml"/><Relationship Id="rId5" Type="http://schemas.openxmlformats.org/officeDocument/2006/relationships/customProperty" Target="../customProperty4.bin"/><Relationship Id="rId4"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customProperty" Target="../customProperty7.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customProperty" Target="../customProperty8.bin"/><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customProperty" Target="../customProperty9.bin"/><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D45"/>
  <sheetViews>
    <sheetView zoomScaleNormal="100" workbookViewId="0">
      <selection activeCell="C44" sqref="C44"/>
    </sheetView>
  </sheetViews>
  <sheetFormatPr defaultColWidth="9.140625" defaultRowHeight="12.75" x14ac:dyDescent="0.2"/>
  <cols>
    <col min="1" max="1" width="3.5703125" style="62" customWidth="1"/>
    <col min="2" max="2" width="5.5703125" style="62" customWidth="1"/>
    <col min="3" max="3" width="100.5703125" style="62" customWidth="1"/>
    <col min="4" max="5" width="50.5703125" style="62" customWidth="1"/>
    <col min="6" max="16384" width="9.140625" style="62"/>
  </cols>
  <sheetData>
    <row r="1" spans="1:4" ht="21" thickBot="1" x14ac:dyDescent="0.35">
      <c r="A1" s="470" t="s">
        <v>357</v>
      </c>
      <c r="B1" s="470"/>
      <c r="C1" s="470"/>
    </row>
    <row r="2" spans="1:4" ht="24.95" customHeight="1" thickTop="1" thickBot="1" x14ac:dyDescent="0.3">
      <c r="A2" s="148" t="s">
        <v>358</v>
      </c>
      <c r="C2" s="149"/>
      <c r="D2" s="152"/>
    </row>
    <row r="3" spans="1:4" ht="30.75" thickBot="1" x14ac:dyDescent="0.3">
      <c r="B3" s="151"/>
      <c r="C3" s="150" t="s">
        <v>359</v>
      </c>
      <c r="D3" s="155"/>
    </row>
    <row r="4" spans="1:4" ht="15.75" thickBot="1" x14ac:dyDescent="0.3">
      <c r="B4" s="151"/>
      <c r="C4" s="149" t="s">
        <v>360</v>
      </c>
      <c r="D4" s="149"/>
    </row>
    <row r="5" spans="1:4" ht="15.75" thickBot="1" x14ac:dyDescent="0.3">
      <c r="B5" s="151"/>
      <c r="C5" s="149" t="s">
        <v>361</v>
      </c>
      <c r="D5" s="149"/>
    </row>
    <row r="6" spans="1:4" ht="15.75" thickBot="1" x14ac:dyDescent="0.3">
      <c r="B6" s="151"/>
      <c r="C6" s="149" t="s">
        <v>362</v>
      </c>
      <c r="D6" s="149"/>
    </row>
    <row r="7" spans="1:4" ht="15.75" thickBot="1" x14ac:dyDescent="0.3">
      <c r="B7" s="151"/>
      <c r="C7" s="149" t="s">
        <v>622</v>
      </c>
      <c r="D7" s="149"/>
    </row>
    <row r="8" spans="1:4" ht="15.75" thickBot="1" x14ac:dyDescent="0.3">
      <c r="B8" s="151"/>
      <c r="C8" s="149" t="s">
        <v>399</v>
      </c>
      <c r="D8" s="149"/>
    </row>
    <row r="9" spans="1:4" ht="15.75" thickBot="1" x14ac:dyDescent="0.3">
      <c r="B9" s="151"/>
      <c r="C9" s="149" t="s">
        <v>623</v>
      </c>
      <c r="D9" s="152"/>
    </row>
    <row r="10" spans="1:4" ht="24.95" customHeight="1" thickBot="1" x14ac:dyDescent="0.3">
      <c r="A10" s="148" t="s">
        <v>363</v>
      </c>
      <c r="C10" s="153"/>
      <c r="D10" s="152"/>
    </row>
    <row r="11" spans="1:4" ht="15.75" thickBot="1" x14ac:dyDescent="0.3">
      <c r="B11" s="151"/>
      <c r="C11" s="149" t="s">
        <v>364</v>
      </c>
    </row>
    <row r="12" spans="1:4" ht="15.75" thickBot="1" x14ac:dyDescent="0.3">
      <c r="B12" s="151"/>
      <c r="C12" s="149" t="s">
        <v>365</v>
      </c>
    </row>
    <row r="13" spans="1:4" ht="15.75" thickBot="1" x14ac:dyDescent="0.3">
      <c r="B13" s="151"/>
      <c r="C13" s="149" t="s">
        <v>366</v>
      </c>
    </row>
    <row r="14" spans="1:4" ht="15.75" thickBot="1" x14ac:dyDescent="0.3">
      <c r="B14" s="151"/>
      <c r="C14" s="149" t="s">
        <v>367</v>
      </c>
    </row>
    <row r="15" spans="1:4" ht="15.75" thickBot="1" x14ac:dyDescent="0.3">
      <c r="B15" s="151"/>
      <c r="C15" s="149" t="s">
        <v>368</v>
      </c>
    </row>
    <row r="16" spans="1:4" ht="15.75" thickBot="1" x14ac:dyDescent="0.3">
      <c r="B16" s="151"/>
      <c r="C16" s="149" t="s">
        <v>495</v>
      </c>
    </row>
    <row r="17" spans="1:4" ht="24.95" customHeight="1" thickBot="1" x14ac:dyDescent="0.3">
      <c r="A17" s="148" t="s">
        <v>369</v>
      </c>
      <c r="C17" s="153"/>
      <c r="D17" s="152"/>
    </row>
    <row r="18" spans="1:4" ht="15.75" thickBot="1" x14ac:dyDescent="0.3">
      <c r="B18" s="151"/>
      <c r="C18" s="149" t="s">
        <v>370</v>
      </c>
    </row>
    <row r="19" spans="1:4" ht="24.95" customHeight="1" thickBot="1" x14ac:dyDescent="0.3">
      <c r="A19" s="148" t="s">
        <v>371</v>
      </c>
      <c r="C19" s="153"/>
      <c r="D19" s="152"/>
    </row>
    <row r="20" spans="1:4" ht="15.75" thickBot="1" x14ac:dyDescent="0.3">
      <c r="B20" s="151"/>
      <c r="C20" s="149" t="s">
        <v>372</v>
      </c>
    </row>
    <row r="21" spans="1:4" ht="24.95" customHeight="1" thickBot="1" x14ac:dyDescent="0.3">
      <c r="A21" s="148" t="s">
        <v>503</v>
      </c>
      <c r="C21" s="153"/>
      <c r="D21" s="152"/>
    </row>
    <row r="22" spans="1:4" ht="30.75" thickBot="1" x14ac:dyDescent="0.3">
      <c r="B22" s="151"/>
      <c r="C22" s="149" t="s">
        <v>546</v>
      </c>
    </row>
    <row r="23" spans="1:4" ht="15.75" thickBot="1" x14ac:dyDescent="0.3">
      <c r="B23" s="151"/>
      <c r="C23" s="149" t="s">
        <v>373</v>
      </c>
    </row>
    <row r="24" spans="1:4" ht="15.75" thickBot="1" x14ac:dyDescent="0.3">
      <c r="B24" s="151"/>
      <c r="C24" s="149" t="s">
        <v>374</v>
      </c>
    </row>
    <row r="25" spans="1:4" ht="15.75" thickBot="1" x14ac:dyDescent="0.3">
      <c r="B25" s="151"/>
      <c r="C25" s="149" t="s">
        <v>375</v>
      </c>
    </row>
    <row r="26" spans="1:4" ht="15.75" thickBot="1" x14ac:dyDescent="0.3">
      <c r="B26" s="151"/>
      <c r="C26" s="149" t="s">
        <v>398</v>
      </c>
    </row>
    <row r="27" spans="1:4" ht="24.95" customHeight="1" thickBot="1" x14ac:dyDescent="0.3">
      <c r="A27" s="148" t="s">
        <v>589</v>
      </c>
      <c r="C27" s="153"/>
      <c r="D27" s="152"/>
    </row>
    <row r="28" spans="1:4" ht="15.75" thickBot="1" x14ac:dyDescent="0.3">
      <c r="B28" s="151"/>
      <c r="C28" s="149" t="s">
        <v>591</v>
      </c>
    </row>
    <row r="29" spans="1:4" ht="15.75" thickBot="1" x14ac:dyDescent="0.3">
      <c r="B29" s="151"/>
      <c r="C29" s="149" t="s">
        <v>376</v>
      </c>
    </row>
    <row r="30" spans="1:4" ht="24.75" customHeight="1" thickBot="1" x14ac:dyDescent="0.3">
      <c r="A30" s="148" t="s">
        <v>590</v>
      </c>
      <c r="B30" s="256"/>
      <c r="C30" s="149"/>
    </row>
    <row r="31" spans="1:4" ht="15.75" thickBot="1" x14ac:dyDescent="0.3">
      <c r="B31" s="151"/>
      <c r="C31" s="149" t="s">
        <v>565</v>
      </c>
    </row>
    <row r="32" spans="1:4" ht="24.95" customHeight="1" thickBot="1" x14ac:dyDescent="0.3">
      <c r="A32" s="148" t="s">
        <v>377</v>
      </c>
      <c r="C32" s="153"/>
      <c r="D32" s="152"/>
    </row>
    <row r="33" spans="1:4" ht="30.75" thickBot="1" x14ac:dyDescent="0.3">
      <c r="B33" s="151"/>
      <c r="C33" s="149" t="s">
        <v>547</v>
      </c>
    </row>
    <row r="34" spans="1:4" ht="24.95" customHeight="1" thickBot="1" x14ac:dyDescent="0.3">
      <c r="A34" s="148" t="s">
        <v>378</v>
      </c>
      <c r="C34" s="153"/>
      <c r="D34" s="152"/>
    </row>
    <row r="35" spans="1:4" ht="15.75" thickBot="1" x14ac:dyDescent="0.3">
      <c r="B35" s="151"/>
      <c r="C35" s="149" t="s">
        <v>379</v>
      </c>
    </row>
    <row r="36" spans="1:4" ht="15.75" thickBot="1" x14ac:dyDescent="0.3">
      <c r="B36" s="151"/>
      <c r="C36" s="149" t="s">
        <v>380</v>
      </c>
    </row>
    <row r="37" spans="1:4" ht="15.75" thickBot="1" x14ac:dyDescent="0.3">
      <c r="B37" s="151"/>
      <c r="C37" s="149" t="s">
        <v>381</v>
      </c>
    </row>
    <row r="38" spans="1:4" ht="15.75" thickBot="1" x14ac:dyDescent="0.3">
      <c r="B38" s="151"/>
      <c r="C38" s="149" t="s">
        <v>382</v>
      </c>
    </row>
    <row r="39" spans="1:4" ht="30.75" thickBot="1" x14ac:dyDescent="0.3">
      <c r="B39" s="151"/>
      <c r="C39" s="149" t="s">
        <v>383</v>
      </c>
    </row>
    <row r="40" spans="1:4" ht="15.75" thickBot="1" x14ac:dyDescent="0.3">
      <c r="B40" s="151"/>
      <c r="C40" s="149" t="s">
        <v>588</v>
      </c>
    </row>
    <row r="41" spans="1:4" ht="15.75" thickBot="1" x14ac:dyDescent="0.3">
      <c r="B41" s="151"/>
      <c r="C41" s="149" t="s">
        <v>384</v>
      </c>
    </row>
    <row r="42" spans="1:4" ht="15.75" thickBot="1" x14ac:dyDescent="0.3">
      <c r="B42" s="151"/>
      <c r="C42" s="149" t="s">
        <v>385</v>
      </c>
    </row>
    <row r="43" spans="1:4" ht="15.75" thickBot="1" x14ac:dyDescent="0.3">
      <c r="B43" s="151"/>
      <c r="C43" s="149" t="s">
        <v>628</v>
      </c>
    </row>
    <row r="44" spans="1:4" x14ac:dyDescent="0.2">
      <c r="C44" s="154"/>
    </row>
    <row r="45" spans="1:4" x14ac:dyDescent="0.2">
      <c r="C45" s="154"/>
    </row>
  </sheetData>
  <mergeCells count="1">
    <mergeCell ref="A1:C1"/>
  </mergeCells>
  <printOptions horizontalCentered="1" verticalCentered="1"/>
  <pageMargins left="0.2" right="0.2" top="0.25" bottom="0.25" header="0.3" footer="0.3"/>
  <pageSetup scale="94" orientation="portrait" r:id="rId1"/>
  <customProperties>
    <customPr name="OrphanNamesChecked" r:id="rId2"/>
  </customPropertie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G44"/>
  <sheetViews>
    <sheetView zoomScaleNormal="100" workbookViewId="0">
      <selection activeCell="A3" sqref="A3:B3"/>
    </sheetView>
  </sheetViews>
  <sheetFormatPr defaultColWidth="9.140625" defaultRowHeight="12.75" x14ac:dyDescent="0.2"/>
  <cols>
    <col min="1" max="1" width="62.140625" style="261" customWidth="1"/>
    <col min="2" max="2" width="23.5703125" style="261" customWidth="1"/>
    <col min="3" max="3" width="5.42578125" style="261" customWidth="1"/>
    <col min="4" max="6" width="9.140625" style="261"/>
    <col min="7" max="7" width="83.85546875" style="261" customWidth="1"/>
    <col min="8" max="8" width="17.5703125" style="261" customWidth="1"/>
    <col min="9" max="16384" width="9.140625" style="261"/>
  </cols>
  <sheetData>
    <row r="1" spans="1:7" ht="28.5" customHeight="1" x14ac:dyDescent="0.25">
      <c r="A1" s="651" t="str">
        <f>CONCATENATE("SID # ",'Basic Data Input'!B7," in ",'Basic Data Input'!B8," County")</f>
        <v>SID #  in ___________________ County</v>
      </c>
      <c r="B1" s="651"/>
      <c r="C1" s="651"/>
      <c r="D1" s="260"/>
      <c r="E1" s="260"/>
      <c r="G1" s="262" t="s">
        <v>559</v>
      </c>
    </row>
    <row r="2" spans="1:7" ht="28.5" customHeight="1" x14ac:dyDescent="0.2">
      <c r="A2" s="652" t="s">
        <v>679</v>
      </c>
      <c r="B2" s="652"/>
      <c r="C2" s="652"/>
      <c r="D2" s="263"/>
      <c r="E2" s="263"/>
      <c r="G2" s="264" t="s">
        <v>560</v>
      </c>
    </row>
    <row r="3" spans="1:7" x14ac:dyDescent="0.2">
      <c r="A3" s="171"/>
      <c r="B3" s="171"/>
      <c r="C3" s="171"/>
    </row>
    <row r="4" spans="1:7" ht="18" customHeight="1" thickBot="1" x14ac:dyDescent="0.25">
      <c r="A4" s="267" t="s">
        <v>561</v>
      </c>
      <c r="B4" s="267" t="s">
        <v>562</v>
      </c>
      <c r="C4" s="171"/>
      <c r="G4" s="265" t="s">
        <v>568</v>
      </c>
    </row>
    <row r="5" spans="1:7" ht="18" customHeight="1" thickTop="1" x14ac:dyDescent="0.2">
      <c r="B5" s="266"/>
    </row>
    <row r="6" spans="1:7" ht="18" customHeight="1" x14ac:dyDescent="0.2">
      <c r="B6" s="266"/>
      <c r="G6" s="653" t="s">
        <v>567</v>
      </c>
    </row>
    <row r="7" spans="1:7" ht="18" customHeight="1" x14ac:dyDescent="0.2">
      <c r="B7" s="266"/>
      <c r="G7" s="653"/>
    </row>
    <row r="8" spans="1:7" ht="18" customHeight="1" x14ac:dyDescent="0.2">
      <c r="B8" s="266"/>
    </row>
    <row r="9" spans="1:7" ht="18" customHeight="1" x14ac:dyDescent="0.2">
      <c r="B9" s="266"/>
    </row>
    <row r="10" spans="1:7" ht="18" customHeight="1" x14ac:dyDescent="0.2">
      <c r="B10" s="266"/>
    </row>
    <row r="11" spans="1:7" ht="18" customHeight="1" x14ac:dyDescent="0.2">
      <c r="B11" s="266"/>
    </row>
    <row r="12" spans="1:7" ht="18" customHeight="1" x14ac:dyDescent="0.2">
      <c r="B12" s="266"/>
    </row>
    <row r="13" spans="1:7" ht="18" customHeight="1" x14ac:dyDescent="0.2">
      <c r="B13" s="266"/>
    </row>
    <row r="14" spans="1:7" ht="18" customHeight="1" x14ac:dyDescent="0.2">
      <c r="A14" s="261" t="s">
        <v>32</v>
      </c>
      <c r="B14" s="266"/>
    </row>
    <row r="15" spans="1:7" ht="18" customHeight="1" x14ac:dyDescent="0.2">
      <c r="B15" s="266"/>
    </row>
    <row r="16" spans="1:7" ht="18" customHeight="1" x14ac:dyDescent="0.2">
      <c r="B16" s="266"/>
    </row>
    <row r="17" spans="2:2" ht="18" customHeight="1" x14ac:dyDescent="0.2">
      <c r="B17" s="266"/>
    </row>
    <row r="18" spans="2:2" ht="18" customHeight="1" x14ac:dyDescent="0.2">
      <c r="B18" s="266"/>
    </row>
    <row r="19" spans="2:2" ht="18" customHeight="1" x14ac:dyDescent="0.2">
      <c r="B19" s="266"/>
    </row>
    <row r="20" spans="2:2" ht="18" customHeight="1" x14ac:dyDescent="0.2">
      <c r="B20" s="266"/>
    </row>
    <row r="21" spans="2:2" ht="18" customHeight="1" x14ac:dyDescent="0.2">
      <c r="B21" s="266"/>
    </row>
    <row r="22" spans="2:2" ht="18" customHeight="1" x14ac:dyDescent="0.2">
      <c r="B22" s="266"/>
    </row>
    <row r="23" spans="2:2" ht="18" customHeight="1" x14ac:dyDescent="0.2">
      <c r="B23" s="266"/>
    </row>
    <row r="24" spans="2:2" ht="18" customHeight="1" x14ac:dyDescent="0.2">
      <c r="B24" s="266"/>
    </row>
    <row r="25" spans="2:2" ht="18" customHeight="1" x14ac:dyDescent="0.2">
      <c r="B25" s="266"/>
    </row>
    <row r="26" spans="2:2" ht="18" customHeight="1" x14ac:dyDescent="0.2">
      <c r="B26" s="266"/>
    </row>
    <row r="27" spans="2:2" ht="18" customHeight="1" x14ac:dyDescent="0.2">
      <c r="B27" s="266"/>
    </row>
    <row r="28" spans="2:2" ht="18" customHeight="1" x14ac:dyDescent="0.2">
      <c r="B28" s="266"/>
    </row>
    <row r="29" spans="2:2" ht="18" customHeight="1" x14ac:dyDescent="0.2">
      <c r="B29" s="266"/>
    </row>
    <row r="30" spans="2:2" ht="18" customHeight="1" x14ac:dyDescent="0.2">
      <c r="B30" s="266"/>
    </row>
    <row r="31" spans="2:2" ht="18" customHeight="1" x14ac:dyDescent="0.2">
      <c r="B31" s="266"/>
    </row>
    <row r="32" spans="2:2" ht="18" customHeight="1" x14ac:dyDescent="0.2">
      <c r="B32" s="266"/>
    </row>
    <row r="33" spans="1:2" ht="18" customHeight="1" x14ac:dyDescent="0.2">
      <c r="B33" s="266"/>
    </row>
    <row r="34" spans="1:2" ht="18" customHeight="1" x14ac:dyDescent="0.2">
      <c r="B34" s="266"/>
    </row>
    <row r="35" spans="1:2" ht="18" customHeight="1" x14ac:dyDescent="0.2">
      <c r="B35" s="266"/>
    </row>
    <row r="36" spans="1:2" ht="18" customHeight="1" x14ac:dyDescent="0.2">
      <c r="B36" s="266"/>
    </row>
    <row r="37" spans="1:2" ht="18" customHeight="1" thickBot="1" x14ac:dyDescent="0.25">
      <c r="A37" s="171" t="s">
        <v>563</v>
      </c>
      <c r="B37" s="268">
        <f>SUM(B5:B36)</f>
        <v>0</v>
      </c>
    </row>
    <row r="38" spans="1:2" ht="18" customHeight="1" thickTop="1" x14ac:dyDescent="0.2">
      <c r="B38" s="266"/>
    </row>
    <row r="39" spans="1:2" ht="18" customHeight="1" x14ac:dyDescent="0.2">
      <c r="B39" s="266"/>
    </row>
    <row r="40" spans="1:2" ht="18" customHeight="1" x14ac:dyDescent="0.2">
      <c r="B40" s="266"/>
    </row>
    <row r="41" spans="1:2" ht="18" customHeight="1" x14ac:dyDescent="0.2">
      <c r="B41" s="266"/>
    </row>
    <row r="42" spans="1:2" ht="18" customHeight="1" x14ac:dyDescent="0.2">
      <c r="B42" s="266"/>
    </row>
    <row r="43" spans="1:2" ht="18" customHeight="1" x14ac:dyDescent="0.2">
      <c r="B43" s="266"/>
    </row>
    <row r="44" spans="1:2" ht="18" customHeight="1" x14ac:dyDescent="0.2">
      <c r="B44" s="266"/>
    </row>
  </sheetData>
  <sheetProtection sheet="1" objects="1" scenarios="1"/>
  <mergeCells count="3">
    <mergeCell ref="A1:C1"/>
    <mergeCell ref="A2:C2"/>
    <mergeCell ref="G6:G7"/>
  </mergeCells>
  <pageMargins left="0.7" right="0.7" top="0.75" bottom="0.75" header="0.3" footer="0.3"/>
  <pageSetup orientation="portrait" horizontalDpi="4294967295" verticalDpi="4294967295" r:id="rId1"/>
  <headerFooter>
    <oddFooter>&amp;R&amp;"Arial,Bold"Page 6</oddFooter>
  </headerFooter>
  <customProperties>
    <customPr name="OrphanNamesChecked" r:id="rId2"/>
  </customPropertie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G42"/>
  <sheetViews>
    <sheetView zoomScaleNormal="100" workbookViewId="0">
      <selection activeCell="A3" sqref="A3:B3"/>
    </sheetView>
  </sheetViews>
  <sheetFormatPr defaultColWidth="9.140625" defaultRowHeight="12.75" x14ac:dyDescent="0.2"/>
  <cols>
    <col min="1" max="1" width="7.5703125" style="6" customWidth="1"/>
    <col min="2" max="2" width="44.5703125" style="6" customWidth="1"/>
    <col min="3" max="3" width="3.42578125" style="6" customWidth="1"/>
    <col min="4" max="4" width="16.5703125" style="6" customWidth="1"/>
    <col min="5" max="5" width="3.5703125" style="6" customWidth="1"/>
    <col min="6" max="6" width="20.5703125" style="6" customWidth="1"/>
    <col min="7" max="7" width="1.5703125" style="91" customWidth="1"/>
    <col min="8" max="16384" width="9.140625" style="91"/>
  </cols>
  <sheetData>
    <row r="1" spans="1:6" ht="18" x14ac:dyDescent="0.25">
      <c r="A1" s="29" t="s">
        <v>642</v>
      </c>
      <c r="B1" s="27"/>
      <c r="C1" s="27"/>
      <c r="D1" s="27"/>
      <c r="E1" s="27"/>
      <c r="F1" s="27"/>
    </row>
    <row r="2" spans="1:6" ht="18" x14ac:dyDescent="0.25">
      <c r="A2" s="32" t="s">
        <v>134</v>
      </c>
      <c r="B2" s="27"/>
      <c r="C2" s="27"/>
      <c r="D2" s="27"/>
      <c r="E2" s="27"/>
      <c r="F2" s="27"/>
    </row>
    <row r="4" spans="1:6" ht="15.75" x14ac:dyDescent="0.2">
      <c r="A4" s="654" t="str">
        <f>CONCATENATE("SID # ",'Basic Data Input'!B7," in ",'Basic Data Input'!B8," County")</f>
        <v>SID #  in ___________________ County</v>
      </c>
      <c r="B4" s="654"/>
      <c r="C4" s="654"/>
      <c r="D4" s="654"/>
      <c r="E4" s="654"/>
      <c r="F4" s="654"/>
    </row>
    <row r="5" spans="1:6" ht="30" customHeight="1" x14ac:dyDescent="0.2"/>
    <row r="6" spans="1:6" x14ac:dyDescent="0.2">
      <c r="A6" s="134" t="s">
        <v>486</v>
      </c>
      <c r="F6" s="70">
        <f>'Cover- Page 1'!B14</f>
        <v>0</v>
      </c>
    </row>
    <row r="7" spans="1:6" x14ac:dyDescent="0.2">
      <c r="F7" s="98" t="s">
        <v>105</v>
      </c>
    </row>
    <row r="8" spans="1:6" x14ac:dyDescent="0.2">
      <c r="A8" s="6" t="s">
        <v>106</v>
      </c>
    </row>
    <row r="10" spans="1:6" x14ac:dyDescent="0.2">
      <c r="B10" s="6" t="s">
        <v>107</v>
      </c>
      <c r="C10" s="61" t="s">
        <v>108</v>
      </c>
      <c r="D10" s="95"/>
      <c r="E10" s="15" t="s">
        <v>109</v>
      </c>
    </row>
    <row r="11" spans="1:6" x14ac:dyDescent="0.2">
      <c r="D11" s="98" t="s">
        <v>138</v>
      </c>
      <c r="F11" s="99"/>
    </row>
    <row r="12" spans="1:6" x14ac:dyDescent="0.2">
      <c r="D12" s="98"/>
      <c r="F12" s="99"/>
    </row>
    <row r="13" spans="1:6" x14ac:dyDescent="0.2">
      <c r="B13" s="6" t="s">
        <v>110</v>
      </c>
      <c r="F13" s="99"/>
    </row>
    <row r="14" spans="1:6" x14ac:dyDescent="0.2">
      <c r="B14" s="6" t="s">
        <v>113</v>
      </c>
      <c r="C14" s="61" t="s">
        <v>108</v>
      </c>
      <c r="D14" s="95"/>
      <c r="E14" s="15" t="s">
        <v>109</v>
      </c>
    </row>
    <row r="15" spans="1:6" x14ac:dyDescent="0.2">
      <c r="D15" s="98" t="s">
        <v>139</v>
      </c>
    </row>
    <row r="16" spans="1:6" x14ac:dyDescent="0.2">
      <c r="F16" s="99"/>
    </row>
    <row r="17" spans="1:7" x14ac:dyDescent="0.2">
      <c r="B17" s="6" t="s">
        <v>42</v>
      </c>
      <c r="C17" s="61" t="s">
        <v>108</v>
      </c>
      <c r="D17" s="259">
        <f>'Cover- Page 1'!B13</f>
        <v>0</v>
      </c>
      <c r="E17" s="15" t="s">
        <v>109</v>
      </c>
    </row>
    <row r="18" spans="1:7" x14ac:dyDescent="0.2">
      <c r="D18" s="98" t="s">
        <v>140</v>
      </c>
    </row>
    <row r="19" spans="1:7" x14ac:dyDescent="0.2">
      <c r="F19" s="99"/>
    </row>
    <row r="20" spans="1:7" ht="25.5" x14ac:dyDescent="0.2">
      <c r="B20" s="128" t="s">
        <v>144</v>
      </c>
      <c r="C20" s="61" t="s">
        <v>108</v>
      </c>
      <c r="D20" s="95"/>
      <c r="E20" s="15" t="s">
        <v>109</v>
      </c>
    </row>
    <row r="21" spans="1:7" x14ac:dyDescent="0.2">
      <c r="D21" s="98" t="s">
        <v>142</v>
      </c>
    </row>
    <row r="22" spans="1:7" x14ac:dyDescent="0.2">
      <c r="A22" s="6" t="s">
        <v>111</v>
      </c>
      <c r="E22" s="61" t="s">
        <v>108</v>
      </c>
      <c r="F22" s="100">
        <f>D10+D14+D17+D20</f>
        <v>0</v>
      </c>
      <c r="G22" s="91" t="s">
        <v>109</v>
      </c>
    </row>
    <row r="23" spans="1:7" x14ac:dyDescent="0.2">
      <c r="F23" s="98" t="s">
        <v>51</v>
      </c>
    </row>
    <row r="25" spans="1:7" x14ac:dyDescent="0.2">
      <c r="A25" s="134" t="s">
        <v>112</v>
      </c>
      <c r="F25" s="70">
        <f>F6-F22</f>
        <v>0</v>
      </c>
    </row>
    <row r="26" spans="1:7" x14ac:dyDescent="0.2">
      <c r="F26" s="98" t="s">
        <v>52</v>
      </c>
    </row>
    <row r="28" spans="1:7" x14ac:dyDescent="0.2">
      <c r="B28" s="134" t="s">
        <v>487</v>
      </c>
      <c r="F28" s="70">
        <f>'Cover- Page 1'!B21</f>
        <v>0</v>
      </c>
    </row>
    <row r="29" spans="1:7" x14ac:dyDescent="0.2">
      <c r="F29" s="98" t="s">
        <v>53</v>
      </c>
    </row>
    <row r="31" spans="1:7" x14ac:dyDescent="0.2">
      <c r="A31" s="6" t="s">
        <v>135</v>
      </c>
      <c r="F31" s="101">
        <f>IF(F28=0,0,ROUND(((F25/F28)*100),6))</f>
        <v>0</v>
      </c>
    </row>
    <row r="32" spans="1:7" x14ac:dyDescent="0.2">
      <c r="B32" s="6" t="s">
        <v>141</v>
      </c>
      <c r="F32" s="98" t="s">
        <v>54</v>
      </c>
    </row>
    <row r="35" spans="1:6" x14ac:dyDescent="0.2">
      <c r="A35" s="122" t="s">
        <v>123</v>
      </c>
      <c r="B35" s="122" t="s">
        <v>136</v>
      </c>
      <c r="C35" s="91"/>
      <c r="D35" s="91"/>
      <c r="E35" s="91"/>
    </row>
    <row r="36" spans="1:6" x14ac:dyDescent="0.2">
      <c r="A36" s="91"/>
      <c r="B36" s="91" t="s">
        <v>124</v>
      </c>
      <c r="C36" s="91"/>
      <c r="D36" s="91"/>
      <c r="E36" s="91"/>
    </row>
    <row r="37" spans="1:6" x14ac:dyDescent="0.2">
      <c r="A37" s="91"/>
      <c r="B37" s="91"/>
      <c r="C37" s="91"/>
      <c r="D37" s="91"/>
      <c r="E37" s="91"/>
    </row>
    <row r="38" spans="1:6" x14ac:dyDescent="0.2">
      <c r="A38" s="91"/>
      <c r="B38" s="122" t="s">
        <v>125</v>
      </c>
      <c r="C38" s="91"/>
      <c r="D38" s="91"/>
      <c r="E38" s="91"/>
    </row>
    <row r="39" spans="1:6" x14ac:dyDescent="0.2">
      <c r="A39" s="111"/>
      <c r="B39" s="111"/>
      <c r="C39" s="111"/>
      <c r="D39" s="194"/>
      <c r="E39" s="111"/>
      <c r="F39" s="111"/>
    </row>
    <row r="40" spans="1:6" x14ac:dyDescent="0.2">
      <c r="A40" s="111"/>
      <c r="B40" s="111"/>
      <c r="C40" s="111"/>
      <c r="D40" s="111"/>
      <c r="E40" s="111"/>
      <c r="F40" s="111"/>
    </row>
    <row r="41" spans="1:6" x14ac:dyDescent="0.2">
      <c r="A41" s="111"/>
      <c r="B41" s="111"/>
      <c r="C41" s="111"/>
      <c r="D41" s="111"/>
      <c r="E41" s="111"/>
      <c r="F41" s="111"/>
    </row>
    <row r="42" spans="1:6" x14ac:dyDescent="0.2">
      <c r="A42" s="111"/>
      <c r="B42" s="111"/>
      <c r="C42" s="111"/>
      <c r="D42" s="111"/>
      <c r="E42" s="111"/>
      <c r="F42" s="111"/>
    </row>
  </sheetData>
  <sheetProtection algorithmName="SHA-512" hashValue="nsLGiRm1ar4dB1NjA+knwwBZkctTIefqhfWiWV9DayO0tJXxAkfaWPrDicg62raY67eX0v7Fw2fRaOE6tITlVg==" saltValue="NWYg7uENVBCapgPQx8QetA==" spinCount="100000" sheet="1" objects="1" scenarios="1"/>
  <mergeCells count="1">
    <mergeCell ref="A4:F4"/>
  </mergeCells>
  <phoneticPr fontId="0" type="noConversion"/>
  <printOptions horizontalCentered="1"/>
  <pageMargins left="0.5" right="0.5" top="0.5" bottom="0.5" header="0.5" footer="0.35"/>
  <pageSetup scale="99" orientation="portrait" r:id="rId1"/>
  <headerFooter alignWithMargins="0">
    <oddFooter>&amp;R&amp;"Arial,Bold"Page 7</oddFooter>
  </headerFooter>
  <customProperties>
    <customPr name="OrphanNamesChecked" r:id="rId2"/>
  </customPropertie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M339"/>
  <sheetViews>
    <sheetView workbookViewId="0">
      <selection activeCell="A3" sqref="A3:D3"/>
    </sheetView>
  </sheetViews>
  <sheetFormatPr defaultColWidth="9.140625" defaultRowHeight="12.75" x14ac:dyDescent="0.2"/>
  <cols>
    <col min="1" max="1" width="43.42578125" style="91" customWidth="1"/>
    <col min="2" max="2" width="22.42578125" style="91" customWidth="1"/>
    <col min="3" max="3" width="19.5703125" style="91" customWidth="1"/>
    <col min="4" max="4" width="20.5703125" style="91" customWidth="1"/>
    <col min="5" max="6" width="3.5703125" style="91" customWidth="1"/>
    <col min="7" max="7" width="99.5703125" style="91" customWidth="1"/>
    <col min="8" max="11" width="13.5703125" style="91" customWidth="1"/>
    <col min="12" max="12" width="2.5703125" style="91" customWidth="1"/>
    <col min="13" max="13" width="18.5703125" style="91" customWidth="1"/>
    <col min="14" max="16384" width="9.140625" style="91"/>
  </cols>
  <sheetData>
    <row r="1" spans="1:13" ht="24.95" customHeight="1" x14ac:dyDescent="0.3">
      <c r="A1" s="673" t="str">
        <f>CONCATENATE("Sanitary and Improvement District # ",'Basic Data Input'!B7)</f>
        <v xml:space="preserve">Sanitary and Improvement District # </v>
      </c>
      <c r="B1" s="673"/>
      <c r="C1" s="673"/>
      <c r="D1" s="673"/>
      <c r="E1" s="666" t="s">
        <v>64</v>
      </c>
      <c r="F1" s="351"/>
      <c r="G1" s="220" t="s">
        <v>509</v>
      </c>
      <c r="H1" s="102"/>
      <c r="I1" s="102"/>
      <c r="J1" s="102"/>
      <c r="K1" s="102"/>
      <c r="L1" s="102"/>
      <c r="M1" s="102"/>
    </row>
    <row r="2" spans="1:13" ht="12.75" customHeight="1" x14ac:dyDescent="0.2">
      <c r="A2" s="514" t="s">
        <v>65</v>
      </c>
      <c r="B2" s="514"/>
      <c r="C2" s="514"/>
      <c r="D2" s="514"/>
      <c r="E2" s="667"/>
      <c r="F2" s="352"/>
      <c r="G2" s="134"/>
    </row>
    <row r="3" spans="1:13" ht="15" customHeight="1" x14ac:dyDescent="0.25">
      <c r="A3" s="665" t="str">
        <f>CONCATENATE('Basic Data Input'!B8," County, Nebraska")</f>
        <v>___________________ County, Nebraska</v>
      </c>
      <c r="B3" s="665"/>
      <c r="C3" s="665"/>
      <c r="D3" s="665"/>
      <c r="E3" s="667"/>
      <c r="F3" s="352"/>
      <c r="G3" s="174" t="s">
        <v>510</v>
      </c>
      <c r="J3" s="660"/>
      <c r="K3" s="661"/>
    </row>
    <row r="4" spans="1:13" ht="13.5" customHeight="1" thickBot="1" x14ac:dyDescent="0.25">
      <c r="A4" s="6"/>
      <c r="B4" s="6"/>
      <c r="C4" s="6"/>
      <c r="D4" s="6"/>
      <c r="E4" s="667"/>
      <c r="F4" s="352"/>
      <c r="G4" s="656" t="s">
        <v>511</v>
      </c>
      <c r="J4" s="658"/>
      <c r="K4" s="658"/>
    </row>
    <row r="5" spans="1:13" ht="15" customHeight="1" thickBot="1" x14ac:dyDescent="0.25">
      <c r="A5" s="662" t="s">
        <v>114</v>
      </c>
      <c r="B5" s="663"/>
      <c r="C5" s="663"/>
      <c r="D5" s="664"/>
      <c r="E5" s="667"/>
      <c r="F5" s="352"/>
      <c r="G5" s="656"/>
      <c r="H5" s="92"/>
      <c r="J5" s="659"/>
      <c r="K5" s="659"/>
      <c r="L5" s="103"/>
      <c r="M5" s="104"/>
    </row>
    <row r="6" spans="1:13" ht="9" customHeight="1" x14ac:dyDescent="0.2">
      <c r="A6" s="6"/>
      <c r="B6" s="6"/>
      <c r="C6" s="6"/>
      <c r="D6" s="6"/>
      <c r="E6" s="667"/>
      <c r="F6" s="352"/>
      <c r="G6" s="656"/>
    </row>
    <row r="7" spans="1:13" ht="12" customHeight="1" x14ac:dyDescent="0.2">
      <c r="A7" s="668" t="str">
        <f>CONCATENATE("PUBLIC NOTICE is hereby given, in compliance with the provisions of State Statute Sections 13-501 to 13-513, that the governing body will meet on the ",'Basic Data Input'!B23," day of ",'Basic Data Input'!B22," ",'Basic Data Input'!B24,", at ",'Basic Data Input'!B25," o'clock ",'Basic Data Input'!B26,", at ",'Basic Data Input'!B27," for the purpose of hearing support, opposition, criticism, suggestions or observations of taxpayers relating to the following proposed budget.  The budget detail is available at the office of the Clerk during regular business hours.")</f>
        <v>PUBLIC NOTICE is hereby given, in compliance with the provisions of State Statute Sections 13-501 to 13-513, that the governing body will meet on the ______ day of ___________________ 2026, at __________ o'clock ______, at __________________ _________________ for the purpose of hearing support, opposition, criticism, suggestions or observations of taxpayers relating to the following proposed budget.  The budget detail is available at the office of the Clerk during regular business hours.</v>
      </c>
      <c r="B7" s="668"/>
      <c r="C7" s="668"/>
      <c r="D7" s="668"/>
      <c r="E7" s="667"/>
      <c r="F7" s="352"/>
      <c r="G7" s="174" t="s">
        <v>512</v>
      </c>
    </row>
    <row r="8" spans="1:13" ht="24" customHeight="1" x14ac:dyDescent="0.2">
      <c r="A8" s="668"/>
      <c r="B8" s="668"/>
      <c r="C8" s="668"/>
      <c r="D8" s="668"/>
      <c r="E8" s="667"/>
      <c r="F8" s="352"/>
      <c r="G8" s="656" t="s">
        <v>630</v>
      </c>
    </row>
    <row r="9" spans="1:13" ht="24" customHeight="1" x14ac:dyDescent="0.2">
      <c r="A9" s="668"/>
      <c r="B9" s="668"/>
      <c r="C9" s="668"/>
      <c r="D9" s="668"/>
      <c r="E9" s="667"/>
      <c r="F9" s="352"/>
      <c r="G9" s="656"/>
    </row>
    <row r="10" spans="1:13" ht="24" customHeight="1" x14ac:dyDescent="0.2">
      <c r="A10" s="668"/>
      <c r="B10" s="668"/>
      <c r="C10" s="668"/>
      <c r="D10" s="668"/>
      <c r="E10" s="667"/>
      <c r="F10" s="352"/>
      <c r="G10" s="221" t="s">
        <v>513</v>
      </c>
    </row>
    <row r="11" spans="1:13" ht="15" customHeight="1" x14ac:dyDescent="0.2">
      <c r="A11" s="672"/>
      <c r="B11" s="672"/>
      <c r="C11" s="672"/>
      <c r="D11" s="672"/>
      <c r="E11" s="667"/>
      <c r="F11" s="352"/>
      <c r="G11" s="656" t="s">
        <v>514</v>
      </c>
    </row>
    <row r="12" spans="1:13" ht="18" customHeight="1" x14ac:dyDescent="0.2">
      <c r="A12" s="669"/>
      <c r="B12" s="669"/>
      <c r="C12" s="669"/>
      <c r="D12" s="669"/>
      <c r="E12" s="667"/>
      <c r="F12" s="352"/>
      <c r="G12" s="656"/>
    </row>
    <row r="13" spans="1:13" ht="15" customHeight="1" x14ac:dyDescent="0.2">
      <c r="A13" s="44" t="s">
        <v>655</v>
      </c>
      <c r="B13" s="44"/>
      <c r="C13" s="44"/>
      <c r="D13" s="70">
        <f>'Total All Funds - Page 2'!C31</f>
        <v>0</v>
      </c>
      <c r="E13" s="667"/>
      <c r="F13" s="352"/>
      <c r="G13" s="656"/>
    </row>
    <row r="14" spans="1:13" ht="15" customHeight="1" x14ac:dyDescent="0.2">
      <c r="A14" s="44" t="s">
        <v>680</v>
      </c>
      <c r="B14" s="44"/>
      <c r="C14" s="44"/>
      <c r="D14" s="70">
        <f>'Total All Funds - Page 2'!D31</f>
        <v>0</v>
      </c>
      <c r="E14" s="667"/>
      <c r="F14" s="352"/>
      <c r="G14" s="222" t="s">
        <v>515</v>
      </c>
    </row>
    <row r="15" spans="1:13" ht="15" customHeight="1" x14ac:dyDescent="0.2">
      <c r="A15" s="44" t="s">
        <v>681</v>
      </c>
      <c r="B15" s="44"/>
      <c r="C15" s="44"/>
      <c r="D15" s="70">
        <f>'Total All Funds - Page 2'!E31</f>
        <v>0</v>
      </c>
      <c r="E15" s="667"/>
      <c r="F15" s="352"/>
      <c r="G15" s="223" t="s">
        <v>516</v>
      </c>
    </row>
    <row r="16" spans="1:13" ht="15" customHeight="1" x14ac:dyDescent="0.2">
      <c r="A16" s="44" t="s">
        <v>682</v>
      </c>
      <c r="B16" s="44"/>
      <c r="C16" s="44"/>
      <c r="D16" s="70">
        <f>'Total All Funds - Page 2'!E32</f>
        <v>0</v>
      </c>
      <c r="E16" s="667"/>
      <c r="F16" s="352"/>
      <c r="G16" s="657" t="s">
        <v>524</v>
      </c>
    </row>
    <row r="17" spans="1:13" ht="15" customHeight="1" x14ac:dyDescent="0.2">
      <c r="A17" s="44" t="s">
        <v>683</v>
      </c>
      <c r="B17" s="44"/>
      <c r="C17" s="44"/>
      <c r="D17" s="70">
        <f>'Total All Funds - Page 2'!E19</f>
        <v>0</v>
      </c>
      <c r="E17" s="667"/>
      <c r="F17" s="352"/>
      <c r="G17" s="657"/>
    </row>
    <row r="18" spans="1:13" ht="15" customHeight="1" x14ac:dyDescent="0.2">
      <c r="A18" s="44" t="s">
        <v>684</v>
      </c>
      <c r="B18" s="44"/>
      <c r="C18" s="44"/>
      <c r="D18" s="84">
        <f>'Cover- Page 1'!B14</f>
        <v>0</v>
      </c>
      <c r="E18" s="667"/>
      <c r="F18" s="352"/>
      <c r="G18" s="657"/>
    </row>
    <row r="19" spans="1:13" ht="15" customHeight="1" x14ac:dyDescent="0.2">
      <c r="A19" s="45" t="s">
        <v>67</v>
      </c>
      <c r="B19" s="45"/>
      <c r="C19" s="45"/>
      <c r="D19" s="84">
        <f>'Lid Computation Page 5'!J41</f>
        <v>0</v>
      </c>
      <c r="E19" s="667"/>
      <c r="F19" s="352"/>
      <c r="G19" s="223" t="s">
        <v>517</v>
      </c>
    </row>
    <row r="20" spans="1:13" ht="9" customHeight="1" x14ac:dyDescent="0.2">
      <c r="A20" s="45"/>
      <c r="B20" s="45"/>
      <c r="C20" s="45"/>
      <c r="D20" s="105"/>
      <c r="E20" s="667"/>
      <c r="F20" s="352"/>
    </row>
    <row r="21" spans="1:13" ht="18" customHeight="1" x14ac:dyDescent="0.2">
      <c r="A21" s="106" t="s">
        <v>101</v>
      </c>
      <c r="B21" s="106"/>
      <c r="C21" s="106"/>
      <c r="D21" s="6"/>
      <c r="E21" s="667"/>
      <c r="F21" s="352"/>
      <c r="G21" s="657" t="s">
        <v>518</v>
      </c>
    </row>
    <row r="22" spans="1:13" ht="15" customHeight="1" x14ac:dyDescent="0.2">
      <c r="A22" s="44" t="s">
        <v>397</v>
      </c>
      <c r="B22" s="44"/>
      <c r="C22" s="44"/>
      <c r="D22" s="70">
        <f>'Cover- Page 1'!B12</f>
        <v>0</v>
      </c>
      <c r="E22" s="667"/>
      <c r="F22" s="352"/>
      <c r="G22" s="657"/>
    </row>
    <row r="23" spans="1:13" ht="15" customHeight="1" x14ac:dyDescent="0.2">
      <c r="A23" s="44" t="s">
        <v>66</v>
      </c>
      <c r="B23" s="44"/>
      <c r="C23" s="44"/>
      <c r="D23" s="70">
        <f>'Cover- Page 1'!B13</f>
        <v>0</v>
      </c>
      <c r="E23" s="667"/>
      <c r="F23" s="352"/>
      <c r="G23" s="226"/>
    </row>
    <row r="24" spans="1:13" ht="13.5" customHeight="1" thickBot="1" x14ac:dyDescent="0.25">
      <c r="A24" s="50"/>
      <c r="B24" s="50"/>
      <c r="C24" s="50"/>
      <c r="D24" s="71"/>
      <c r="E24" s="667"/>
      <c r="F24" s="352"/>
      <c r="G24" s="222" t="s">
        <v>519</v>
      </c>
      <c r="H24" s="107"/>
      <c r="I24" s="92"/>
      <c r="J24" s="107"/>
      <c r="K24" s="107"/>
    </row>
    <row r="25" spans="1:13" ht="15.95" customHeight="1" thickBot="1" x14ac:dyDescent="0.25">
      <c r="A25" s="662" t="s">
        <v>115</v>
      </c>
      <c r="B25" s="663"/>
      <c r="C25" s="663"/>
      <c r="D25" s="670"/>
      <c r="E25" s="667"/>
      <c r="F25" s="352"/>
      <c r="G25" s="224" t="s">
        <v>520</v>
      </c>
      <c r="H25" s="108"/>
      <c r="I25" s="108"/>
      <c r="J25" s="108"/>
      <c r="K25" s="108"/>
      <c r="M25" s="109"/>
    </row>
    <row r="26" spans="1:13" ht="6" customHeight="1" x14ac:dyDescent="0.2">
      <c r="A26" s="6"/>
      <c r="B26" s="6"/>
      <c r="C26" s="6"/>
      <c r="D26" s="72"/>
      <c r="E26" s="667"/>
      <c r="F26" s="352"/>
      <c r="H26" s="108"/>
      <c r="I26" s="108"/>
      <c r="J26" s="108"/>
      <c r="K26" s="108"/>
      <c r="M26" s="109"/>
    </row>
    <row r="27" spans="1:13" ht="42.75" customHeight="1" x14ac:dyDescent="0.2">
      <c r="A27" s="671" t="str">
        <f>CONCATENATE("PUBLIC NOTICE is hereby given, in compliance with the provisions of State Statute Section 77-1632, that the governing body will meet on the ",'Basic Data Input'!B30," day of ",'Basic Data Input'!B29," ",'Basic Data Input'!B31,", at ",'Basic Data Input'!B32," o'clock ",'Basic Data Input'!B33,", at ",'Basic Data Input'!B34," for the purpose of hearing support, opposition, criticism, suggestions or observations of taxpayers relating to setting the final tax request.")</f>
        <v>PUBLIC NOTICE is hereby given, in compliance with the provisions of State Statute Section 77-1632, that the governing body will meet on the ______ day of _____________ 2026, at __________ o'clock ______, at __________________ _________________ for the purpose of hearing support, opposition, criticism, suggestions or observations of taxpayers relating to setting the final tax request.</v>
      </c>
      <c r="B27" s="671"/>
      <c r="C27" s="671"/>
      <c r="D27" s="671"/>
      <c r="E27" s="667"/>
      <c r="F27" s="352"/>
      <c r="G27" s="225" t="s">
        <v>521</v>
      </c>
      <c r="H27" s="108"/>
      <c r="I27" s="108"/>
      <c r="J27" s="108"/>
      <c r="K27" s="108"/>
      <c r="M27" s="109"/>
    </row>
    <row r="28" spans="1:13" ht="14.25" customHeight="1" x14ac:dyDescent="0.2">
      <c r="A28" s="134"/>
      <c r="B28" s="274">
        <v>2025</v>
      </c>
      <c r="C28" s="274">
        <v>2026</v>
      </c>
      <c r="D28" s="275" t="s">
        <v>582</v>
      </c>
      <c r="E28" s="667"/>
      <c r="F28" s="352"/>
      <c r="G28" s="225"/>
      <c r="H28" s="108"/>
      <c r="I28" s="108"/>
      <c r="J28" s="108"/>
      <c r="K28" s="108"/>
      <c r="M28" s="109"/>
    </row>
    <row r="29" spans="1:13" ht="15" customHeight="1" x14ac:dyDescent="0.2">
      <c r="A29" s="44" t="s">
        <v>583</v>
      </c>
      <c r="B29" s="276">
        <f>'Basic Data Input'!B14</f>
        <v>0</v>
      </c>
      <c r="C29" s="276">
        <f>D15</f>
        <v>0</v>
      </c>
      <c r="D29" s="391">
        <f>IFERROR((C29-B29)/B29,0)</f>
        <v>0</v>
      </c>
      <c r="E29" s="667"/>
      <c r="F29" s="352"/>
      <c r="G29" s="224" t="s">
        <v>522</v>
      </c>
      <c r="H29" s="108"/>
      <c r="I29" s="108"/>
      <c r="J29" s="108"/>
      <c r="K29" s="108"/>
      <c r="M29" s="109"/>
    </row>
    <row r="30" spans="1:13" ht="15" customHeight="1" x14ac:dyDescent="0.2">
      <c r="A30" s="44" t="s">
        <v>584</v>
      </c>
      <c r="B30" s="277">
        <f>'Basic Data Input'!B13</f>
        <v>0</v>
      </c>
      <c r="C30" s="277">
        <f>D18</f>
        <v>0</v>
      </c>
      <c r="D30" s="391">
        <f>IFERROR((C30-B30)/B30,0)</f>
        <v>0</v>
      </c>
      <c r="E30" s="667"/>
      <c r="F30" s="352"/>
      <c r="G30" s="657" t="s">
        <v>523</v>
      </c>
      <c r="H30" s="108"/>
      <c r="I30" s="108"/>
      <c r="J30" s="108"/>
      <c r="K30" s="108"/>
      <c r="M30" s="109"/>
    </row>
    <row r="31" spans="1:13" ht="15" customHeight="1" x14ac:dyDescent="0.2">
      <c r="A31" s="44" t="s">
        <v>585</v>
      </c>
      <c r="B31" s="278">
        <f>'Basic Data Input'!B12</f>
        <v>0</v>
      </c>
      <c r="C31" s="279">
        <f>'Basic Data Input'!B11</f>
        <v>0</v>
      </c>
      <c r="D31" s="391">
        <f>IFERROR((C31-B31)/B31,0)</f>
        <v>0</v>
      </c>
      <c r="E31" s="667"/>
      <c r="F31" s="352"/>
      <c r="G31" s="657"/>
      <c r="H31" s="108"/>
      <c r="I31" s="108"/>
      <c r="J31" s="108"/>
      <c r="K31" s="108"/>
      <c r="M31" s="109"/>
    </row>
    <row r="32" spans="1:13" ht="15" customHeight="1" x14ac:dyDescent="0.2">
      <c r="A32" s="44" t="s">
        <v>586</v>
      </c>
      <c r="B32" s="280">
        <f>'Basic Data Input'!B15</f>
        <v>0</v>
      </c>
      <c r="C32" s="281">
        <f>ROUND(IF('Cover- Page 1'!B14=0,0,(C30/C31)*100),6)</f>
        <v>0</v>
      </c>
      <c r="D32" s="391">
        <f>IFERROR((C32-B32)/B32,0)</f>
        <v>0</v>
      </c>
      <c r="E32" s="667"/>
      <c r="F32" s="352"/>
      <c r="G32" s="657"/>
      <c r="H32" s="108"/>
      <c r="I32" s="108"/>
      <c r="J32" s="108"/>
      <c r="K32" s="108"/>
    </row>
    <row r="33" spans="1:13" ht="15" customHeight="1" x14ac:dyDescent="0.2">
      <c r="A33" s="44" t="s">
        <v>587</v>
      </c>
      <c r="B33" s="281">
        <f>IF('Cover- Page 1'!B14=0,0,ROUND(((B30/C31)*100),6))</f>
        <v>0</v>
      </c>
      <c r="C33" s="44"/>
      <c r="D33" s="219"/>
      <c r="E33" s="667"/>
      <c r="F33" s="352"/>
      <c r="I33" s="108"/>
      <c r="J33" s="108"/>
      <c r="K33" s="108"/>
      <c r="M33" s="110"/>
    </row>
    <row r="34" spans="1:13" ht="15.95" customHeight="1" x14ac:dyDescent="0.2">
      <c r="E34" s="108"/>
      <c r="F34" s="108"/>
      <c r="I34" s="108"/>
      <c r="J34" s="108"/>
      <c r="K34" s="108"/>
      <c r="M34" s="109"/>
    </row>
    <row r="35" spans="1:13" ht="15.95" customHeight="1" x14ac:dyDescent="0.2">
      <c r="A35" s="111"/>
      <c r="B35" s="111"/>
      <c r="C35" s="111"/>
      <c r="D35" s="108"/>
      <c r="E35" s="108"/>
      <c r="F35" s="108"/>
      <c r="H35" s="108"/>
      <c r="I35" s="108"/>
      <c r="J35" s="108"/>
      <c r="K35" s="108"/>
      <c r="M35" s="109"/>
    </row>
    <row r="36" spans="1:13" ht="15.95" customHeight="1" x14ac:dyDescent="0.2">
      <c r="A36" s="111"/>
      <c r="B36" s="111"/>
      <c r="C36" s="111"/>
      <c r="D36" s="108"/>
      <c r="E36" s="108"/>
      <c r="F36" s="108"/>
      <c r="H36" s="108"/>
      <c r="I36" s="108"/>
      <c r="J36" s="108"/>
      <c r="K36" s="108"/>
      <c r="M36" s="109"/>
    </row>
    <row r="37" spans="1:13" ht="15.95" customHeight="1" x14ac:dyDescent="0.25">
      <c r="A37" s="380" t="s">
        <v>644</v>
      </c>
      <c r="B37" s="381"/>
      <c r="C37" s="382"/>
      <c r="D37" s="382"/>
      <c r="E37" s="382"/>
      <c r="F37" s="383"/>
      <c r="H37" s="108"/>
      <c r="I37" s="108"/>
      <c r="J37" s="108"/>
      <c r="K37" s="108"/>
      <c r="M37" s="109"/>
    </row>
    <row r="38" spans="1:13" ht="45.75" customHeight="1" x14ac:dyDescent="0.2">
      <c r="A38" s="655" t="s">
        <v>645</v>
      </c>
      <c r="B38" s="655"/>
      <c r="C38" s="655"/>
      <c r="D38" s="655"/>
      <c r="E38" s="655"/>
      <c r="F38" s="655"/>
      <c r="H38" s="108"/>
      <c r="I38" s="108"/>
      <c r="J38" s="108"/>
      <c r="K38" s="108"/>
      <c r="M38" s="109"/>
    </row>
    <row r="39" spans="1:13" ht="60" customHeight="1" x14ac:dyDescent="0.2">
      <c r="A39" s="655" t="s">
        <v>646</v>
      </c>
      <c r="B39" s="655"/>
      <c r="C39" s="655"/>
      <c r="D39" s="655"/>
      <c r="E39" s="655"/>
      <c r="F39" s="655"/>
      <c r="G39" s="108"/>
      <c r="H39" s="108"/>
      <c r="I39" s="108"/>
      <c r="J39" s="108"/>
      <c r="K39" s="108"/>
    </row>
    <row r="40" spans="1:13" ht="15.95" customHeight="1" x14ac:dyDescent="0.2">
      <c r="A40" s="655"/>
      <c r="B40" s="655"/>
      <c r="C40" s="655"/>
      <c r="D40" s="655"/>
      <c r="E40" s="655"/>
      <c r="F40" s="655"/>
      <c r="G40" s="112"/>
      <c r="H40" s="112"/>
      <c r="I40" s="112"/>
      <c r="J40" s="112"/>
      <c r="K40" s="112"/>
      <c r="M40" s="110"/>
    </row>
    <row r="42" spans="1:13" ht="15.95" customHeight="1" x14ac:dyDescent="0.2">
      <c r="K42" s="112"/>
    </row>
    <row r="44" spans="1:13" ht="12.75" customHeight="1" x14ac:dyDescent="0.2">
      <c r="A44" s="113"/>
      <c r="B44" s="113"/>
      <c r="C44" s="113"/>
      <c r="D44" s="102"/>
      <c r="E44" s="102"/>
      <c r="F44" s="102"/>
      <c r="G44" s="102"/>
      <c r="H44" s="102"/>
      <c r="I44" s="102"/>
      <c r="J44" s="102"/>
      <c r="K44" s="102"/>
      <c r="L44" s="102"/>
      <c r="M44" s="102"/>
    </row>
    <row r="45" spans="1:13" x14ac:dyDescent="0.2">
      <c r="A45" s="114"/>
      <c r="B45" s="114"/>
      <c r="C45" s="114"/>
      <c r="D45" s="102"/>
      <c r="E45" s="102"/>
      <c r="F45" s="102"/>
      <c r="G45" s="102"/>
      <c r="H45" s="102"/>
      <c r="I45" s="102"/>
      <c r="J45" s="102"/>
      <c r="K45" s="102"/>
      <c r="L45" s="102"/>
      <c r="M45" s="102"/>
    </row>
    <row r="46" spans="1:13" ht="12.75" customHeight="1" x14ac:dyDescent="0.2">
      <c r="A46" s="115"/>
      <c r="B46" s="115"/>
      <c r="C46" s="115"/>
      <c r="D46" s="102"/>
      <c r="E46" s="102"/>
      <c r="F46" s="102"/>
      <c r="G46" s="102"/>
      <c r="H46" s="102"/>
      <c r="I46" s="102"/>
      <c r="J46" s="102"/>
      <c r="K46" s="102"/>
      <c r="L46" s="102"/>
      <c r="M46" s="102"/>
    </row>
    <row r="47" spans="1:13" ht="12.75" customHeight="1" x14ac:dyDescent="0.2">
      <c r="D47" s="102"/>
      <c r="E47" s="102"/>
      <c r="F47" s="102"/>
      <c r="G47" s="102"/>
      <c r="H47" s="102"/>
      <c r="I47" s="102"/>
      <c r="J47" s="102"/>
      <c r="K47" s="102"/>
      <c r="L47" s="102"/>
      <c r="M47" s="102"/>
    </row>
    <row r="52" spans="1:13" ht="15.75" customHeight="1" x14ac:dyDescent="0.25">
      <c r="A52" s="116"/>
      <c r="B52" s="116"/>
      <c r="C52" s="116"/>
      <c r="D52" s="102"/>
      <c r="E52" s="102"/>
      <c r="F52" s="102"/>
      <c r="G52" s="102"/>
      <c r="H52" s="102"/>
      <c r="I52" s="102"/>
      <c r="J52" s="102"/>
      <c r="K52" s="102"/>
      <c r="L52" s="102"/>
      <c r="M52" s="102"/>
    </row>
    <row r="53" spans="1:13" ht="15.75" x14ac:dyDescent="0.25">
      <c r="A53" s="116"/>
      <c r="B53" s="116"/>
      <c r="C53" s="116"/>
      <c r="D53" s="102"/>
      <c r="E53" s="102"/>
      <c r="F53" s="102"/>
      <c r="G53" s="102"/>
      <c r="H53" s="102"/>
      <c r="I53" s="102"/>
      <c r="J53" s="102"/>
      <c r="K53" s="102"/>
      <c r="L53" s="102"/>
      <c r="M53" s="102"/>
    </row>
    <row r="54" spans="1:13" ht="12.75" customHeight="1" x14ac:dyDescent="0.2">
      <c r="A54" s="102"/>
      <c r="B54" s="102"/>
      <c r="C54" s="102"/>
      <c r="D54" s="102"/>
      <c r="E54" s="102"/>
      <c r="F54" s="102"/>
      <c r="G54" s="102"/>
      <c r="H54" s="102"/>
      <c r="I54" s="102"/>
      <c r="J54" s="102"/>
      <c r="K54" s="102"/>
      <c r="L54" s="102"/>
      <c r="M54" s="102"/>
    </row>
    <row r="55" spans="1:13" ht="12.75" customHeight="1" x14ac:dyDescent="0.2">
      <c r="A55" s="102"/>
      <c r="B55" s="102"/>
      <c r="C55" s="102"/>
      <c r="D55" s="102"/>
      <c r="E55" s="102"/>
      <c r="F55" s="102"/>
      <c r="G55" s="102"/>
      <c r="H55" s="102"/>
      <c r="I55" s="102"/>
      <c r="J55" s="102"/>
      <c r="K55" s="102"/>
      <c r="L55" s="102"/>
      <c r="M55" s="102"/>
    </row>
    <row r="56" spans="1:13" ht="14.25" customHeight="1" x14ac:dyDescent="0.2">
      <c r="A56" s="102"/>
      <c r="B56" s="102"/>
      <c r="C56" s="102"/>
      <c r="D56" s="117"/>
      <c r="E56" s="102"/>
      <c r="F56" s="102"/>
      <c r="G56" s="102"/>
      <c r="H56" s="102"/>
      <c r="I56" s="102"/>
      <c r="J56" s="102"/>
      <c r="K56" s="102"/>
      <c r="L56" s="102"/>
      <c r="M56" s="102"/>
    </row>
    <row r="57" spans="1:13" ht="14.25" x14ac:dyDescent="0.2">
      <c r="A57" s="102"/>
      <c r="B57" s="102"/>
      <c r="C57" s="102"/>
      <c r="D57" s="117"/>
      <c r="E57" s="102"/>
      <c r="F57" s="102"/>
      <c r="G57" s="102"/>
      <c r="H57" s="102"/>
      <c r="I57" s="102"/>
      <c r="J57" s="102"/>
      <c r="K57" s="102"/>
      <c r="L57" s="102"/>
      <c r="M57" s="102"/>
    </row>
    <row r="58" spans="1:13" ht="14.25" customHeight="1" x14ac:dyDescent="0.2">
      <c r="A58" s="102"/>
      <c r="B58" s="102"/>
      <c r="C58" s="102"/>
      <c r="D58" s="117"/>
      <c r="E58" s="102"/>
      <c r="F58" s="102"/>
      <c r="G58" s="102"/>
      <c r="H58" s="102"/>
      <c r="I58" s="102"/>
      <c r="J58" s="102"/>
      <c r="K58" s="102"/>
      <c r="L58" s="102"/>
      <c r="M58" s="102"/>
    </row>
    <row r="59" spans="1:13" ht="14.25" customHeight="1" x14ac:dyDescent="0.2">
      <c r="A59" s="102"/>
      <c r="B59" s="102"/>
      <c r="C59" s="102"/>
      <c r="D59" s="117"/>
      <c r="E59" s="102"/>
      <c r="F59" s="102"/>
      <c r="G59" s="102"/>
      <c r="H59" s="102"/>
      <c r="I59" s="102"/>
      <c r="J59" s="102"/>
      <c r="K59" s="102"/>
      <c r="L59" s="102"/>
      <c r="M59" s="102"/>
    </row>
    <row r="60" spans="1:13" ht="12.75" customHeight="1" x14ac:dyDescent="0.2">
      <c r="A60" s="102"/>
      <c r="B60" s="102"/>
      <c r="C60" s="102"/>
      <c r="D60" s="104"/>
      <c r="E60" s="102"/>
      <c r="F60" s="102"/>
      <c r="G60" s="102"/>
      <c r="H60" s="102"/>
      <c r="I60" s="102"/>
      <c r="J60" s="102"/>
      <c r="K60" s="102"/>
      <c r="L60" s="102"/>
      <c r="M60" s="102"/>
    </row>
    <row r="61" spans="1:13" ht="14.25" x14ac:dyDescent="0.2">
      <c r="D61" s="117"/>
      <c r="E61" s="118"/>
      <c r="F61" s="118"/>
      <c r="G61" s="118"/>
      <c r="H61" s="118"/>
      <c r="I61" s="118"/>
      <c r="J61" s="102"/>
      <c r="K61" s="102"/>
      <c r="L61" s="102"/>
      <c r="M61" s="102"/>
    </row>
    <row r="62" spans="1:13" ht="14.25" customHeight="1" x14ac:dyDescent="0.2">
      <c r="D62" s="117"/>
      <c r="E62" s="118"/>
      <c r="F62" s="118"/>
      <c r="G62" s="118"/>
      <c r="H62" s="118"/>
      <c r="I62" s="118"/>
      <c r="J62" s="102"/>
      <c r="K62" s="102"/>
      <c r="L62" s="102"/>
      <c r="M62" s="102"/>
    </row>
    <row r="63" spans="1:13" ht="14.25" customHeight="1" x14ac:dyDescent="0.2">
      <c r="A63" s="117"/>
      <c r="B63" s="117"/>
      <c r="C63" s="117"/>
      <c r="D63" s="119"/>
      <c r="E63" s="118"/>
      <c r="F63" s="118"/>
      <c r="G63" s="118"/>
      <c r="H63" s="118"/>
      <c r="I63" s="118"/>
      <c r="J63" s="102"/>
      <c r="K63" s="102"/>
      <c r="L63" s="102"/>
      <c r="M63" s="102"/>
    </row>
    <row r="64" spans="1:13" ht="14.25" customHeight="1" x14ac:dyDescent="0.2">
      <c r="A64" s="118"/>
      <c r="B64" s="118"/>
      <c r="C64" s="118"/>
      <c r="D64" s="118"/>
      <c r="E64" s="118"/>
      <c r="F64" s="118"/>
      <c r="G64" s="118"/>
      <c r="H64" s="118"/>
      <c r="I64" s="118"/>
      <c r="J64" s="102"/>
      <c r="K64" s="102"/>
      <c r="L64" s="102"/>
      <c r="M64" s="102"/>
    </row>
    <row r="65" spans="1:13" ht="18" customHeight="1" x14ac:dyDescent="0.25">
      <c r="A65" s="118"/>
      <c r="B65" s="118"/>
      <c r="C65" s="118"/>
      <c r="E65" s="120"/>
      <c r="F65" s="120"/>
      <c r="G65" s="118"/>
      <c r="H65" s="118"/>
      <c r="I65" s="118"/>
      <c r="J65" s="102"/>
      <c r="K65" s="102"/>
      <c r="L65" s="102"/>
      <c r="M65" s="102"/>
    </row>
    <row r="66" spans="1:13" ht="18" customHeight="1" x14ac:dyDescent="0.25">
      <c r="A66" s="118"/>
      <c r="B66" s="118"/>
      <c r="C66" s="118"/>
      <c r="E66" s="120"/>
      <c r="F66" s="120"/>
      <c r="G66" s="118"/>
      <c r="H66" s="118"/>
      <c r="I66" s="118"/>
      <c r="J66" s="102"/>
      <c r="K66" s="102"/>
      <c r="L66" s="102"/>
      <c r="M66" s="102"/>
    </row>
    <row r="67" spans="1:13" ht="18" customHeight="1" x14ac:dyDescent="0.25">
      <c r="A67" s="118"/>
      <c r="B67" s="118"/>
      <c r="C67" s="118"/>
      <c r="E67" s="120"/>
      <c r="F67" s="120"/>
      <c r="G67" s="118"/>
      <c r="H67" s="118"/>
      <c r="I67" s="118"/>
      <c r="J67" s="102"/>
      <c r="K67" s="102"/>
      <c r="L67" s="102"/>
      <c r="M67" s="102"/>
    </row>
    <row r="68" spans="1:13" ht="18" customHeight="1" x14ac:dyDescent="0.25">
      <c r="A68" s="118"/>
      <c r="B68" s="118"/>
      <c r="C68" s="118"/>
      <c r="E68" s="120"/>
      <c r="F68" s="120"/>
      <c r="G68" s="118"/>
      <c r="H68" s="118"/>
      <c r="I68" s="118"/>
      <c r="J68" s="102"/>
      <c r="K68" s="102"/>
      <c r="L68" s="102"/>
      <c r="M68" s="102"/>
    </row>
    <row r="69" spans="1:13" ht="18" customHeight="1" x14ac:dyDescent="0.25">
      <c r="A69" s="118"/>
      <c r="B69" s="118"/>
      <c r="C69" s="118"/>
      <c r="E69" s="120"/>
      <c r="F69" s="120"/>
      <c r="G69" s="118"/>
      <c r="H69" s="118"/>
      <c r="I69" s="118"/>
      <c r="J69" s="102"/>
      <c r="K69" s="102"/>
      <c r="L69" s="102"/>
      <c r="M69" s="102"/>
    </row>
    <row r="70" spans="1:13" ht="18" customHeight="1" x14ac:dyDescent="0.25">
      <c r="A70" s="118"/>
      <c r="B70" s="118"/>
      <c r="C70" s="118"/>
      <c r="E70" s="120"/>
      <c r="F70" s="120"/>
      <c r="G70" s="118"/>
      <c r="H70" s="118"/>
      <c r="I70" s="118"/>
      <c r="J70" s="102"/>
      <c r="K70" s="102"/>
      <c r="L70" s="102"/>
      <c r="M70" s="102"/>
    </row>
    <row r="71" spans="1:13" ht="14.25" customHeight="1" x14ac:dyDescent="0.2">
      <c r="A71" s="118"/>
      <c r="B71" s="118"/>
      <c r="C71" s="118"/>
      <c r="E71" s="117"/>
      <c r="F71" s="117"/>
      <c r="G71" s="118"/>
      <c r="H71" s="118"/>
      <c r="I71" s="118"/>
      <c r="J71" s="102"/>
      <c r="K71" s="102"/>
      <c r="L71" s="102"/>
      <c r="M71" s="102"/>
    </row>
    <row r="72" spans="1:13" ht="18" customHeight="1" x14ac:dyDescent="0.25">
      <c r="A72" s="118"/>
      <c r="B72" s="118"/>
      <c r="C72" s="118"/>
      <c r="E72" s="120"/>
      <c r="F72" s="120"/>
      <c r="G72" s="118"/>
      <c r="H72" s="118"/>
      <c r="I72" s="118"/>
      <c r="J72" s="102"/>
      <c r="K72" s="102"/>
      <c r="L72" s="102"/>
      <c r="M72" s="102"/>
    </row>
    <row r="73" spans="1:13" ht="14.25" x14ac:dyDescent="0.2">
      <c r="A73" s="118"/>
      <c r="B73" s="118"/>
      <c r="C73" s="118"/>
      <c r="E73" s="117"/>
      <c r="F73" s="117"/>
      <c r="G73" s="118"/>
      <c r="H73" s="118"/>
      <c r="I73" s="118"/>
      <c r="J73" s="102"/>
      <c r="K73" s="102"/>
      <c r="L73" s="102"/>
      <c r="M73" s="102"/>
    </row>
    <row r="74" spans="1:13" ht="20.100000000000001" customHeight="1" x14ac:dyDescent="0.2">
      <c r="A74" s="118"/>
      <c r="B74" s="118"/>
      <c r="C74" s="118"/>
      <c r="E74" s="117"/>
      <c r="F74" s="117"/>
      <c r="G74" s="118"/>
      <c r="H74" s="118"/>
      <c r="I74" s="118"/>
      <c r="J74" s="102"/>
      <c r="K74" s="102"/>
      <c r="L74" s="102"/>
      <c r="M74" s="102"/>
    </row>
    <row r="75" spans="1:13" ht="20.100000000000001" customHeight="1" x14ac:dyDescent="0.2">
      <c r="A75" s="118"/>
      <c r="B75" s="118"/>
      <c r="C75" s="118"/>
      <c r="E75" s="117"/>
      <c r="F75" s="117"/>
      <c r="G75" s="118"/>
      <c r="H75" s="118"/>
      <c r="I75" s="118"/>
      <c r="J75" s="102"/>
      <c r="K75" s="102"/>
      <c r="L75" s="102"/>
      <c r="M75" s="102"/>
    </row>
    <row r="76" spans="1:13" ht="20.100000000000001" customHeight="1" x14ac:dyDescent="0.2">
      <c r="A76" s="118"/>
      <c r="B76" s="118"/>
      <c r="C76" s="118"/>
      <c r="E76" s="117"/>
      <c r="F76" s="117"/>
      <c r="G76" s="118"/>
      <c r="H76" s="118"/>
      <c r="I76" s="118"/>
      <c r="J76" s="102"/>
      <c r="K76" s="102"/>
      <c r="L76" s="102"/>
      <c r="M76" s="102"/>
    </row>
    <row r="77" spans="1:13" ht="20.100000000000001" customHeight="1" x14ac:dyDescent="0.2">
      <c r="A77" s="118"/>
      <c r="B77" s="118"/>
      <c r="C77" s="118"/>
      <c r="E77" s="117"/>
      <c r="F77" s="117"/>
      <c r="G77" s="118"/>
      <c r="H77" s="118"/>
      <c r="I77" s="118"/>
      <c r="J77" s="102"/>
      <c r="K77" s="102"/>
      <c r="L77" s="102"/>
      <c r="M77" s="102"/>
    </row>
    <row r="78" spans="1:13" ht="27.95" customHeight="1" x14ac:dyDescent="0.25">
      <c r="A78" s="118"/>
      <c r="B78" s="118"/>
      <c r="C78" s="118"/>
      <c r="E78" s="120"/>
      <c r="F78" s="120"/>
      <c r="G78" s="117"/>
      <c r="H78" s="118"/>
      <c r="I78" s="118"/>
      <c r="J78" s="102"/>
      <c r="K78" s="102"/>
      <c r="L78" s="102"/>
      <c r="M78" s="102"/>
    </row>
    <row r="79" spans="1:13" ht="14.25" customHeight="1" x14ac:dyDescent="0.2">
      <c r="A79" s="118"/>
      <c r="B79" s="118"/>
      <c r="C79" s="118"/>
      <c r="E79" s="118"/>
      <c r="F79" s="118"/>
      <c r="G79" s="117"/>
      <c r="H79" s="118"/>
      <c r="I79" s="118"/>
      <c r="J79" s="102"/>
      <c r="K79" s="102"/>
      <c r="L79" s="102"/>
      <c r="M79" s="102"/>
    </row>
    <row r="80" spans="1:13" ht="14.25" customHeight="1" x14ac:dyDescent="0.2">
      <c r="A80" s="118"/>
      <c r="B80" s="118"/>
      <c r="C80" s="118"/>
      <c r="D80" s="118"/>
      <c r="E80" s="118"/>
      <c r="F80" s="118"/>
      <c r="G80" s="118"/>
      <c r="H80" s="118"/>
      <c r="I80" s="118"/>
      <c r="J80" s="102"/>
      <c r="K80" s="102"/>
      <c r="L80" s="102"/>
      <c r="M80" s="102"/>
    </row>
    <row r="81" spans="1:13" ht="14.25" x14ac:dyDescent="0.2">
      <c r="A81" s="118"/>
      <c r="B81" s="118"/>
      <c r="C81" s="118"/>
      <c r="D81" s="118"/>
      <c r="E81" s="118"/>
      <c r="F81" s="118"/>
      <c r="G81" s="118"/>
      <c r="H81" s="118"/>
      <c r="I81" s="118"/>
      <c r="J81" s="102"/>
      <c r="K81" s="102"/>
      <c r="L81" s="102"/>
      <c r="M81" s="102"/>
    </row>
    <row r="82" spans="1:13" ht="14.25" customHeight="1" x14ac:dyDescent="0.2">
      <c r="A82" s="118"/>
      <c r="B82" s="118"/>
      <c r="C82" s="118"/>
      <c r="D82" s="118"/>
      <c r="E82" s="118"/>
      <c r="F82" s="118"/>
      <c r="G82" s="118"/>
      <c r="H82" s="118"/>
      <c r="I82" s="118"/>
      <c r="J82" s="102"/>
      <c r="K82" s="102"/>
      <c r="L82" s="102"/>
      <c r="M82" s="102"/>
    </row>
    <row r="83" spans="1:13" ht="14.25" customHeight="1" x14ac:dyDescent="0.2">
      <c r="A83" s="118"/>
      <c r="B83" s="118"/>
      <c r="C83" s="118"/>
      <c r="D83" s="118"/>
      <c r="E83" s="118"/>
      <c r="F83" s="118"/>
      <c r="G83" s="118"/>
      <c r="H83" s="118"/>
      <c r="I83" s="118"/>
      <c r="J83" s="102"/>
      <c r="K83" s="102"/>
      <c r="L83" s="102"/>
      <c r="M83" s="102"/>
    </row>
    <row r="84" spans="1:13" ht="14.25" customHeight="1" x14ac:dyDescent="0.2">
      <c r="A84" s="118"/>
      <c r="B84" s="118"/>
      <c r="C84" s="118"/>
      <c r="D84" s="118"/>
      <c r="E84" s="118"/>
      <c r="F84" s="118"/>
      <c r="G84" s="118"/>
      <c r="H84" s="118"/>
      <c r="I84" s="118"/>
      <c r="J84" s="102"/>
      <c r="K84" s="102"/>
      <c r="L84" s="102"/>
      <c r="M84" s="102"/>
    </row>
    <row r="85" spans="1:13" ht="14.25" x14ac:dyDescent="0.2">
      <c r="A85" s="118"/>
      <c r="B85" s="118"/>
      <c r="C85" s="118"/>
      <c r="D85" s="118"/>
      <c r="E85" s="118"/>
      <c r="F85" s="118"/>
      <c r="G85" s="118"/>
      <c r="H85" s="118"/>
      <c r="I85" s="118"/>
      <c r="J85" s="102"/>
      <c r="K85" s="102"/>
      <c r="L85" s="102"/>
      <c r="M85" s="102"/>
    </row>
    <row r="86" spans="1:13" ht="14.25" customHeight="1" x14ac:dyDescent="0.2">
      <c r="A86" s="118"/>
      <c r="B86" s="118"/>
      <c r="C86" s="118"/>
      <c r="D86" s="118"/>
      <c r="E86" s="118"/>
      <c r="F86" s="118"/>
      <c r="G86" s="118"/>
      <c r="H86" s="118"/>
      <c r="I86" s="118"/>
      <c r="J86" s="102"/>
      <c r="K86" s="102"/>
      <c r="L86" s="102"/>
      <c r="M86" s="102"/>
    </row>
    <row r="87" spans="1:13" ht="14.25" customHeight="1" x14ac:dyDescent="0.2">
      <c r="A87" s="118"/>
      <c r="B87" s="118"/>
      <c r="C87" s="118"/>
      <c r="D87" s="118"/>
      <c r="E87" s="118"/>
      <c r="F87" s="118"/>
      <c r="G87" s="118"/>
      <c r="H87" s="118"/>
      <c r="I87" s="118"/>
      <c r="J87" s="102"/>
      <c r="K87" s="102"/>
      <c r="L87" s="102"/>
      <c r="M87" s="102"/>
    </row>
    <row r="88" spans="1:13" ht="14.25" customHeight="1" x14ac:dyDescent="0.2">
      <c r="A88" s="118"/>
      <c r="B88" s="118"/>
      <c r="C88" s="118"/>
      <c r="D88" s="118"/>
      <c r="E88" s="118"/>
      <c r="F88" s="118"/>
      <c r="G88" s="118"/>
      <c r="H88" s="118"/>
      <c r="I88" s="118"/>
      <c r="J88" s="102"/>
      <c r="K88" s="102"/>
      <c r="L88" s="102"/>
      <c r="M88" s="102"/>
    </row>
    <row r="89" spans="1:13" ht="14.25" x14ac:dyDescent="0.2">
      <c r="A89" s="118"/>
      <c r="B89" s="118"/>
      <c r="C89" s="118"/>
      <c r="D89" s="118"/>
      <c r="E89" s="118"/>
      <c r="F89" s="118"/>
      <c r="G89" s="118"/>
      <c r="H89" s="118"/>
      <c r="I89" s="118"/>
      <c r="J89" s="102"/>
      <c r="K89" s="102"/>
      <c r="L89" s="102"/>
      <c r="M89" s="102"/>
    </row>
    <row r="90" spans="1:13" ht="14.25" customHeight="1" x14ac:dyDescent="0.2">
      <c r="A90" s="118"/>
      <c r="B90" s="118"/>
      <c r="C90" s="118"/>
      <c r="D90" s="118"/>
      <c r="E90" s="118"/>
      <c r="F90" s="118"/>
      <c r="G90" s="118"/>
      <c r="H90" s="118"/>
      <c r="I90" s="118"/>
      <c r="J90" s="102"/>
      <c r="K90" s="102"/>
      <c r="L90" s="102"/>
      <c r="M90" s="102"/>
    </row>
    <row r="91" spans="1:13" ht="14.25" customHeight="1" x14ac:dyDescent="0.2">
      <c r="A91" s="118"/>
      <c r="B91" s="118"/>
      <c r="C91" s="118"/>
      <c r="D91" s="118"/>
      <c r="E91" s="118"/>
      <c r="F91" s="118"/>
      <c r="G91" s="118"/>
      <c r="H91" s="118"/>
      <c r="I91" s="118"/>
      <c r="J91" s="102"/>
      <c r="K91" s="102"/>
      <c r="L91" s="102"/>
      <c r="M91" s="102"/>
    </row>
    <row r="92" spans="1:13" ht="14.25" customHeight="1" x14ac:dyDescent="0.2">
      <c r="A92" s="118"/>
      <c r="B92" s="118"/>
      <c r="C92" s="118"/>
      <c r="D92" s="118"/>
      <c r="E92" s="118"/>
      <c r="F92" s="118"/>
      <c r="G92" s="118"/>
      <c r="H92" s="118"/>
      <c r="I92" s="118"/>
      <c r="J92" s="102"/>
      <c r="K92" s="102"/>
      <c r="L92" s="102"/>
      <c r="M92" s="102"/>
    </row>
    <row r="93" spans="1:13" ht="14.25" x14ac:dyDescent="0.2">
      <c r="A93" s="118"/>
      <c r="B93" s="118"/>
      <c r="C93" s="118"/>
      <c r="D93" s="118"/>
      <c r="E93" s="118"/>
      <c r="F93" s="118"/>
      <c r="G93" s="118"/>
      <c r="H93" s="118"/>
      <c r="I93" s="118"/>
      <c r="J93" s="102"/>
      <c r="K93" s="102"/>
      <c r="L93" s="102"/>
      <c r="M93" s="102"/>
    </row>
    <row r="94" spans="1:13" ht="14.25" customHeight="1" x14ac:dyDescent="0.2">
      <c r="A94" s="118"/>
      <c r="B94" s="118"/>
      <c r="C94" s="118"/>
      <c r="D94" s="118"/>
      <c r="E94" s="118"/>
      <c r="F94" s="118"/>
      <c r="G94" s="118"/>
      <c r="H94" s="118"/>
      <c r="I94" s="118"/>
      <c r="J94" s="102"/>
      <c r="K94" s="102"/>
      <c r="L94" s="102"/>
      <c r="M94" s="102"/>
    </row>
    <row r="95" spans="1:13" ht="14.25" customHeight="1" x14ac:dyDescent="0.2">
      <c r="A95" s="118"/>
      <c r="B95" s="118"/>
      <c r="C95" s="118"/>
      <c r="D95" s="118"/>
      <c r="E95" s="118"/>
      <c r="F95" s="118"/>
      <c r="G95" s="118"/>
      <c r="H95" s="118"/>
      <c r="I95" s="118"/>
      <c r="J95" s="102"/>
      <c r="K95" s="102"/>
      <c r="L95" s="102"/>
      <c r="M95" s="102"/>
    </row>
    <row r="96" spans="1:13" ht="14.25" customHeight="1" x14ac:dyDescent="0.2">
      <c r="A96" s="118"/>
      <c r="B96" s="118"/>
      <c r="C96" s="118"/>
      <c r="D96" s="118"/>
      <c r="E96" s="118"/>
      <c r="F96" s="118"/>
      <c r="G96" s="118"/>
      <c r="H96" s="118"/>
      <c r="I96" s="118"/>
      <c r="J96" s="102"/>
      <c r="K96" s="102"/>
      <c r="L96" s="102"/>
      <c r="M96" s="102"/>
    </row>
    <row r="97" spans="1:13" ht="14.25" x14ac:dyDescent="0.2">
      <c r="A97" s="118"/>
      <c r="B97" s="118"/>
      <c r="C97" s="118"/>
      <c r="D97" s="118"/>
      <c r="E97" s="118"/>
      <c r="F97" s="118"/>
      <c r="G97" s="118"/>
      <c r="H97" s="118"/>
      <c r="I97" s="118"/>
      <c r="J97" s="102"/>
      <c r="K97" s="102"/>
      <c r="L97" s="102"/>
      <c r="M97" s="102"/>
    </row>
    <row r="98" spans="1:13" ht="14.25" customHeight="1" x14ac:dyDescent="0.2">
      <c r="A98" s="118"/>
      <c r="B98" s="118"/>
      <c r="C98" s="118"/>
      <c r="D98" s="118"/>
      <c r="E98" s="118"/>
      <c r="F98" s="118"/>
      <c r="G98" s="118"/>
      <c r="H98" s="118"/>
      <c r="I98" s="118"/>
      <c r="J98" s="102"/>
      <c r="K98" s="102"/>
      <c r="L98" s="102"/>
      <c r="M98" s="102"/>
    </row>
    <row r="99" spans="1:13" ht="14.25" customHeight="1" x14ac:dyDescent="0.2">
      <c r="A99" s="118"/>
      <c r="B99" s="118"/>
      <c r="C99" s="118"/>
      <c r="D99" s="118"/>
      <c r="E99" s="118"/>
      <c r="F99" s="118"/>
      <c r="G99" s="118"/>
      <c r="H99" s="118"/>
      <c r="I99" s="118"/>
      <c r="J99" s="102"/>
      <c r="K99" s="102"/>
      <c r="L99" s="102"/>
      <c r="M99" s="102"/>
    </row>
    <row r="100" spans="1:13" ht="14.25" customHeight="1" x14ac:dyDescent="0.2">
      <c r="A100" s="118"/>
      <c r="B100" s="118"/>
      <c r="C100" s="118"/>
      <c r="D100" s="118"/>
      <c r="E100" s="118"/>
      <c r="F100" s="118"/>
      <c r="G100" s="118"/>
      <c r="H100" s="118"/>
      <c r="I100" s="118"/>
      <c r="J100" s="102"/>
      <c r="K100" s="102"/>
      <c r="L100" s="102"/>
      <c r="M100" s="102"/>
    </row>
    <row r="101" spans="1:13" ht="14.25" x14ac:dyDescent="0.2">
      <c r="A101" s="118"/>
      <c r="B101" s="118"/>
      <c r="C101" s="118"/>
      <c r="D101" s="118"/>
      <c r="E101" s="118"/>
      <c r="F101" s="118"/>
      <c r="G101" s="118"/>
      <c r="H101" s="118"/>
      <c r="I101" s="118"/>
      <c r="J101" s="102"/>
      <c r="K101" s="102"/>
      <c r="L101" s="102"/>
      <c r="M101" s="102"/>
    </row>
    <row r="102" spans="1:13" ht="14.25" customHeight="1" x14ac:dyDescent="0.2">
      <c r="A102" s="118"/>
      <c r="B102" s="118"/>
      <c r="C102" s="118"/>
      <c r="D102" s="118"/>
      <c r="E102" s="118"/>
      <c r="F102" s="118"/>
      <c r="G102" s="118"/>
      <c r="H102" s="118"/>
      <c r="I102" s="118"/>
      <c r="J102" s="102"/>
      <c r="K102" s="102"/>
      <c r="L102" s="102"/>
      <c r="M102" s="102"/>
    </row>
    <row r="103" spans="1:13" ht="14.25" customHeight="1" x14ac:dyDescent="0.2">
      <c r="A103" s="118"/>
      <c r="B103" s="118"/>
      <c r="C103" s="118"/>
      <c r="D103" s="118"/>
      <c r="E103" s="118"/>
      <c r="F103" s="118"/>
      <c r="G103" s="118"/>
      <c r="H103" s="118"/>
      <c r="I103" s="118"/>
      <c r="J103" s="102"/>
      <c r="K103" s="102"/>
      <c r="L103" s="102"/>
      <c r="M103" s="102"/>
    </row>
    <row r="104" spans="1:13" ht="14.25" customHeight="1" x14ac:dyDescent="0.2">
      <c r="A104" s="118"/>
      <c r="B104" s="118"/>
      <c r="C104" s="118"/>
      <c r="D104" s="118"/>
      <c r="E104" s="118"/>
      <c r="F104" s="118"/>
      <c r="G104" s="118"/>
      <c r="H104" s="118"/>
      <c r="I104" s="118"/>
      <c r="J104" s="102"/>
      <c r="K104" s="102"/>
      <c r="L104" s="102"/>
      <c r="M104" s="102"/>
    </row>
    <row r="105" spans="1:13" ht="14.25" x14ac:dyDescent="0.2">
      <c r="A105" s="118"/>
      <c r="B105" s="118"/>
      <c r="C105" s="118"/>
      <c r="D105" s="118"/>
      <c r="E105" s="118"/>
      <c r="F105" s="118"/>
      <c r="G105" s="118"/>
      <c r="H105" s="118"/>
      <c r="I105" s="118"/>
      <c r="J105" s="102"/>
      <c r="K105" s="102"/>
      <c r="L105" s="102"/>
      <c r="M105" s="102"/>
    </row>
    <row r="106" spans="1:13" ht="14.25" customHeight="1" x14ac:dyDescent="0.2">
      <c r="A106" s="118"/>
      <c r="B106" s="118"/>
      <c r="C106" s="118"/>
      <c r="D106" s="118"/>
      <c r="E106" s="118"/>
      <c r="F106" s="118"/>
      <c r="G106" s="118"/>
      <c r="H106" s="118"/>
      <c r="I106" s="118"/>
      <c r="J106" s="102"/>
      <c r="K106" s="102"/>
      <c r="L106" s="102"/>
      <c r="M106" s="102"/>
    </row>
    <row r="107" spans="1:13" ht="14.25" customHeight="1" x14ac:dyDescent="0.2">
      <c r="A107" s="118"/>
      <c r="B107" s="118"/>
      <c r="C107" s="118"/>
      <c r="D107" s="118"/>
      <c r="E107" s="118"/>
      <c r="F107" s="118"/>
      <c r="G107" s="118"/>
      <c r="H107" s="118"/>
      <c r="I107" s="118"/>
      <c r="J107" s="102"/>
      <c r="K107" s="102"/>
      <c r="L107" s="102"/>
      <c r="M107" s="102"/>
    </row>
    <row r="108" spans="1:13" ht="14.25" customHeight="1" x14ac:dyDescent="0.2">
      <c r="A108" s="118"/>
      <c r="B108" s="118"/>
      <c r="C108" s="118"/>
      <c r="D108" s="118"/>
      <c r="E108" s="118"/>
      <c r="F108" s="118"/>
      <c r="G108" s="118"/>
      <c r="H108" s="118"/>
      <c r="I108" s="118"/>
      <c r="J108" s="102"/>
      <c r="K108" s="102"/>
      <c r="L108" s="102"/>
      <c r="M108" s="102"/>
    </row>
    <row r="109" spans="1:13" ht="14.25" x14ac:dyDescent="0.2">
      <c r="A109" s="118"/>
      <c r="B109" s="118"/>
      <c r="C109" s="118"/>
      <c r="D109" s="118"/>
      <c r="E109" s="118"/>
      <c r="F109" s="118"/>
      <c r="G109" s="118"/>
      <c r="H109" s="118"/>
      <c r="I109" s="118"/>
      <c r="J109" s="102"/>
      <c r="K109" s="102"/>
      <c r="L109" s="102"/>
      <c r="M109" s="102"/>
    </row>
    <row r="110" spans="1:13" ht="14.25" customHeight="1" x14ac:dyDescent="0.2">
      <c r="A110" s="118"/>
      <c r="B110" s="118"/>
      <c r="C110" s="118"/>
      <c r="D110" s="118"/>
      <c r="E110" s="118"/>
      <c r="F110" s="118"/>
      <c r="G110" s="118"/>
      <c r="H110" s="118"/>
      <c r="I110" s="118"/>
      <c r="J110" s="102"/>
      <c r="K110" s="102"/>
      <c r="L110" s="102"/>
      <c r="M110" s="102"/>
    </row>
    <row r="111" spans="1:13" ht="14.25" customHeight="1" x14ac:dyDescent="0.2">
      <c r="A111" s="121"/>
      <c r="B111" s="121"/>
      <c r="C111" s="121"/>
      <c r="D111" s="121"/>
      <c r="E111" s="121"/>
      <c r="F111" s="121"/>
      <c r="G111" s="121"/>
      <c r="H111" s="121"/>
      <c r="I111" s="121"/>
    </row>
    <row r="112" spans="1:13" ht="14.25" customHeight="1" x14ac:dyDescent="0.2">
      <c r="A112" s="121"/>
      <c r="B112" s="121"/>
      <c r="C112" s="121"/>
      <c r="D112" s="121"/>
      <c r="E112" s="121"/>
      <c r="F112" s="121"/>
      <c r="G112" s="121"/>
      <c r="H112" s="121"/>
      <c r="I112" s="121"/>
    </row>
    <row r="113" spans="1:9" ht="14.25" x14ac:dyDescent="0.2">
      <c r="A113" s="121"/>
      <c r="B113" s="121"/>
      <c r="C113" s="121"/>
      <c r="D113" s="121"/>
      <c r="E113" s="121"/>
      <c r="F113" s="121"/>
      <c r="G113" s="121"/>
      <c r="H113" s="121"/>
      <c r="I113" s="121"/>
    </row>
    <row r="114" spans="1:9" ht="14.25" customHeight="1" x14ac:dyDescent="0.2">
      <c r="A114" s="121"/>
      <c r="B114" s="121"/>
      <c r="C114" s="121"/>
      <c r="D114" s="121"/>
      <c r="E114" s="121"/>
      <c r="F114" s="121"/>
      <c r="G114" s="121"/>
      <c r="H114" s="121"/>
      <c r="I114" s="121"/>
    </row>
    <row r="115" spans="1:9" ht="14.25" customHeight="1" x14ac:dyDescent="0.2">
      <c r="A115" s="121"/>
      <c r="B115" s="121"/>
      <c r="C115" s="121"/>
      <c r="D115" s="121"/>
      <c r="E115" s="121"/>
      <c r="F115" s="121"/>
      <c r="G115" s="121"/>
      <c r="H115" s="121"/>
      <c r="I115" s="121"/>
    </row>
    <row r="116" spans="1:9" ht="14.25" customHeight="1" x14ac:dyDescent="0.2">
      <c r="A116" s="121"/>
      <c r="B116" s="121"/>
      <c r="C116" s="121"/>
      <c r="D116" s="121"/>
      <c r="E116" s="121"/>
      <c r="F116" s="121"/>
      <c r="G116" s="121"/>
      <c r="H116" s="121"/>
      <c r="I116" s="121"/>
    </row>
    <row r="117" spans="1:9" ht="14.25" x14ac:dyDescent="0.2">
      <c r="A117" s="121"/>
      <c r="B117" s="121"/>
      <c r="C117" s="121"/>
      <c r="D117" s="121"/>
      <c r="E117" s="121"/>
      <c r="F117" s="121"/>
      <c r="G117" s="121"/>
      <c r="H117" s="121"/>
      <c r="I117" s="121"/>
    </row>
    <row r="118" spans="1:9" ht="14.25" customHeight="1" x14ac:dyDescent="0.2">
      <c r="A118" s="121"/>
      <c r="B118" s="121"/>
      <c r="C118" s="121"/>
      <c r="D118" s="121"/>
      <c r="E118" s="121"/>
      <c r="F118" s="121"/>
      <c r="G118" s="121"/>
      <c r="H118" s="121"/>
      <c r="I118" s="121"/>
    </row>
    <row r="119" spans="1:9" ht="14.25" customHeight="1" x14ac:dyDescent="0.2">
      <c r="A119" s="121"/>
      <c r="B119" s="121"/>
      <c r="C119" s="121"/>
      <c r="D119" s="121"/>
      <c r="E119" s="121"/>
      <c r="F119" s="121"/>
      <c r="G119" s="121"/>
      <c r="H119" s="121"/>
      <c r="I119" s="121"/>
    </row>
    <row r="120" spans="1:9" ht="14.25" customHeight="1" x14ac:dyDescent="0.2">
      <c r="A120" s="121"/>
      <c r="B120" s="121"/>
      <c r="C120" s="121"/>
      <c r="D120" s="121"/>
      <c r="E120" s="121"/>
      <c r="F120" s="121"/>
      <c r="G120" s="121"/>
      <c r="H120" s="121"/>
      <c r="I120" s="121"/>
    </row>
    <row r="121" spans="1:9" ht="14.25" x14ac:dyDescent="0.2">
      <c r="A121" s="121"/>
      <c r="B121" s="121"/>
      <c r="C121" s="121"/>
      <c r="D121" s="121"/>
      <c r="E121" s="121"/>
      <c r="F121" s="121"/>
      <c r="G121" s="121"/>
      <c r="H121" s="121"/>
      <c r="I121" s="121"/>
    </row>
    <row r="122" spans="1:9" ht="14.25" customHeight="1" x14ac:dyDescent="0.2">
      <c r="A122" s="121"/>
      <c r="B122" s="121"/>
      <c r="C122" s="121"/>
      <c r="D122" s="121"/>
      <c r="E122" s="121"/>
      <c r="F122" s="121"/>
      <c r="G122" s="121"/>
      <c r="H122" s="121"/>
      <c r="I122" s="121"/>
    </row>
    <row r="123" spans="1:9" ht="14.25" customHeight="1" x14ac:dyDescent="0.2">
      <c r="A123" s="121"/>
      <c r="B123" s="121"/>
      <c r="C123" s="121"/>
      <c r="D123" s="121"/>
      <c r="E123" s="121"/>
      <c r="F123" s="121"/>
      <c r="G123" s="121"/>
      <c r="H123" s="121"/>
      <c r="I123" s="121"/>
    </row>
    <row r="124" spans="1:9" ht="14.25" customHeight="1" x14ac:dyDescent="0.2">
      <c r="A124" s="121"/>
      <c r="B124" s="121"/>
      <c r="C124" s="121"/>
      <c r="D124" s="121"/>
      <c r="E124" s="121"/>
      <c r="F124" s="121"/>
      <c r="G124" s="121"/>
      <c r="H124" s="121"/>
      <c r="I124" s="121"/>
    </row>
    <row r="125" spans="1:9" ht="14.25" x14ac:dyDescent="0.2">
      <c r="A125" s="121"/>
      <c r="B125" s="121"/>
      <c r="C125" s="121"/>
      <c r="D125" s="121"/>
      <c r="E125" s="121"/>
      <c r="F125" s="121"/>
      <c r="G125" s="121"/>
      <c r="H125" s="121"/>
      <c r="I125" s="121"/>
    </row>
    <row r="126" spans="1:9" ht="14.25" customHeight="1" x14ac:dyDescent="0.2">
      <c r="A126" s="121"/>
      <c r="B126" s="121"/>
      <c r="C126" s="121"/>
      <c r="D126" s="121"/>
      <c r="E126" s="121"/>
      <c r="F126" s="121"/>
      <c r="G126" s="121"/>
      <c r="H126" s="121"/>
      <c r="I126" s="121"/>
    </row>
    <row r="127" spans="1:9" ht="14.25" customHeight="1" x14ac:dyDescent="0.2">
      <c r="A127" s="121"/>
      <c r="B127" s="121"/>
      <c r="C127" s="121"/>
      <c r="D127" s="121"/>
      <c r="E127" s="121"/>
      <c r="F127" s="121"/>
      <c r="G127" s="121"/>
      <c r="H127" s="121"/>
      <c r="I127" s="121"/>
    </row>
    <row r="128" spans="1:9" ht="14.25" customHeight="1" x14ac:dyDescent="0.2">
      <c r="A128" s="121"/>
      <c r="B128" s="121"/>
      <c r="C128" s="121"/>
      <c r="D128" s="121"/>
      <c r="E128" s="121"/>
      <c r="F128" s="121"/>
      <c r="G128" s="121"/>
      <c r="H128" s="121"/>
      <c r="I128" s="121"/>
    </row>
    <row r="129" spans="1:9" ht="14.25" x14ac:dyDescent="0.2">
      <c r="A129" s="121"/>
      <c r="B129" s="121"/>
      <c r="C129" s="121"/>
      <c r="D129" s="121"/>
      <c r="E129" s="121"/>
      <c r="F129" s="121"/>
      <c r="G129" s="121"/>
      <c r="H129" s="121"/>
      <c r="I129" s="121"/>
    </row>
    <row r="130" spans="1:9" ht="14.25" customHeight="1" x14ac:dyDescent="0.2">
      <c r="A130" s="121"/>
      <c r="B130" s="121"/>
      <c r="C130" s="121"/>
      <c r="D130" s="121"/>
      <c r="E130" s="121"/>
      <c r="F130" s="121"/>
      <c r="G130" s="121"/>
      <c r="H130" s="121"/>
      <c r="I130" s="121"/>
    </row>
    <row r="131" spans="1:9" ht="14.25" customHeight="1" x14ac:dyDescent="0.2">
      <c r="A131" s="121"/>
      <c r="B131" s="121"/>
      <c r="C131" s="121"/>
      <c r="D131" s="121"/>
      <c r="E131" s="121"/>
      <c r="F131" s="121"/>
      <c r="G131" s="121"/>
      <c r="H131" s="121"/>
      <c r="I131" s="121"/>
    </row>
    <row r="132" spans="1:9" ht="14.25" customHeight="1" x14ac:dyDescent="0.2">
      <c r="A132" s="121"/>
      <c r="B132" s="121"/>
      <c r="C132" s="121"/>
      <c r="D132" s="121"/>
      <c r="E132" s="121"/>
      <c r="F132" s="121"/>
      <c r="G132" s="121"/>
      <c r="H132" s="121"/>
      <c r="I132" s="121"/>
    </row>
    <row r="133" spans="1:9" ht="14.25" x14ac:dyDescent="0.2">
      <c r="A133" s="121"/>
      <c r="B133" s="121"/>
      <c r="C133" s="121"/>
      <c r="D133" s="121"/>
      <c r="E133" s="121"/>
      <c r="F133" s="121"/>
      <c r="G133" s="121"/>
      <c r="H133" s="121"/>
      <c r="I133" s="121"/>
    </row>
    <row r="134" spans="1:9" ht="14.25" customHeight="1" x14ac:dyDescent="0.2">
      <c r="A134" s="121"/>
      <c r="B134" s="121"/>
      <c r="C134" s="121"/>
      <c r="D134" s="121"/>
      <c r="E134" s="121"/>
      <c r="F134" s="121"/>
      <c r="G134" s="121"/>
      <c r="H134" s="121"/>
      <c r="I134" s="121"/>
    </row>
    <row r="135" spans="1:9" ht="14.25" customHeight="1" x14ac:dyDescent="0.2">
      <c r="A135" s="121"/>
      <c r="B135" s="121"/>
      <c r="C135" s="121"/>
      <c r="D135" s="121"/>
      <c r="E135" s="121"/>
      <c r="F135" s="121"/>
      <c r="G135" s="121"/>
      <c r="H135" s="121"/>
      <c r="I135" s="121"/>
    </row>
    <row r="136" spans="1:9" ht="14.25" customHeight="1" x14ac:dyDescent="0.2">
      <c r="A136" s="121"/>
      <c r="B136" s="121"/>
      <c r="C136" s="121"/>
      <c r="D136" s="121"/>
      <c r="E136" s="121"/>
      <c r="F136" s="121"/>
      <c r="G136" s="121"/>
      <c r="H136" s="121"/>
      <c r="I136" s="121"/>
    </row>
    <row r="137" spans="1:9" ht="14.25" x14ac:dyDescent="0.2">
      <c r="A137" s="121"/>
      <c r="B137" s="121"/>
      <c r="C137" s="121"/>
      <c r="D137" s="121"/>
      <c r="E137" s="121"/>
      <c r="F137" s="121"/>
      <c r="G137" s="121"/>
      <c r="H137" s="121"/>
      <c r="I137" s="121"/>
    </row>
    <row r="138" spans="1:9" ht="14.25" customHeight="1" x14ac:dyDescent="0.2">
      <c r="A138" s="121"/>
      <c r="B138" s="121"/>
      <c r="C138" s="121"/>
      <c r="D138" s="121"/>
      <c r="E138" s="121"/>
      <c r="F138" s="121"/>
      <c r="G138" s="121"/>
      <c r="H138" s="121"/>
      <c r="I138" s="121"/>
    </row>
    <row r="139" spans="1:9" ht="14.25" customHeight="1" x14ac:dyDescent="0.2">
      <c r="A139" s="121"/>
      <c r="B139" s="121"/>
      <c r="C139" s="121"/>
      <c r="D139" s="121"/>
      <c r="E139" s="121"/>
      <c r="F139" s="121"/>
      <c r="G139" s="121"/>
      <c r="H139" s="121"/>
      <c r="I139" s="121"/>
    </row>
    <row r="140" spans="1:9" ht="14.25" customHeight="1" x14ac:dyDescent="0.2">
      <c r="A140" s="121"/>
      <c r="B140" s="121"/>
      <c r="C140" s="121"/>
      <c r="D140" s="121"/>
      <c r="E140" s="121"/>
      <c r="F140" s="121"/>
      <c r="G140" s="121"/>
      <c r="H140" s="121"/>
      <c r="I140" s="121"/>
    </row>
    <row r="141" spans="1:9" ht="14.25" x14ac:dyDescent="0.2">
      <c r="A141" s="121"/>
      <c r="B141" s="121"/>
      <c r="C141" s="121"/>
      <c r="D141" s="121"/>
      <c r="E141" s="121"/>
      <c r="F141" s="121"/>
      <c r="G141" s="121"/>
      <c r="H141" s="121"/>
      <c r="I141" s="121"/>
    </row>
    <row r="142" spans="1:9" ht="14.25" customHeight="1" x14ac:dyDescent="0.2">
      <c r="A142" s="121"/>
      <c r="B142" s="121"/>
      <c r="C142" s="121"/>
      <c r="D142" s="121"/>
      <c r="E142" s="121"/>
      <c r="F142" s="121"/>
      <c r="G142" s="121"/>
      <c r="H142" s="121"/>
      <c r="I142" s="121"/>
    </row>
    <row r="143" spans="1:9" ht="14.25" customHeight="1" x14ac:dyDescent="0.2">
      <c r="A143" s="121"/>
      <c r="B143" s="121"/>
      <c r="C143" s="121"/>
      <c r="D143" s="121"/>
      <c r="E143" s="121"/>
      <c r="F143" s="121"/>
      <c r="G143" s="121"/>
      <c r="H143" s="121"/>
      <c r="I143" s="121"/>
    </row>
    <row r="144" spans="1:9" ht="14.25" customHeight="1" x14ac:dyDescent="0.2">
      <c r="A144" s="121"/>
      <c r="B144" s="121"/>
      <c r="C144" s="121"/>
      <c r="D144" s="121"/>
      <c r="E144" s="121"/>
      <c r="F144" s="121"/>
      <c r="G144" s="121"/>
      <c r="H144" s="121"/>
      <c r="I144" s="121"/>
    </row>
    <row r="145" spans="1:9" ht="14.25" x14ac:dyDescent="0.2">
      <c r="A145" s="121"/>
      <c r="B145" s="121"/>
      <c r="C145" s="121"/>
      <c r="D145" s="121"/>
      <c r="E145" s="121"/>
      <c r="F145" s="121"/>
      <c r="G145" s="121"/>
      <c r="H145" s="121"/>
      <c r="I145" s="121"/>
    </row>
    <row r="146" spans="1:9" ht="14.25" customHeight="1" x14ac:dyDescent="0.2">
      <c r="A146" s="121"/>
      <c r="B146" s="121"/>
      <c r="C146" s="121"/>
      <c r="D146" s="121"/>
      <c r="E146" s="121"/>
      <c r="F146" s="121"/>
      <c r="G146" s="121"/>
      <c r="H146" s="121"/>
      <c r="I146" s="121"/>
    </row>
    <row r="147" spans="1:9" ht="14.25" customHeight="1" x14ac:dyDescent="0.2">
      <c r="A147" s="121"/>
      <c r="B147" s="121"/>
      <c r="C147" s="121"/>
      <c r="D147" s="121"/>
      <c r="E147" s="121"/>
      <c r="F147" s="121"/>
      <c r="G147" s="121"/>
      <c r="H147" s="121"/>
      <c r="I147" s="121"/>
    </row>
    <row r="148" spans="1:9" ht="14.25" customHeight="1" x14ac:dyDescent="0.2">
      <c r="A148" s="121"/>
      <c r="B148" s="121"/>
      <c r="C148" s="121"/>
      <c r="D148" s="121"/>
      <c r="E148" s="121"/>
      <c r="F148" s="121"/>
      <c r="G148" s="121"/>
      <c r="H148" s="121"/>
      <c r="I148" s="121"/>
    </row>
    <row r="149" spans="1:9" ht="14.25" x14ac:dyDescent="0.2">
      <c r="A149" s="121"/>
      <c r="B149" s="121"/>
      <c r="C149" s="121"/>
      <c r="D149" s="121"/>
      <c r="E149" s="121"/>
      <c r="F149" s="121"/>
      <c r="G149" s="121"/>
      <c r="H149" s="121"/>
      <c r="I149" s="121"/>
    </row>
    <row r="150" spans="1:9" ht="14.25" customHeight="1" x14ac:dyDescent="0.2">
      <c r="A150" s="121"/>
      <c r="B150" s="121"/>
      <c r="C150" s="121"/>
      <c r="D150" s="121"/>
      <c r="E150" s="121"/>
      <c r="F150" s="121"/>
      <c r="G150" s="121"/>
      <c r="H150" s="121"/>
      <c r="I150" s="121"/>
    </row>
    <row r="151" spans="1:9" ht="14.25" customHeight="1" x14ac:dyDescent="0.2">
      <c r="A151" s="121"/>
      <c r="B151" s="121"/>
      <c r="C151" s="121"/>
      <c r="D151" s="121"/>
      <c r="E151" s="121"/>
      <c r="F151" s="121"/>
      <c r="G151" s="121"/>
      <c r="H151" s="121"/>
      <c r="I151" s="121"/>
    </row>
    <row r="152" spans="1:9" ht="14.25" customHeight="1" x14ac:dyDescent="0.2">
      <c r="A152" s="121"/>
      <c r="B152" s="121"/>
      <c r="C152" s="121"/>
      <c r="D152" s="121"/>
      <c r="E152" s="121"/>
      <c r="F152" s="121"/>
      <c r="G152" s="121"/>
      <c r="H152" s="121"/>
      <c r="I152" s="121"/>
    </row>
    <row r="153" spans="1:9" ht="14.25" x14ac:dyDescent="0.2">
      <c r="A153" s="121"/>
      <c r="B153" s="121"/>
      <c r="C153" s="121"/>
      <c r="D153" s="121"/>
      <c r="E153" s="121"/>
      <c r="F153" s="121"/>
      <c r="G153" s="121"/>
      <c r="H153" s="121"/>
      <c r="I153" s="121"/>
    </row>
    <row r="154" spans="1:9" ht="14.25" customHeight="1" x14ac:dyDescent="0.2">
      <c r="A154" s="121"/>
      <c r="B154" s="121"/>
      <c r="C154" s="121"/>
      <c r="D154" s="121"/>
      <c r="E154" s="121"/>
      <c r="F154" s="121"/>
      <c r="G154" s="121"/>
      <c r="H154" s="121"/>
      <c r="I154" s="121"/>
    </row>
    <row r="155" spans="1:9" ht="14.25" customHeight="1" x14ac:dyDescent="0.2">
      <c r="A155" s="121"/>
      <c r="B155" s="121"/>
      <c r="C155" s="121"/>
      <c r="D155" s="121"/>
      <c r="E155" s="121"/>
      <c r="F155" s="121"/>
      <c r="G155" s="121"/>
      <c r="H155" s="121"/>
      <c r="I155" s="121"/>
    </row>
    <row r="156" spans="1:9" ht="14.25" customHeight="1" x14ac:dyDescent="0.2">
      <c r="A156" s="121"/>
      <c r="B156" s="121"/>
      <c r="C156" s="121"/>
      <c r="D156" s="121"/>
      <c r="E156" s="121"/>
      <c r="F156" s="121"/>
      <c r="G156" s="121"/>
      <c r="H156" s="121"/>
      <c r="I156" s="121"/>
    </row>
    <row r="157" spans="1:9" ht="14.25" x14ac:dyDescent="0.2">
      <c r="A157" s="121"/>
      <c r="B157" s="121"/>
      <c r="C157" s="121"/>
      <c r="D157" s="121"/>
      <c r="E157" s="121"/>
      <c r="F157" s="121"/>
      <c r="G157" s="121"/>
      <c r="H157" s="121"/>
      <c r="I157" s="121"/>
    </row>
    <row r="158" spans="1:9" ht="14.25" customHeight="1" x14ac:dyDescent="0.2">
      <c r="A158" s="121"/>
      <c r="B158" s="121"/>
      <c r="C158" s="121"/>
      <c r="D158" s="121"/>
      <c r="E158" s="121"/>
      <c r="F158" s="121"/>
      <c r="G158" s="121"/>
      <c r="H158" s="121"/>
      <c r="I158" s="121"/>
    </row>
    <row r="159" spans="1:9" ht="14.25" customHeight="1" x14ac:dyDescent="0.2">
      <c r="A159" s="121"/>
      <c r="B159" s="121"/>
      <c r="C159" s="121"/>
      <c r="D159" s="121"/>
      <c r="E159" s="121"/>
      <c r="F159" s="121"/>
      <c r="G159" s="121"/>
      <c r="H159" s="121"/>
      <c r="I159" s="121"/>
    </row>
    <row r="160" spans="1:9" ht="14.25" customHeight="1" x14ac:dyDescent="0.2">
      <c r="A160" s="121"/>
      <c r="B160" s="121"/>
      <c r="C160" s="121"/>
      <c r="D160" s="121"/>
      <c r="E160" s="121"/>
      <c r="F160" s="121"/>
      <c r="G160" s="121"/>
      <c r="H160" s="121"/>
      <c r="I160" s="121"/>
    </row>
    <row r="161" spans="1:9" ht="14.25" x14ac:dyDescent="0.2">
      <c r="A161" s="121"/>
      <c r="B161" s="121"/>
      <c r="C161" s="121"/>
      <c r="D161" s="121"/>
      <c r="E161" s="121"/>
      <c r="F161" s="121"/>
      <c r="G161" s="121"/>
      <c r="H161" s="121"/>
      <c r="I161" s="121"/>
    </row>
    <row r="162" spans="1:9" ht="14.25" customHeight="1" x14ac:dyDescent="0.2">
      <c r="A162" s="121"/>
      <c r="B162" s="121"/>
      <c r="C162" s="121"/>
      <c r="D162" s="121"/>
      <c r="E162" s="121"/>
      <c r="F162" s="121"/>
      <c r="G162" s="121"/>
      <c r="H162" s="121"/>
      <c r="I162" s="121"/>
    </row>
    <row r="163" spans="1:9" ht="14.25" customHeight="1" x14ac:dyDescent="0.2">
      <c r="A163" s="121"/>
      <c r="B163" s="121"/>
      <c r="C163" s="121"/>
      <c r="D163" s="121"/>
      <c r="E163" s="121"/>
      <c r="F163" s="121"/>
      <c r="G163" s="121"/>
      <c r="H163" s="121"/>
      <c r="I163" s="121"/>
    </row>
    <row r="164" spans="1:9" ht="14.25" customHeight="1" x14ac:dyDescent="0.2">
      <c r="A164" s="121"/>
      <c r="B164" s="121"/>
      <c r="C164" s="121"/>
      <c r="D164" s="121"/>
      <c r="E164" s="121"/>
      <c r="F164" s="121"/>
      <c r="G164" s="121"/>
      <c r="H164" s="121"/>
      <c r="I164" s="121"/>
    </row>
    <row r="165" spans="1:9" ht="14.25" x14ac:dyDescent="0.2">
      <c r="A165" s="121"/>
      <c r="B165" s="121"/>
      <c r="C165" s="121"/>
      <c r="D165" s="121"/>
      <c r="E165" s="121"/>
      <c r="F165" s="121"/>
      <c r="G165" s="121"/>
      <c r="H165" s="121"/>
      <c r="I165" s="121"/>
    </row>
    <row r="166" spans="1:9" ht="14.25" customHeight="1" x14ac:dyDescent="0.2">
      <c r="A166" s="121"/>
      <c r="B166" s="121"/>
      <c r="C166" s="121"/>
      <c r="D166" s="121"/>
      <c r="E166" s="121"/>
      <c r="F166" s="121"/>
      <c r="G166" s="121"/>
      <c r="H166" s="121"/>
      <c r="I166" s="121"/>
    </row>
    <row r="167" spans="1:9" ht="14.25" customHeight="1" x14ac:dyDescent="0.2">
      <c r="A167" s="121"/>
      <c r="B167" s="121"/>
      <c r="C167" s="121"/>
      <c r="D167" s="121"/>
      <c r="E167" s="121"/>
      <c r="F167" s="121"/>
      <c r="G167" s="121"/>
      <c r="H167" s="121"/>
      <c r="I167" s="121"/>
    </row>
    <row r="168" spans="1:9" ht="14.25" customHeight="1" x14ac:dyDescent="0.2">
      <c r="A168" s="121"/>
      <c r="B168" s="121"/>
      <c r="C168" s="121"/>
      <c r="D168" s="121"/>
      <c r="E168" s="121"/>
      <c r="F168" s="121"/>
      <c r="G168" s="121"/>
      <c r="H168" s="121"/>
      <c r="I168" s="121"/>
    </row>
    <row r="169" spans="1:9" ht="14.25" x14ac:dyDescent="0.2">
      <c r="A169" s="121"/>
      <c r="B169" s="121"/>
      <c r="C169" s="121"/>
      <c r="D169" s="121"/>
      <c r="E169" s="121"/>
      <c r="F169" s="121"/>
      <c r="G169" s="121"/>
      <c r="H169" s="121"/>
      <c r="I169" s="121"/>
    </row>
    <row r="170" spans="1:9" ht="14.25" customHeight="1" x14ac:dyDescent="0.2">
      <c r="A170" s="121"/>
      <c r="B170" s="121"/>
      <c r="C170" s="121"/>
      <c r="D170" s="121"/>
      <c r="E170" s="121"/>
      <c r="F170" s="121"/>
      <c r="G170" s="121"/>
      <c r="H170" s="121"/>
      <c r="I170" s="121"/>
    </row>
    <row r="171" spans="1:9" ht="14.25" customHeight="1" x14ac:dyDescent="0.2">
      <c r="A171" s="121"/>
      <c r="B171" s="121"/>
      <c r="C171" s="121"/>
      <c r="D171" s="121"/>
      <c r="E171" s="121"/>
      <c r="F171" s="121"/>
      <c r="G171" s="121"/>
      <c r="H171" s="121"/>
      <c r="I171" s="121"/>
    </row>
    <row r="172" spans="1:9" ht="14.25" customHeight="1" x14ac:dyDescent="0.2">
      <c r="A172" s="121"/>
      <c r="B172" s="121"/>
      <c r="C172" s="121"/>
      <c r="D172" s="121"/>
      <c r="E172" s="121"/>
      <c r="F172" s="121"/>
      <c r="G172" s="121"/>
      <c r="H172" s="121"/>
      <c r="I172" s="121"/>
    </row>
    <row r="173" spans="1:9" ht="14.25" x14ac:dyDescent="0.2">
      <c r="A173" s="121"/>
      <c r="B173" s="121"/>
      <c r="C173" s="121"/>
      <c r="D173" s="121"/>
      <c r="E173" s="121"/>
      <c r="F173" s="121"/>
      <c r="G173" s="121"/>
      <c r="H173" s="121"/>
      <c r="I173" s="121"/>
    </row>
    <row r="174" spans="1:9" ht="14.25" customHeight="1" x14ac:dyDescent="0.2">
      <c r="A174" s="121"/>
      <c r="B174" s="121"/>
      <c r="C174" s="121"/>
      <c r="D174" s="121"/>
      <c r="E174" s="121"/>
      <c r="F174" s="121"/>
      <c r="G174" s="121"/>
      <c r="H174" s="121"/>
      <c r="I174" s="121"/>
    </row>
    <row r="175" spans="1:9" ht="14.25" customHeight="1" x14ac:dyDescent="0.2">
      <c r="A175" s="121"/>
      <c r="B175" s="121"/>
      <c r="C175" s="121"/>
      <c r="D175" s="121"/>
      <c r="E175" s="121"/>
      <c r="F175" s="121"/>
      <c r="G175" s="121"/>
      <c r="H175" s="121"/>
      <c r="I175" s="121"/>
    </row>
    <row r="176" spans="1:9" ht="14.25" customHeight="1" x14ac:dyDescent="0.2">
      <c r="A176" s="121"/>
      <c r="B176" s="121"/>
      <c r="C176" s="121"/>
      <c r="D176" s="121"/>
      <c r="E176" s="121"/>
      <c r="F176" s="121"/>
      <c r="G176" s="121"/>
      <c r="H176" s="121"/>
      <c r="I176" s="121"/>
    </row>
    <row r="177" spans="1:9" ht="14.25" x14ac:dyDescent="0.2">
      <c r="A177" s="121"/>
      <c r="B177" s="121"/>
      <c r="C177" s="121"/>
      <c r="D177" s="121"/>
      <c r="E177" s="121"/>
      <c r="F177" s="121"/>
      <c r="G177" s="121"/>
      <c r="H177" s="121"/>
      <c r="I177" s="121"/>
    </row>
    <row r="178" spans="1:9" ht="14.25" customHeight="1" x14ac:dyDescent="0.2">
      <c r="A178" s="121"/>
      <c r="B178" s="121"/>
      <c r="C178" s="121"/>
      <c r="D178" s="121"/>
      <c r="E178" s="121"/>
      <c r="F178" s="121"/>
      <c r="G178" s="121"/>
      <c r="H178" s="121"/>
      <c r="I178" s="121"/>
    </row>
    <row r="179" spans="1:9" ht="14.25" customHeight="1" x14ac:dyDescent="0.2">
      <c r="A179" s="121"/>
      <c r="B179" s="121"/>
      <c r="C179" s="121"/>
      <c r="D179" s="121"/>
      <c r="E179" s="121"/>
      <c r="F179" s="121"/>
      <c r="G179" s="121"/>
      <c r="H179" s="121"/>
      <c r="I179" s="121"/>
    </row>
    <row r="180" spans="1:9" ht="14.25" customHeight="1" x14ac:dyDescent="0.2">
      <c r="A180" s="121"/>
      <c r="B180" s="121"/>
      <c r="C180" s="121"/>
      <c r="D180" s="121"/>
      <c r="E180" s="121"/>
      <c r="F180" s="121"/>
      <c r="G180" s="121"/>
      <c r="H180" s="121"/>
      <c r="I180" s="121"/>
    </row>
    <row r="181" spans="1:9" ht="14.25" x14ac:dyDescent="0.2">
      <c r="A181" s="121"/>
      <c r="B181" s="121"/>
      <c r="C181" s="121"/>
      <c r="D181" s="121"/>
      <c r="E181" s="121"/>
      <c r="F181" s="121"/>
      <c r="G181" s="121"/>
      <c r="H181" s="121"/>
      <c r="I181" s="121"/>
    </row>
    <row r="182" spans="1:9" ht="14.25" customHeight="1" x14ac:dyDescent="0.2">
      <c r="A182" s="121"/>
      <c r="B182" s="121"/>
      <c r="C182" s="121"/>
      <c r="D182" s="121"/>
      <c r="E182" s="121"/>
      <c r="F182" s="121"/>
      <c r="G182" s="121"/>
      <c r="H182" s="121"/>
      <c r="I182" s="121"/>
    </row>
    <row r="183" spans="1:9" ht="14.25" customHeight="1" x14ac:dyDescent="0.2">
      <c r="A183" s="121"/>
      <c r="B183" s="121"/>
      <c r="C183" s="121"/>
      <c r="D183" s="121"/>
      <c r="E183" s="121"/>
      <c r="F183" s="121"/>
      <c r="G183" s="121"/>
      <c r="H183" s="121"/>
      <c r="I183" s="121"/>
    </row>
    <row r="184" spans="1:9" ht="14.25" customHeight="1" x14ac:dyDescent="0.2">
      <c r="A184" s="121"/>
      <c r="B184" s="121"/>
      <c r="C184" s="121"/>
      <c r="D184" s="121"/>
      <c r="E184" s="121"/>
      <c r="F184" s="121"/>
      <c r="G184" s="121"/>
      <c r="H184" s="121"/>
      <c r="I184" s="121"/>
    </row>
    <row r="185" spans="1:9" ht="14.25" x14ac:dyDescent="0.2">
      <c r="A185" s="121"/>
      <c r="B185" s="121"/>
      <c r="C185" s="121"/>
      <c r="D185" s="121"/>
      <c r="E185" s="121"/>
      <c r="F185" s="121"/>
      <c r="G185" s="121"/>
      <c r="H185" s="121"/>
      <c r="I185" s="121"/>
    </row>
    <row r="186" spans="1:9" ht="14.25" customHeight="1" x14ac:dyDescent="0.2">
      <c r="A186" s="121"/>
      <c r="B186" s="121"/>
      <c r="C186" s="121"/>
      <c r="D186" s="121"/>
      <c r="E186" s="121"/>
      <c r="F186" s="121"/>
      <c r="G186" s="121"/>
      <c r="H186" s="121"/>
      <c r="I186" s="121"/>
    </row>
    <row r="187" spans="1:9" ht="14.25" customHeight="1" x14ac:dyDescent="0.2">
      <c r="A187" s="121"/>
      <c r="B187" s="121"/>
      <c r="C187" s="121"/>
      <c r="D187" s="121"/>
      <c r="E187" s="121"/>
      <c r="F187" s="121"/>
      <c r="G187" s="121"/>
      <c r="H187" s="121"/>
      <c r="I187" s="121"/>
    </row>
    <row r="188" spans="1:9" ht="14.25" customHeight="1" x14ac:dyDescent="0.2">
      <c r="A188" s="121"/>
      <c r="B188" s="121"/>
      <c r="C188" s="121"/>
      <c r="D188" s="121"/>
      <c r="E188" s="121"/>
      <c r="F188" s="121"/>
      <c r="G188" s="121"/>
      <c r="H188" s="121"/>
      <c r="I188" s="121"/>
    </row>
    <row r="189" spans="1:9" ht="14.25" x14ac:dyDescent="0.2">
      <c r="A189" s="121"/>
      <c r="B189" s="121"/>
      <c r="C189" s="121"/>
      <c r="D189" s="121"/>
      <c r="E189" s="121"/>
      <c r="F189" s="121"/>
      <c r="G189" s="121"/>
      <c r="H189" s="121"/>
      <c r="I189" s="121"/>
    </row>
    <row r="190" spans="1:9" ht="14.25" customHeight="1" x14ac:dyDescent="0.2">
      <c r="A190" s="121"/>
      <c r="B190" s="121"/>
      <c r="C190" s="121"/>
      <c r="D190" s="121"/>
      <c r="E190" s="121"/>
      <c r="F190" s="121"/>
      <c r="G190" s="121"/>
      <c r="H190" s="121"/>
      <c r="I190" s="121"/>
    </row>
    <row r="191" spans="1:9" ht="14.25" customHeight="1" x14ac:dyDescent="0.2">
      <c r="A191" s="121"/>
      <c r="B191" s="121"/>
      <c r="C191" s="121"/>
      <c r="D191" s="121"/>
      <c r="E191" s="121"/>
      <c r="F191" s="121"/>
      <c r="G191" s="121"/>
      <c r="H191" s="121"/>
      <c r="I191" s="121"/>
    </row>
    <row r="192" spans="1:9" ht="14.25" customHeight="1" x14ac:dyDescent="0.2">
      <c r="A192" s="121"/>
      <c r="B192" s="121"/>
      <c r="C192" s="121"/>
      <c r="D192" s="121"/>
      <c r="E192" s="121"/>
      <c r="F192" s="121"/>
      <c r="G192" s="121"/>
      <c r="H192" s="121"/>
      <c r="I192" s="121"/>
    </row>
    <row r="193" spans="1:9" ht="14.25" x14ac:dyDescent="0.2">
      <c r="A193" s="121"/>
      <c r="B193" s="121"/>
      <c r="C193" s="121"/>
      <c r="D193" s="121"/>
      <c r="E193" s="121"/>
      <c r="F193" s="121"/>
      <c r="G193" s="121"/>
      <c r="H193" s="121"/>
      <c r="I193" s="121"/>
    </row>
    <row r="194" spans="1:9" ht="14.25" customHeight="1" x14ac:dyDescent="0.2">
      <c r="A194" s="121"/>
      <c r="B194" s="121"/>
      <c r="C194" s="121"/>
      <c r="D194" s="121"/>
      <c r="E194" s="121"/>
      <c r="F194" s="121"/>
      <c r="G194" s="121"/>
      <c r="H194" s="121"/>
      <c r="I194" s="121"/>
    </row>
    <row r="195" spans="1:9" ht="14.25" customHeight="1" x14ac:dyDescent="0.2">
      <c r="A195" s="121"/>
      <c r="B195" s="121"/>
      <c r="C195" s="121"/>
      <c r="D195" s="121"/>
      <c r="E195" s="121"/>
      <c r="F195" s="121"/>
      <c r="G195" s="121"/>
      <c r="H195" s="121"/>
      <c r="I195" s="121"/>
    </row>
    <row r="196" spans="1:9" ht="14.25" customHeight="1" x14ac:dyDescent="0.2">
      <c r="A196" s="121"/>
      <c r="B196" s="121"/>
      <c r="C196" s="121"/>
      <c r="D196" s="121"/>
      <c r="E196" s="121"/>
      <c r="F196" s="121"/>
      <c r="G196" s="121"/>
      <c r="H196" s="121"/>
      <c r="I196" s="121"/>
    </row>
    <row r="197" spans="1:9" ht="14.25" x14ac:dyDescent="0.2">
      <c r="A197" s="121"/>
      <c r="B197" s="121"/>
      <c r="C197" s="121"/>
      <c r="D197" s="121"/>
      <c r="E197" s="121"/>
      <c r="F197" s="121"/>
      <c r="G197" s="121"/>
      <c r="H197" s="121"/>
      <c r="I197" s="121"/>
    </row>
    <row r="198" spans="1:9" ht="14.25" customHeight="1" x14ac:dyDescent="0.2">
      <c r="A198" s="121"/>
      <c r="B198" s="121"/>
      <c r="C198" s="121"/>
      <c r="D198" s="121"/>
      <c r="E198" s="121"/>
      <c r="F198" s="121"/>
      <c r="G198" s="121"/>
      <c r="H198" s="121"/>
      <c r="I198" s="121"/>
    </row>
    <row r="199" spans="1:9" ht="14.25" customHeight="1" x14ac:dyDescent="0.2">
      <c r="A199" s="121"/>
      <c r="B199" s="121"/>
      <c r="C199" s="121"/>
      <c r="D199" s="121"/>
      <c r="E199" s="121"/>
      <c r="F199" s="121"/>
      <c r="G199" s="121"/>
      <c r="H199" s="121"/>
      <c r="I199" s="121"/>
    </row>
    <row r="200" spans="1:9" ht="14.25" customHeight="1" x14ac:dyDescent="0.2">
      <c r="A200" s="121"/>
      <c r="B200" s="121"/>
      <c r="C200" s="121"/>
      <c r="D200" s="121"/>
      <c r="E200" s="121"/>
      <c r="F200" s="121"/>
      <c r="G200" s="121"/>
      <c r="H200" s="121"/>
      <c r="I200" s="121"/>
    </row>
    <row r="201" spans="1:9" ht="14.25" x14ac:dyDescent="0.2">
      <c r="A201" s="121"/>
      <c r="B201" s="121"/>
      <c r="C201" s="121"/>
      <c r="D201" s="121"/>
      <c r="E201" s="121"/>
      <c r="F201" s="121"/>
      <c r="G201" s="121"/>
      <c r="H201" s="121"/>
      <c r="I201" s="121"/>
    </row>
    <row r="202" spans="1:9" ht="14.25" customHeight="1" x14ac:dyDescent="0.2">
      <c r="A202" s="121"/>
      <c r="B202" s="121"/>
      <c r="C202" s="121"/>
      <c r="D202" s="121"/>
      <c r="E202" s="121"/>
      <c r="F202" s="121"/>
      <c r="G202" s="121"/>
      <c r="H202" s="121"/>
      <c r="I202" s="121"/>
    </row>
    <row r="203" spans="1:9" ht="14.25" customHeight="1" x14ac:dyDescent="0.2">
      <c r="A203" s="121"/>
      <c r="B203" s="121"/>
      <c r="C203" s="121"/>
      <c r="D203" s="121"/>
      <c r="E203" s="121"/>
      <c r="F203" s="121"/>
      <c r="G203" s="121"/>
      <c r="H203" s="121"/>
      <c r="I203" s="121"/>
    </row>
    <row r="204" spans="1:9" ht="14.25" customHeight="1" x14ac:dyDescent="0.2">
      <c r="A204" s="121"/>
      <c r="B204" s="121"/>
      <c r="C204" s="121"/>
      <c r="D204" s="121"/>
      <c r="E204" s="121"/>
      <c r="F204" s="121"/>
      <c r="G204" s="121"/>
      <c r="H204" s="121"/>
      <c r="I204" s="121"/>
    </row>
    <row r="205" spans="1:9" ht="14.25" x14ac:dyDescent="0.2">
      <c r="A205" s="121"/>
      <c r="B205" s="121"/>
      <c r="C205" s="121"/>
      <c r="D205" s="121"/>
      <c r="E205" s="121"/>
      <c r="F205" s="121"/>
      <c r="G205" s="121"/>
      <c r="H205" s="121"/>
      <c r="I205" s="121"/>
    </row>
    <row r="206" spans="1:9" ht="14.25" customHeight="1" x14ac:dyDescent="0.2">
      <c r="A206" s="121"/>
      <c r="B206" s="121"/>
      <c r="C206" s="121"/>
      <c r="D206" s="121"/>
      <c r="E206" s="121"/>
      <c r="F206" s="121"/>
      <c r="G206" s="121"/>
      <c r="H206" s="121"/>
      <c r="I206" s="121"/>
    </row>
    <row r="207" spans="1:9" ht="14.25" customHeight="1" x14ac:dyDescent="0.2">
      <c r="A207" s="121"/>
      <c r="B207" s="121"/>
      <c r="C207" s="121"/>
      <c r="D207" s="121"/>
      <c r="E207" s="121"/>
      <c r="F207" s="121"/>
      <c r="G207" s="121"/>
      <c r="H207" s="121"/>
      <c r="I207" s="121"/>
    </row>
    <row r="208" spans="1:9" ht="14.25" customHeight="1" x14ac:dyDescent="0.2">
      <c r="A208" s="121"/>
      <c r="B208" s="121"/>
      <c r="C208" s="121"/>
      <c r="D208" s="121"/>
      <c r="E208" s="121"/>
      <c r="F208" s="121"/>
      <c r="G208" s="121"/>
      <c r="H208" s="121"/>
      <c r="I208" s="121"/>
    </row>
    <row r="209" spans="1:9" ht="14.25" x14ac:dyDescent="0.2">
      <c r="A209" s="121"/>
      <c r="B209" s="121"/>
      <c r="C209" s="121"/>
      <c r="D209" s="121"/>
      <c r="E209" s="121"/>
      <c r="F209" s="121"/>
      <c r="G209" s="121"/>
      <c r="H209" s="121"/>
      <c r="I209" s="121"/>
    </row>
    <row r="210" spans="1:9" ht="14.25" customHeight="1" x14ac:dyDescent="0.2">
      <c r="A210" s="121"/>
      <c r="B210" s="121"/>
      <c r="C210" s="121"/>
      <c r="D210" s="121"/>
      <c r="E210" s="121"/>
      <c r="F210" s="121"/>
      <c r="G210" s="121"/>
      <c r="H210" s="121"/>
      <c r="I210" s="121"/>
    </row>
    <row r="211" spans="1:9" ht="14.25" customHeight="1" x14ac:dyDescent="0.2">
      <c r="A211" s="121"/>
      <c r="B211" s="121"/>
      <c r="C211" s="121"/>
      <c r="D211" s="121"/>
      <c r="E211" s="121"/>
      <c r="F211" s="121"/>
      <c r="G211" s="121"/>
      <c r="H211" s="121"/>
      <c r="I211" s="121"/>
    </row>
    <row r="212" spans="1:9" ht="14.25" customHeight="1" x14ac:dyDescent="0.2">
      <c r="A212" s="121"/>
      <c r="B212" s="121"/>
      <c r="C212" s="121"/>
      <c r="D212" s="121"/>
      <c r="E212" s="121"/>
      <c r="F212" s="121"/>
      <c r="G212" s="121"/>
      <c r="H212" s="121"/>
      <c r="I212" s="121"/>
    </row>
    <row r="213" spans="1:9" ht="14.25" x14ac:dyDescent="0.2">
      <c r="A213" s="121"/>
      <c r="B213" s="121"/>
      <c r="C213" s="121"/>
      <c r="D213" s="121"/>
      <c r="E213" s="121"/>
      <c r="F213" s="121"/>
      <c r="G213" s="121"/>
      <c r="H213" s="121"/>
      <c r="I213" s="121"/>
    </row>
    <row r="214" spans="1:9" ht="14.25" customHeight="1" x14ac:dyDescent="0.2">
      <c r="A214" s="121"/>
      <c r="B214" s="121"/>
      <c r="C214" s="121"/>
      <c r="D214" s="121"/>
      <c r="E214" s="121"/>
      <c r="F214" s="121"/>
      <c r="G214" s="121"/>
      <c r="H214" s="121"/>
      <c r="I214" s="121"/>
    </row>
    <row r="215" spans="1:9" ht="14.25" customHeight="1" x14ac:dyDescent="0.2">
      <c r="A215" s="121"/>
      <c r="B215" s="121"/>
      <c r="C215" s="121"/>
      <c r="D215" s="121"/>
      <c r="E215" s="121"/>
      <c r="F215" s="121"/>
      <c r="G215" s="121"/>
      <c r="H215" s="121"/>
      <c r="I215" s="121"/>
    </row>
    <row r="216" spans="1:9" ht="14.25" customHeight="1" x14ac:dyDescent="0.2">
      <c r="A216" s="121"/>
      <c r="B216" s="121"/>
      <c r="C216" s="121"/>
      <c r="D216" s="121"/>
      <c r="E216" s="121"/>
      <c r="F216" s="121"/>
      <c r="G216" s="121"/>
      <c r="H216" s="121"/>
      <c r="I216" s="121"/>
    </row>
    <row r="217" spans="1:9" ht="14.25" x14ac:dyDescent="0.2">
      <c r="A217" s="121"/>
      <c r="B217" s="121"/>
      <c r="C217" s="121"/>
      <c r="D217" s="121"/>
      <c r="E217" s="121"/>
      <c r="F217" s="121"/>
      <c r="G217" s="121"/>
      <c r="H217" s="121"/>
      <c r="I217" s="121"/>
    </row>
    <row r="218" spans="1:9" ht="14.25" customHeight="1" x14ac:dyDescent="0.2">
      <c r="A218" s="121"/>
      <c r="B218" s="121"/>
      <c r="C218" s="121"/>
      <c r="D218" s="121"/>
      <c r="E218" s="121"/>
      <c r="F218" s="121"/>
      <c r="G218" s="121"/>
      <c r="H218" s="121"/>
      <c r="I218" s="121"/>
    </row>
    <row r="219" spans="1:9" ht="14.25" customHeight="1" x14ac:dyDescent="0.2">
      <c r="A219" s="121"/>
      <c r="B219" s="121"/>
      <c r="C219" s="121"/>
      <c r="D219" s="121"/>
      <c r="E219" s="121"/>
      <c r="F219" s="121"/>
      <c r="G219" s="121"/>
      <c r="H219" s="121"/>
      <c r="I219" s="121"/>
    </row>
    <row r="220" spans="1:9" ht="14.25" customHeight="1" x14ac:dyDescent="0.2">
      <c r="A220" s="121"/>
      <c r="B220" s="121"/>
      <c r="C220" s="121"/>
      <c r="D220" s="121"/>
      <c r="E220" s="121"/>
      <c r="F220" s="121"/>
      <c r="G220" s="121"/>
      <c r="H220" s="121"/>
      <c r="I220" s="121"/>
    </row>
    <row r="221" spans="1:9" ht="14.25" x14ac:dyDescent="0.2">
      <c r="A221" s="121"/>
      <c r="B221" s="121"/>
      <c r="C221" s="121"/>
      <c r="D221" s="121"/>
      <c r="E221" s="121"/>
      <c r="F221" s="121"/>
      <c r="G221" s="121"/>
      <c r="H221" s="121"/>
      <c r="I221" s="121"/>
    </row>
    <row r="222" spans="1:9" ht="14.25" customHeight="1" x14ac:dyDescent="0.2">
      <c r="A222" s="121"/>
      <c r="B222" s="121"/>
      <c r="C222" s="121"/>
      <c r="D222" s="121"/>
      <c r="E222" s="121"/>
      <c r="F222" s="121"/>
      <c r="G222" s="121"/>
      <c r="H222" s="121"/>
      <c r="I222" s="121"/>
    </row>
    <row r="223" spans="1:9" ht="14.25" customHeight="1" x14ac:dyDescent="0.2">
      <c r="A223" s="121"/>
      <c r="B223" s="121"/>
      <c r="C223" s="121"/>
      <c r="D223" s="121"/>
      <c r="E223" s="121"/>
      <c r="F223" s="121"/>
      <c r="G223" s="121"/>
      <c r="H223" s="121"/>
      <c r="I223" s="121"/>
    </row>
    <row r="224" spans="1:9" ht="14.25" customHeight="1" x14ac:dyDescent="0.2">
      <c r="A224" s="121"/>
      <c r="B224" s="121"/>
      <c r="C224" s="121"/>
      <c r="D224" s="121"/>
      <c r="E224" s="121"/>
      <c r="F224" s="121"/>
      <c r="G224" s="121"/>
      <c r="H224" s="121"/>
      <c r="I224" s="121"/>
    </row>
    <row r="225" spans="1:9" ht="14.25" x14ac:dyDescent="0.2">
      <c r="A225" s="121"/>
      <c r="B225" s="121"/>
      <c r="C225" s="121"/>
      <c r="D225" s="121"/>
      <c r="E225" s="121"/>
      <c r="F225" s="121"/>
      <c r="G225" s="121"/>
      <c r="H225" s="121"/>
      <c r="I225" s="121"/>
    </row>
    <row r="226" spans="1:9" ht="14.25" customHeight="1" x14ac:dyDescent="0.2">
      <c r="A226" s="121"/>
      <c r="B226" s="121"/>
      <c r="C226" s="121"/>
      <c r="D226" s="121"/>
      <c r="E226" s="121"/>
      <c r="F226" s="121"/>
      <c r="G226" s="121"/>
      <c r="H226" s="121"/>
      <c r="I226" s="121"/>
    </row>
    <row r="227" spans="1:9" ht="14.25" customHeight="1" x14ac:dyDescent="0.2">
      <c r="A227" s="121"/>
      <c r="B227" s="121"/>
      <c r="C227" s="121"/>
      <c r="D227" s="121"/>
      <c r="E227" s="121"/>
      <c r="F227" s="121"/>
      <c r="G227" s="121"/>
      <c r="H227" s="121"/>
      <c r="I227" s="121"/>
    </row>
    <row r="228" spans="1:9" ht="14.25" customHeight="1" x14ac:dyDescent="0.2">
      <c r="A228" s="121"/>
      <c r="B228" s="121"/>
      <c r="C228" s="121"/>
      <c r="D228" s="121"/>
      <c r="E228" s="121"/>
      <c r="F228" s="121"/>
      <c r="G228" s="121"/>
      <c r="H228" s="121"/>
      <c r="I228" s="121"/>
    </row>
    <row r="229" spans="1:9" ht="14.25" x14ac:dyDescent="0.2">
      <c r="A229" s="121"/>
      <c r="B229" s="121"/>
      <c r="C229" s="121"/>
      <c r="D229" s="121"/>
      <c r="E229" s="121"/>
      <c r="F229" s="121"/>
      <c r="G229" s="121"/>
      <c r="H229" s="121"/>
      <c r="I229" s="121"/>
    </row>
    <row r="230" spans="1:9" ht="14.25" customHeight="1" x14ac:dyDescent="0.2">
      <c r="A230" s="121"/>
      <c r="B230" s="121"/>
      <c r="C230" s="121"/>
      <c r="D230" s="121"/>
      <c r="E230" s="121"/>
      <c r="F230" s="121"/>
      <c r="G230" s="121"/>
      <c r="H230" s="121"/>
      <c r="I230" s="121"/>
    </row>
    <row r="231" spans="1:9" ht="14.25" customHeight="1" x14ac:dyDescent="0.2">
      <c r="A231" s="121"/>
      <c r="B231" s="121"/>
      <c r="C231" s="121"/>
      <c r="D231" s="121"/>
      <c r="E231" s="121"/>
      <c r="F231" s="121"/>
      <c r="G231" s="121"/>
      <c r="H231" s="121"/>
      <c r="I231" s="121"/>
    </row>
    <row r="232" spans="1:9" ht="14.25" customHeight="1" x14ac:dyDescent="0.2">
      <c r="A232" s="121"/>
      <c r="B232" s="121"/>
      <c r="C232" s="121"/>
      <c r="D232" s="121"/>
      <c r="E232" s="121"/>
      <c r="F232" s="121"/>
      <c r="G232" s="121"/>
      <c r="H232" s="121"/>
      <c r="I232" s="121"/>
    </row>
    <row r="233" spans="1:9" ht="14.25" x14ac:dyDescent="0.2">
      <c r="A233" s="121"/>
      <c r="B233" s="121"/>
      <c r="C233" s="121"/>
      <c r="D233" s="121"/>
      <c r="E233" s="121"/>
      <c r="F233" s="121"/>
      <c r="G233" s="121"/>
      <c r="H233" s="121"/>
      <c r="I233" s="121"/>
    </row>
    <row r="234" spans="1:9" ht="14.25" customHeight="1" x14ac:dyDescent="0.2">
      <c r="A234" s="121"/>
      <c r="B234" s="121"/>
      <c r="C234" s="121"/>
      <c r="D234" s="121"/>
      <c r="E234" s="121"/>
      <c r="F234" s="121"/>
      <c r="G234" s="121"/>
      <c r="H234" s="121"/>
      <c r="I234" s="121"/>
    </row>
    <row r="235" spans="1:9" ht="14.25" customHeight="1" x14ac:dyDescent="0.2">
      <c r="A235" s="121"/>
      <c r="B235" s="121"/>
      <c r="C235" s="121"/>
      <c r="D235" s="121"/>
      <c r="E235" s="121"/>
      <c r="F235" s="121"/>
      <c r="G235" s="121"/>
      <c r="H235" s="121"/>
      <c r="I235" s="121"/>
    </row>
    <row r="236" spans="1:9" ht="14.25" customHeight="1" x14ac:dyDescent="0.2">
      <c r="A236" s="121"/>
      <c r="B236" s="121"/>
      <c r="C236" s="121"/>
      <c r="D236" s="121"/>
      <c r="E236" s="121"/>
      <c r="F236" s="121"/>
      <c r="G236" s="121"/>
      <c r="H236" s="121"/>
      <c r="I236" s="121"/>
    </row>
    <row r="237" spans="1:9" ht="14.25" x14ac:dyDescent="0.2">
      <c r="A237" s="121"/>
      <c r="B237" s="121"/>
      <c r="C237" s="121"/>
      <c r="D237" s="121"/>
      <c r="E237" s="121"/>
      <c r="F237" s="121"/>
      <c r="G237" s="121"/>
      <c r="H237" s="121"/>
      <c r="I237" s="121"/>
    </row>
    <row r="238" spans="1:9" ht="14.25" customHeight="1" x14ac:dyDescent="0.2">
      <c r="A238" s="121"/>
      <c r="B238" s="121"/>
      <c r="C238" s="121"/>
      <c r="D238" s="121"/>
      <c r="E238" s="121"/>
      <c r="F238" s="121"/>
      <c r="G238" s="121"/>
      <c r="H238" s="121"/>
      <c r="I238" s="121"/>
    </row>
    <row r="239" spans="1:9" ht="14.25" customHeight="1" x14ac:dyDescent="0.2">
      <c r="A239" s="121"/>
      <c r="B239" s="121"/>
      <c r="C239" s="121"/>
      <c r="D239" s="121"/>
      <c r="E239" s="121"/>
      <c r="F239" s="121"/>
      <c r="G239" s="121"/>
      <c r="H239" s="121"/>
      <c r="I239" s="121"/>
    </row>
    <row r="240" spans="1:9" ht="14.25" customHeight="1" x14ac:dyDescent="0.2">
      <c r="A240" s="121"/>
      <c r="B240" s="121"/>
      <c r="C240" s="121"/>
      <c r="D240" s="121"/>
      <c r="E240" s="121"/>
      <c r="F240" s="121"/>
      <c r="G240" s="121"/>
      <c r="H240" s="121"/>
      <c r="I240" s="121"/>
    </row>
    <row r="241" spans="1:9" ht="14.25" x14ac:dyDescent="0.2">
      <c r="A241" s="121"/>
      <c r="B241" s="121"/>
      <c r="C241" s="121"/>
      <c r="D241" s="121"/>
      <c r="E241" s="121"/>
      <c r="F241" s="121"/>
      <c r="G241" s="121"/>
      <c r="H241" s="121"/>
      <c r="I241" s="121"/>
    </row>
    <row r="242" spans="1:9" ht="14.25" customHeight="1" x14ac:dyDescent="0.2">
      <c r="A242" s="121"/>
      <c r="B242" s="121"/>
      <c r="C242" s="121"/>
      <c r="D242" s="121"/>
      <c r="E242" s="121"/>
      <c r="F242" s="121"/>
      <c r="G242" s="121"/>
      <c r="H242" s="121"/>
      <c r="I242" s="121"/>
    </row>
    <row r="243" spans="1:9" ht="14.25" customHeight="1" x14ac:dyDescent="0.2">
      <c r="A243" s="121"/>
      <c r="B243" s="121"/>
      <c r="C243" s="121"/>
      <c r="D243" s="121"/>
      <c r="E243" s="121"/>
      <c r="F243" s="121"/>
      <c r="G243" s="121"/>
      <c r="H243" s="121"/>
      <c r="I243" s="121"/>
    </row>
    <row r="244" spans="1:9" ht="14.25" customHeight="1" x14ac:dyDescent="0.2">
      <c r="A244" s="121"/>
      <c r="B244" s="121"/>
      <c r="C244" s="121"/>
      <c r="D244" s="121"/>
      <c r="E244" s="121"/>
      <c r="F244" s="121"/>
      <c r="G244" s="121"/>
      <c r="H244" s="121"/>
      <c r="I244" s="121"/>
    </row>
    <row r="245" spans="1:9" ht="14.25" x14ac:dyDescent="0.2">
      <c r="A245" s="121"/>
      <c r="B245" s="121"/>
      <c r="C245" s="121"/>
      <c r="D245" s="121"/>
      <c r="E245" s="121"/>
      <c r="F245" s="121"/>
      <c r="G245" s="121"/>
      <c r="H245" s="121"/>
      <c r="I245" s="121"/>
    </row>
    <row r="246" spans="1:9" ht="14.25" customHeight="1" x14ac:dyDescent="0.2">
      <c r="A246" s="121"/>
      <c r="B246" s="121"/>
      <c r="C246" s="121"/>
      <c r="D246" s="121"/>
      <c r="E246" s="121"/>
      <c r="F246" s="121"/>
      <c r="G246" s="121"/>
      <c r="H246" s="121"/>
      <c r="I246" s="121"/>
    </row>
    <row r="247" spans="1:9" ht="14.25" customHeight="1" x14ac:dyDescent="0.2">
      <c r="A247" s="121"/>
      <c r="B247" s="121"/>
      <c r="C247" s="121"/>
      <c r="D247" s="121"/>
      <c r="E247" s="121"/>
      <c r="F247" s="121"/>
      <c r="G247" s="121"/>
      <c r="H247" s="121"/>
      <c r="I247" s="121"/>
    </row>
    <row r="248" spans="1:9" ht="14.25" customHeight="1" x14ac:dyDescent="0.2">
      <c r="A248" s="121"/>
      <c r="B248" s="121"/>
      <c r="C248" s="121"/>
      <c r="D248" s="121"/>
      <c r="E248" s="121"/>
      <c r="F248" s="121"/>
      <c r="G248" s="121"/>
      <c r="H248" s="121"/>
      <c r="I248" s="121"/>
    </row>
    <row r="249" spans="1:9" ht="14.25" x14ac:dyDescent="0.2">
      <c r="A249" s="121"/>
      <c r="B249" s="121"/>
      <c r="C249" s="121"/>
      <c r="D249" s="121"/>
      <c r="E249" s="121"/>
      <c r="F249" s="121"/>
      <c r="G249" s="121"/>
      <c r="H249" s="121"/>
      <c r="I249" s="121"/>
    </row>
    <row r="250" spans="1:9" ht="14.25" customHeight="1" x14ac:dyDescent="0.2">
      <c r="A250" s="121"/>
      <c r="B250" s="121"/>
      <c r="C250" s="121"/>
      <c r="D250" s="121"/>
      <c r="E250" s="121"/>
      <c r="F250" s="121"/>
      <c r="G250" s="121"/>
      <c r="H250" s="121"/>
      <c r="I250" s="121"/>
    </row>
    <row r="251" spans="1:9" ht="14.25" customHeight="1" x14ac:dyDescent="0.2">
      <c r="A251" s="121"/>
      <c r="B251" s="121"/>
      <c r="C251" s="121"/>
      <c r="D251" s="121"/>
      <c r="E251" s="121"/>
      <c r="F251" s="121"/>
      <c r="G251" s="121"/>
      <c r="H251" s="121"/>
      <c r="I251" s="121"/>
    </row>
    <row r="252" spans="1:9" ht="14.25" customHeight="1" x14ac:dyDescent="0.2">
      <c r="A252" s="121"/>
      <c r="B252" s="121"/>
      <c r="C252" s="121"/>
      <c r="D252" s="121"/>
      <c r="E252" s="121"/>
      <c r="F252" s="121"/>
      <c r="G252" s="121"/>
      <c r="H252" s="121"/>
      <c r="I252" s="121"/>
    </row>
    <row r="253" spans="1:9" ht="14.25" x14ac:dyDescent="0.2">
      <c r="A253" s="121"/>
      <c r="B253" s="121"/>
      <c r="C253" s="121"/>
      <c r="D253" s="121"/>
      <c r="E253" s="121"/>
      <c r="F253" s="121"/>
      <c r="G253" s="121"/>
      <c r="H253" s="121"/>
      <c r="I253" s="121"/>
    </row>
    <row r="254" spans="1:9" ht="14.25" customHeight="1" x14ac:dyDescent="0.2">
      <c r="A254" s="121"/>
      <c r="B254" s="121"/>
      <c r="C254" s="121"/>
      <c r="D254" s="121"/>
      <c r="E254" s="121"/>
      <c r="F254" s="121"/>
      <c r="G254" s="121"/>
      <c r="H254" s="121"/>
      <c r="I254" s="121"/>
    </row>
    <row r="255" spans="1:9" ht="14.25" customHeight="1" x14ac:dyDescent="0.2">
      <c r="A255" s="121"/>
      <c r="B255" s="121"/>
      <c r="C255" s="121"/>
      <c r="D255" s="121"/>
      <c r="E255" s="121"/>
      <c r="F255" s="121"/>
      <c r="G255" s="121"/>
      <c r="H255" s="121"/>
      <c r="I255" s="121"/>
    </row>
    <row r="256" spans="1:9" ht="14.25" customHeight="1" x14ac:dyDescent="0.2">
      <c r="A256" s="121"/>
      <c r="B256" s="121"/>
      <c r="C256" s="121"/>
      <c r="D256" s="121"/>
      <c r="E256" s="121"/>
      <c r="F256" s="121"/>
      <c r="G256" s="121"/>
      <c r="H256" s="121"/>
      <c r="I256" s="121"/>
    </row>
    <row r="257" spans="1:9" ht="14.25" x14ac:dyDescent="0.2">
      <c r="A257" s="121"/>
      <c r="B257" s="121"/>
      <c r="C257" s="121"/>
      <c r="D257" s="121"/>
      <c r="E257" s="121"/>
      <c r="F257" s="121"/>
      <c r="G257" s="121"/>
      <c r="H257" s="121"/>
      <c r="I257" s="121"/>
    </row>
    <row r="258" spans="1:9" ht="14.25" customHeight="1" x14ac:dyDescent="0.2">
      <c r="A258" s="121"/>
      <c r="B258" s="121"/>
      <c r="C258" s="121"/>
      <c r="D258" s="121"/>
      <c r="E258" s="121"/>
      <c r="F258" s="121"/>
      <c r="G258" s="121"/>
      <c r="H258" s="121"/>
      <c r="I258" s="121"/>
    </row>
    <row r="259" spans="1:9" ht="14.25" customHeight="1" x14ac:dyDescent="0.2">
      <c r="A259" s="121"/>
      <c r="B259" s="121"/>
      <c r="C259" s="121"/>
      <c r="D259" s="121"/>
      <c r="E259" s="121"/>
      <c r="F259" s="121"/>
      <c r="G259" s="121"/>
      <c r="H259" s="121"/>
      <c r="I259" s="121"/>
    </row>
    <row r="260" spans="1:9" ht="14.25" customHeight="1" x14ac:dyDescent="0.2">
      <c r="A260" s="121"/>
      <c r="B260" s="121"/>
      <c r="C260" s="121"/>
      <c r="D260" s="121"/>
      <c r="E260" s="121"/>
      <c r="F260" s="121"/>
      <c r="G260" s="121"/>
      <c r="H260" s="121"/>
      <c r="I260" s="121"/>
    </row>
    <row r="261" spans="1:9" ht="14.25" x14ac:dyDescent="0.2">
      <c r="A261" s="121"/>
      <c r="B261" s="121"/>
      <c r="C261" s="121"/>
      <c r="D261" s="121"/>
      <c r="E261" s="121"/>
      <c r="F261" s="121"/>
      <c r="G261" s="121"/>
      <c r="H261" s="121"/>
      <c r="I261" s="121"/>
    </row>
    <row r="262" spans="1:9" ht="14.25" customHeight="1" x14ac:dyDescent="0.2">
      <c r="A262" s="121"/>
      <c r="B262" s="121"/>
      <c r="C262" s="121"/>
      <c r="D262" s="121"/>
      <c r="E262" s="121"/>
      <c r="F262" s="121"/>
      <c r="G262" s="121"/>
      <c r="H262" s="121"/>
      <c r="I262" s="121"/>
    </row>
    <row r="263" spans="1:9" ht="14.25" customHeight="1" x14ac:dyDescent="0.2">
      <c r="A263" s="121"/>
      <c r="B263" s="121"/>
      <c r="C263" s="121"/>
      <c r="D263" s="121"/>
      <c r="E263" s="121"/>
      <c r="F263" s="121"/>
      <c r="G263" s="121"/>
      <c r="H263" s="121"/>
      <c r="I263" s="121"/>
    </row>
    <row r="264" spans="1:9" ht="14.25" customHeight="1" x14ac:dyDescent="0.2">
      <c r="A264" s="121"/>
      <c r="B264" s="121"/>
      <c r="C264" s="121"/>
      <c r="D264" s="121"/>
      <c r="E264" s="121"/>
      <c r="F264" s="121"/>
      <c r="G264" s="121"/>
      <c r="H264" s="121"/>
      <c r="I264" s="121"/>
    </row>
    <row r="265" spans="1:9" ht="14.25" x14ac:dyDescent="0.2">
      <c r="A265" s="121"/>
      <c r="B265" s="121"/>
      <c r="C265" s="121"/>
      <c r="D265" s="121"/>
      <c r="E265" s="121"/>
      <c r="F265" s="121"/>
      <c r="G265" s="121"/>
      <c r="H265" s="121"/>
      <c r="I265" s="121"/>
    </row>
    <row r="266" spans="1:9" ht="14.25" customHeight="1" x14ac:dyDescent="0.2">
      <c r="A266" s="121"/>
      <c r="B266" s="121"/>
      <c r="C266" s="121"/>
      <c r="D266" s="121"/>
      <c r="E266" s="121"/>
      <c r="F266" s="121"/>
      <c r="G266" s="121"/>
      <c r="H266" s="121"/>
      <c r="I266" s="121"/>
    </row>
    <row r="267" spans="1:9" ht="14.25" customHeight="1" x14ac:dyDescent="0.2">
      <c r="A267" s="121"/>
      <c r="B267" s="121"/>
      <c r="C267" s="121"/>
      <c r="D267" s="121"/>
      <c r="E267" s="121"/>
      <c r="F267" s="121"/>
      <c r="G267" s="121"/>
      <c r="H267" s="121"/>
      <c r="I267" s="121"/>
    </row>
    <row r="268" spans="1:9" ht="14.25" customHeight="1" x14ac:dyDescent="0.2">
      <c r="A268" s="121"/>
      <c r="B268" s="121"/>
      <c r="C268" s="121"/>
      <c r="D268" s="121"/>
      <c r="E268" s="121"/>
      <c r="F268" s="121"/>
      <c r="G268" s="121"/>
      <c r="H268" s="121"/>
      <c r="I268" s="121"/>
    </row>
    <row r="269" spans="1:9" ht="14.25" x14ac:dyDescent="0.2">
      <c r="A269" s="121"/>
      <c r="B269" s="121"/>
      <c r="C269" s="121"/>
      <c r="D269" s="121"/>
      <c r="E269" s="121"/>
      <c r="F269" s="121"/>
      <c r="G269" s="121"/>
      <c r="H269" s="121"/>
      <c r="I269" s="121"/>
    </row>
    <row r="270" spans="1:9" ht="14.25" customHeight="1" x14ac:dyDescent="0.2">
      <c r="A270" s="121"/>
      <c r="B270" s="121"/>
      <c r="C270" s="121"/>
      <c r="D270" s="121"/>
      <c r="E270" s="121"/>
      <c r="F270" s="121"/>
      <c r="G270" s="121"/>
      <c r="H270" s="121"/>
      <c r="I270" s="121"/>
    </row>
    <row r="271" spans="1:9" ht="14.25" customHeight="1" x14ac:dyDescent="0.2">
      <c r="A271" s="121"/>
      <c r="B271" s="121"/>
      <c r="C271" s="121"/>
      <c r="D271" s="121"/>
      <c r="E271" s="121"/>
      <c r="F271" s="121"/>
      <c r="G271" s="121"/>
      <c r="H271" s="121"/>
      <c r="I271" s="121"/>
    </row>
    <row r="272" spans="1:9" ht="14.25" customHeight="1" x14ac:dyDescent="0.2">
      <c r="A272" s="121"/>
      <c r="B272" s="121"/>
      <c r="C272" s="121"/>
      <c r="D272" s="121"/>
      <c r="E272" s="121"/>
      <c r="F272" s="121"/>
      <c r="G272" s="121"/>
      <c r="H272" s="121"/>
      <c r="I272" s="121"/>
    </row>
    <row r="273" spans="1:9" ht="14.25" x14ac:dyDescent="0.2">
      <c r="A273" s="121"/>
      <c r="B273" s="121"/>
      <c r="C273" s="121"/>
      <c r="D273" s="121"/>
      <c r="E273" s="121"/>
      <c r="F273" s="121"/>
      <c r="G273" s="121"/>
      <c r="H273" s="121"/>
      <c r="I273" s="121"/>
    </row>
    <row r="274" spans="1:9" ht="14.25" customHeight="1" x14ac:dyDescent="0.2">
      <c r="A274" s="121"/>
      <c r="B274" s="121"/>
      <c r="C274" s="121"/>
      <c r="D274" s="121"/>
      <c r="E274" s="121"/>
      <c r="F274" s="121"/>
      <c r="G274" s="121"/>
      <c r="H274" s="121"/>
      <c r="I274" s="121"/>
    </row>
    <row r="275" spans="1:9" ht="14.25" customHeight="1" x14ac:dyDescent="0.2">
      <c r="A275" s="121"/>
      <c r="B275" s="121"/>
      <c r="C275" s="121"/>
      <c r="D275" s="121"/>
      <c r="E275" s="121"/>
      <c r="F275" s="121"/>
      <c r="G275" s="121"/>
      <c r="H275" s="121"/>
      <c r="I275" s="121"/>
    </row>
    <row r="276" spans="1:9" ht="14.25" customHeight="1" x14ac:dyDescent="0.2">
      <c r="A276" s="121"/>
      <c r="B276" s="121"/>
      <c r="C276" s="121"/>
      <c r="D276" s="121"/>
      <c r="E276" s="121"/>
      <c r="F276" s="121"/>
      <c r="G276" s="121"/>
      <c r="H276" s="121"/>
      <c r="I276" s="121"/>
    </row>
    <row r="277" spans="1:9" ht="14.25" x14ac:dyDescent="0.2">
      <c r="A277" s="121"/>
      <c r="B277" s="121"/>
      <c r="C277" s="121"/>
      <c r="D277" s="121"/>
      <c r="E277" s="121"/>
      <c r="F277" s="121"/>
      <c r="G277" s="121"/>
      <c r="H277" s="121"/>
      <c r="I277" s="121"/>
    </row>
    <row r="278" spans="1:9" ht="14.25" customHeight="1" x14ac:dyDescent="0.2">
      <c r="A278" s="121"/>
      <c r="B278" s="121"/>
      <c r="C278" s="121"/>
      <c r="D278" s="121"/>
      <c r="E278" s="121"/>
      <c r="F278" s="121"/>
      <c r="G278" s="121"/>
      <c r="H278" s="121"/>
      <c r="I278" s="121"/>
    </row>
    <row r="279" spans="1:9" ht="14.25" customHeight="1" x14ac:dyDescent="0.2">
      <c r="A279" s="121"/>
      <c r="B279" s="121"/>
      <c r="C279" s="121"/>
      <c r="D279" s="121"/>
      <c r="E279" s="121"/>
      <c r="F279" s="121"/>
      <c r="G279" s="121"/>
      <c r="H279" s="121"/>
      <c r="I279" s="121"/>
    </row>
    <row r="280" spans="1:9" ht="14.25" customHeight="1" x14ac:dyDescent="0.2">
      <c r="A280" s="121"/>
      <c r="B280" s="121"/>
      <c r="C280" s="121"/>
      <c r="D280" s="121"/>
      <c r="E280" s="121"/>
      <c r="F280" s="121"/>
      <c r="G280" s="121"/>
      <c r="H280" s="121"/>
      <c r="I280" s="121"/>
    </row>
    <row r="281" spans="1:9" ht="14.25" x14ac:dyDescent="0.2">
      <c r="A281" s="121"/>
      <c r="B281" s="121"/>
      <c r="C281" s="121"/>
      <c r="D281" s="121"/>
      <c r="E281" s="121"/>
      <c r="F281" s="121"/>
      <c r="G281" s="121"/>
      <c r="H281" s="121"/>
      <c r="I281" s="121"/>
    </row>
    <row r="282" spans="1:9" ht="14.25" customHeight="1" x14ac:dyDescent="0.2">
      <c r="A282" s="121"/>
      <c r="B282" s="121"/>
      <c r="C282" s="121"/>
      <c r="D282" s="121"/>
      <c r="E282" s="121"/>
      <c r="F282" s="121"/>
      <c r="G282" s="121"/>
      <c r="H282" s="121"/>
      <c r="I282" s="121"/>
    </row>
    <row r="283" spans="1:9" ht="14.25" customHeight="1" x14ac:dyDescent="0.2">
      <c r="A283" s="121"/>
      <c r="B283" s="121"/>
      <c r="C283" s="121"/>
      <c r="D283" s="121"/>
      <c r="E283" s="121"/>
      <c r="F283" s="121"/>
      <c r="G283" s="121"/>
      <c r="H283" s="121"/>
      <c r="I283" s="121"/>
    </row>
    <row r="284" spans="1:9" ht="14.25" customHeight="1" x14ac:dyDescent="0.2">
      <c r="A284" s="121"/>
      <c r="B284" s="121"/>
      <c r="C284" s="121"/>
      <c r="D284" s="121"/>
      <c r="E284" s="121"/>
      <c r="F284" s="121"/>
      <c r="G284" s="121"/>
      <c r="H284" s="121"/>
      <c r="I284" s="121"/>
    </row>
    <row r="285" spans="1:9" ht="14.25" x14ac:dyDescent="0.2">
      <c r="A285" s="121"/>
      <c r="B285" s="121"/>
      <c r="C285" s="121"/>
      <c r="D285" s="121"/>
      <c r="E285" s="121"/>
      <c r="F285" s="121"/>
      <c r="G285" s="121"/>
      <c r="H285" s="121"/>
      <c r="I285" s="121"/>
    </row>
    <row r="286" spans="1:9" ht="14.25" customHeight="1" x14ac:dyDescent="0.2">
      <c r="A286" s="121"/>
      <c r="B286" s="121"/>
      <c r="C286" s="121"/>
      <c r="D286" s="121"/>
      <c r="E286" s="121"/>
      <c r="F286" s="121"/>
      <c r="G286" s="121"/>
      <c r="H286" s="121"/>
      <c r="I286" s="121"/>
    </row>
    <row r="287" spans="1:9" ht="14.25" customHeight="1" x14ac:dyDescent="0.2">
      <c r="A287" s="121"/>
      <c r="B287" s="121"/>
      <c r="C287" s="121"/>
      <c r="D287" s="121"/>
      <c r="E287" s="121"/>
      <c r="F287" s="121"/>
      <c r="G287" s="121"/>
      <c r="H287" s="121"/>
      <c r="I287" s="121"/>
    </row>
    <row r="288" spans="1:9" ht="14.25" customHeight="1" x14ac:dyDescent="0.2">
      <c r="A288" s="121"/>
      <c r="B288" s="121"/>
      <c r="C288" s="121"/>
      <c r="D288" s="121"/>
      <c r="E288" s="121"/>
      <c r="F288" s="121"/>
      <c r="G288" s="121"/>
      <c r="H288" s="121"/>
      <c r="I288" s="121"/>
    </row>
    <row r="289" spans="1:9" ht="14.25" x14ac:dyDescent="0.2">
      <c r="A289" s="121"/>
      <c r="B289" s="121"/>
      <c r="C289" s="121"/>
      <c r="D289" s="121"/>
      <c r="E289" s="121"/>
      <c r="F289" s="121"/>
      <c r="G289" s="121"/>
      <c r="H289" s="121"/>
      <c r="I289" s="121"/>
    </row>
    <row r="290" spans="1:9" ht="14.25" customHeight="1" x14ac:dyDescent="0.2">
      <c r="A290" s="121"/>
      <c r="B290" s="121"/>
      <c r="C290" s="121"/>
      <c r="D290" s="121"/>
      <c r="E290" s="121"/>
      <c r="F290" s="121"/>
      <c r="G290" s="121"/>
      <c r="H290" s="121"/>
      <c r="I290" s="121"/>
    </row>
    <row r="291" spans="1:9" ht="14.25" customHeight="1" x14ac:dyDescent="0.2">
      <c r="A291" s="121"/>
      <c r="B291" s="121"/>
      <c r="C291" s="121"/>
      <c r="D291" s="121"/>
      <c r="E291" s="121"/>
      <c r="F291" s="121"/>
      <c r="G291" s="121"/>
      <c r="H291" s="121"/>
      <c r="I291" s="121"/>
    </row>
    <row r="292" spans="1:9" ht="14.25" customHeight="1" x14ac:dyDescent="0.2">
      <c r="A292" s="121"/>
      <c r="B292" s="121"/>
      <c r="C292" s="121"/>
      <c r="D292" s="121"/>
      <c r="E292" s="121"/>
      <c r="F292" s="121"/>
      <c r="G292" s="121"/>
      <c r="H292" s="121"/>
      <c r="I292" s="121"/>
    </row>
    <row r="293" spans="1:9" ht="14.25" x14ac:dyDescent="0.2">
      <c r="A293" s="121"/>
      <c r="B293" s="121"/>
      <c r="C293" s="121"/>
      <c r="D293" s="121"/>
      <c r="E293" s="121"/>
      <c r="F293" s="121"/>
      <c r="G293" s="121"/>
      <c r="H293" s="121"/>
      <c r="I293" s="121"/>
    </row>
    <row r="294" spans="1:9" ht="14.25" customHeight="1" x14ac:dyDescent="0.2">
      <c r="A294" s="121"/>
      <c r="B294" s="121"/>
      <c r="C294" s="121"/>
      <c r="D294" s="121"/>
      <c r="E294" s="121"/>
      <c r="F294" s="121"/>
      <c r="G294" s="121"/>
      <c r="H294" s="121"/>
      <c r="I294" s="121"/>
    </row>
    <row r="295" spans="1:9" ht="14.25" customHeight="1" x14ac:dyDescent="0.2">
      <c r="A295" s="121"/>
      <c r="B295" s="121"/>
      <c r="C295" s="121"/>
      <c r="D295" s="121"/>
      <c r="E295" s="121"/>
      <c r="F295" s="121"/>
      <c r="G295" s="121"/>
      <c r="H295" s="121"/>
      <c r="I295" s="121"/>
    </row>
    <row r="296" spans="1:9" ht="14.25" customHeight="1" x14ac:dyDescent="0.2">
      <c r="A296" s="121"/>
      <c r="B296" s="121"/>
      <c r="C296" s="121"/>
      <c r="D296" s="121"/>
      <c r="E296" s="121"/>
      <c r="F296" s="121"/>
      <c r="G296" s="121"/>
      <c r="H296" s="121"/>
      <c r="I296" s="121"/>
    </row>
    <row r="297" spans="1:9" ht="14.25" x14ac:dyDescent="0.2">
      <c r="A297" s="121"/>
      <c r="B297" s="121"/>
      <c r="C297" s="121"/>
      <c r="D297" s="121"/>
      <c r="E297" s="121"/>
      <c r="F297" s="121"/>
      <c r="G297" s="121"/>
      <c r="H297" s="121"/>
      <c r="I297" s="121"/>
    </row>
    <row r="298" spans="1:9" ht="14.25" customHeight="1" x14ac:dyDescent="0.2">
      <c r="A298" s="121"/>
      <c r="B298" s="121"/>
      <c r="C298" s="121"/>
      <c r="D298" s="121"/>
      <c r="E298" s="121"/>
      <c r="F298" s="121"/>
      <c r="G298" s="121"/>
      <c r="H298" s="121"/>
      <c r="I298" s="121"/>
    </row>
    <row r="299" spans="1:9" ht="14.25" customHeight="1" x14ac:dyDescent="0.2">
      <c r="A299" s="121"/>
      <c r="B299" s="121"/>
      <c r="C299" s="121"/>
      <c r="D299" s="121"/>
      <c r="E299" s="121"/>
      <c r="F299" s="121"/>
      <c r="G299" s="121"/>
      <c r="H299" s="121"/>
      <c r="I299" s="121"/>
    </row>
    <row r="300" spans="1:9" ht="14.25" customHeight="1" x14ac:dyDescent="0.2">
      <c r="A300" s="121"/>
      <c r="B300" s="121"/>
      <c r="C300" s="121"/>
      <c r="D300" s="121"/>
      <c r="E300" s="121"/>
      <c r="F300" s="121"/>
      <c r="G300" s="121"/>
      <c r="H300" s="121"/>
      <c r="I300" s="121"/>
    </row>
    <row r="301" spans="1:9" ht="14.25" x14ac:dyDescent="0.2">
      <c r="A301" s="121"/>
      <c r="B301" s="121"/>
      <c r="C301" s="121"/>
      <c r="D301" s="121"/>
      <c r="E301" s="121"/>
      <c r="F301" s="121"/>
      <c r="G301" s="121"/>
      <c r="H301" s="121"/>
      <c r="I301" s="121"/>
    </row>
    <row r="302" spans="1:9" ht="14.25" customHeight="1" x14ac:dyDescent="0.2">
      <c r="A302" s="121"/>
      <c r="B302" s="121"/>
      <c r="C302" s="121"/>
      <c r="D302" s="121"/>
      <c r="E302" s="121"/>
      <c r="F302" s="121"/>
      <c r="G302" s="121"/>
      <c r="H302" s="121"/>
      <c r="I302" s="121"/>
    </row>
    <row r="303" spans="1:9" ht="14.25" customHeight="1" x14ac:dyDescent="0.2">
      <c r="A303" s="121"/>
      <c r="B303" s="121"/>
      <c r="C303" s="121"/>
      <c r="D303" s="121"/>
      <c r="E303" s="121"/>
      <c r="F303" s="121"/>
      <c r="G303" s="121"/>
      <c r="H303" s="121"/>
      <c r="I303" s="121"/>
    </row>
    <row r="304" spans="1:9" ht="14.25" customHeight="1" x14ac:dyDescent="0.2">
      <c r="A304" s="121"/>
      <c r="B304" s="121"/>
      <c r="C304" s="121"/>
      <c r="D304" s="121"/>
      <c r="E304" s="121"/>
      <c r="F304" s="121"/>
      <c r="G304" s="121"/>
      <c r="H304" s="121"/>
      <c r="I304" s="121"/>
    </row>
    <row r="305" spans="1:9" ht="14.25" x14ac:dyDescent="0.2">
      <c r="A305" s="121"/>
      <c r="B305" s="121"/>
      <c r="C305" s="121"/>
      <c r="D305" s="121"/>
      <c r="E305" s="121"/>
      <c r="F305" s="121"/>
      <c r="G305" s="121"/>
      <c r="H305" s="121"/>
      <c r="I305" s="121"/>
    </row>
    <row r="306" spans="1:9" ht="14.25" customHeight="1" x14ac:dyDescent="0.2">
      <c r="A306" s="121"/>
      <c r="B306" s="121"/>
      <c r="C306" s="121"/>
      <c r="D306" s="121"/>
      <c r="E306" s="121"/>
      <c r="F306" s="121"/>
      <c r="G306" s="121"/>
      <c r="H306" s="121"/>
      <c r="I306" s="121"/>
    </row>
    <row r="307" spans="1:9" ht="14.25" customHeight="1" x14ac:dyDescent="0.2">
      <c r="A307" s="121"/>
      <c r="B307" s="121"/>
      <c r="C307" s="121"/>
      <c r="D307" s="121"/>
      <c r="E307" s="121"/>
      <c r="F307" s="121"/>
      <c r="G307" s="121"/>
      <c r="H307" s="121"/>
      <c r="I307" s="121"/>
    </row>
    <row r="308" spans="1:9" ht="14.25" customHeight="1" x14ac:dyDescent="0.2">
      <c r="A308" s="121"/>
      <c r="B308" s="121"/>
      <c r="C308" s="121"/>
      <c r="D308" s="121"/>
      <c r="E308" s="121"/>
      <c r="F308" s="121"/>
      <c r="G308" s="121"/>
      <c r="H308" s="121"/>
      <c r="I308" s="121"/>
    </row>
    <row r="309" spans="1:9" ht="14.25" x14ac:dyDescent="0.2">
      <c r="A309" s="121"/>
      <c r="B309" s="121"/>
      <c r="C309" s="121"/>
      <c r="D309" s="121"/>
      <c r="E309" s="121"/>
      <c r="F309" s="121"/>
      <c r="G309" s="121"/>
      <c r="H309" s="121"/>
      <c r="I309" s="121"/>
    </row>
    <row r="310" spans="1:9" ht="14.25" customHeight="1" x14ac:dyDescent="0.2">
      <c r="A310" s="121"/>
      <c r="B310" s="121"/>
      <c r="C310" s="121"/>
      <c r="D310" s="121"/>
      <c r="E310" s="121"/>
      <c r="F310" s="121"/>
      <c r="G310" s="121"/>
      <c r="H310" s="121"/>
      <c r="I310" s="121"/>
    </row>
    <row r="311" spans="1:9" ht="14.25" customHeight="1" x14ac:dyDescent="0.2">
      <c r="A311" s="121"/>
      <c r="B311" s="121"/>
      <c r="C311" s="121"/>
      <c r="D311" s="121"/>
      <c r="E311" s="121"/>
      <c r="F311" s="121"/>
      <c r="G311" s="121"/>
      <c r="H311" s="121"/>
      <c r="I311" s="121"/>
    </row>
    <row r="312" spans="1:9" ht="14.25" customHeight="1" x14ac:dyDescent="0.2">
      <c r="A312" s="121"/>
      <c r="B312" s="121"/>
      <c r="C312" s="121"/>
      <c r="D312" s="121"/>
      <c r="E312" s="121"/>
      <c r="F312" s="121"/>
      <c r="G312" s="121"/>
      <c r="H312" s="121"/>
      <c r="I312" s="121"/>
    </row>
    <row r="313" spans="1:9" ht="14.25" x14ac:dyDescent="0.2">
      <c r="A313" s="121"/>
      <c r="B313" s="121"/>
      <c r="C313" s="121"/>
      <c r="D313" s="121"/>
      <c r="E313" s="121"/>
      <c r="F313" s="121"/>
      <c r="G313" s="121"/>
      <c r="H313" s="121"/>
      <c r="I313" s="121"/>
    </row>
    <row r="314" spans="1:9" ht="14.25" customHeight="1" x14ac:dyDescent="0.2">
      <c r="A314" s="121"/>
      <c r="B314" s="121"/>
      <c r="C314" s="121"/>
      <c r="D314" s="121"/>
      <c r="E314" s="121"/>
      <c r="F314" s="121"/>
      <c r="G314" s="121"/>
      <c r="H314" s="121"/>
      <c r="I314" s="121"/>
    </row>
    <row r="315" spans="1:9" ht="14.25" customHeight="1" x14ac:dyDescent="0.2">
      <c r="A315" s="121"/>
      <c r="B315" s="121"/>
      <c r="C315" s="121"/>
      <c r="D315" s="121"/>
      <c r="E315" s="121"/>
      <c r="F315" s="121"/>
      <c r="G315" s="121"/>
      <c r="H315" s="121"/>
      <c r="I315" s="121"/>
    </row>
    <row r="316" spans="1:9" ht="14.25" customHeight="1" x14ac:dyDescent="0.2">
      <c r="A316" s="121"/>
      <c r="B316" s="121"/>
      <c r="C316" s="121"/>
      <c r="D316" s="121"/>
      <c r="E316" s="121"/>
      <c r="F316" s="121"/>
      <c r="G316" s="121"/>
      <c r="H316" s="121"/>
      <c r="I316" s="121"/>
    </row>
    <row r="317" spans="1:9" ht="14.25" x14ac:dyDescent="0.2">
      <c r="A317" s="121"/>
      <c r="B317" s="121"/>
      <c r="C317" s="121"/>
      <c r="D317" s="121"/>
      <c r="E317" s="121"/>
      <c r="F317" s="121"/>
      <c r="G317" s="121"/>
      <c r="H317" s="121"/>
      <c r="I317" s="121"/>
    </row>
    <row r="318" spans="1:9" ht="14.25" customHeight="1" x14ac:dyDescent="0.2">
      <c r="A318" s="121"/>
      <c r="B318" s="121"/>
      <c r="C318" s="121"/>
      <c r="D318" s="121"/>
      <c r="E318" s="121"/>
      <c r="F318" s="121"/>
      <c r="G318" s="121"/>
      <c r="H318" s="121"/>
      <c r="I318" s="121"/>
    </row>
    <row r="319" spans="1:9" ht="14.25" customHeight="1" x14ac:dyDescent="0.2">
      <c r="A319" s="121"/>
      <c r="B319" s="121"/>
      <c r="C319" s="121"/>
      <c r="D319" s="121"/>
      <c r="E319" s="121"/>
      <c r="F319" s="121"/>
      <c r="G319" s="121"/>
      <c r="H319" s="121"/>
      <c r="I319" s="121"/>
    </row>
    <row r="320" spans="1:9" ht="14.25" customHeight="1" x14ac:dyDescent="0.2">
      <c r="A320" s="121"/>
      <c r="B320" s="121"/>
      <c r="C320" s="121"/>
      <c r="D320" s="121"/>
      <c r="E320" s="121"/>
      <c r="F320" s="121"/>
      <c r="G320" s="121"/>
      <c r="H320" s="121"/>
      <c r="I320" s="121"/>
    </row>
    <row r="321" spans="1:9" ht="14.25" x14ac:dyDescent="0.2">
      <c r="A321" s="121"/>
      <c r="B321" s="121"/>
      <c r="C321" s="121"/>
      <c r="D321" s="121"/>
      <c r="E321" s="121"/>
      <c r="F321" s="121"/>
      <c r="G321" s="121"/>
      <c r="H321" s="121"/>
      <c r="I321" s="121"/>
    </row>
    <row r="322" spans="1:9" ht="14.25" customHeight="1" x14ac:dyDescent="0.2">
      <c r="A322" s="121"/>
      <c r="B322" s="121"/>
      <c r="C322" s="121"/>
      <c r="D322" s="121"/>
      <c r="E322" s="121"/>
      <c r="F322" s="121"/>
      <c r="G322" s="121"/>
      <c r="H322" s="121"/>
      <c r="I322" s="121"/>
    </row>
    <row r="323" spans="1:9" ht="14.25" customHeight="1" x14ac:dyDescent="0.2">
      <c r="A323" s="121"/>
      <c r="B323" s="121"/>
      <c r="C323" s="121"/>
      <c r="D323" s="121"/>
      <c r="E323" s="121"/>
      <c r="F323" s="121"/>
      <c r="G323" s="121"/>
      <c r="H323" s="121"/>
      <c r="I323" s="121"/>
    </row>
    <row r="324" spans="1:9" ht="14.25" customHeight="1" x14ac:dyDescent="0.2">
      <c r="A324" s="121"/>
      <c r="B324" s="121"/>
      <c r="C324" s="121"/>
      <c r="D324" s="121"/>
      <c r="E324" s="121"/>
      <c r="F324" s="121"/>
      <c r="G324" s="121"/>
      <c r="H324" s="121"/>
      <c r="I324" s="121"/>
    </row>
    <row r="325" spans="1:9" ht="14.25" x14ac:dyDescent="0.2">
      <c r="A325" s="121"/>
      <c r="B325" s="121"/>
      <c r="C325" s="121"/>
      <c r="D325" s="121"/>
      <c r="E325" s="121"/>
      <c r="F325" s="121"/>
      <c r="G325" s="121"/>
      <c r="H325" s="121"/>
      <c r="I325" s="121"/>
    </row>
    <row r="326" spans="1:9" ht="14.25" customHeight="1" x14ac:dyDescent="0.2">
      <c r="A326" s="121"/>
      <c r="B326" s="121"/>
      <c r="C326" s="121"/>
      <c r="D326" s="121"/>
      <c r="E326" s="121"/>
      <c r="F326" s="121"/>
      <c r="G326" s="121"/>
      <c r="H326" s="121"/>
      <c r="I326" s="121"/>
    </row>
    <row r="327" spans="1:9" ht="14.25" customHeight="1" x14ac:dyDescent="0.2">
      <c r="A327" s="121"/>
      <c r="B327" s="121"/>
      <c r="C327" s="121"/>
      <c r="D327" s="121"/>
      <c r="E327" s="121"/>
      <c r="F327" s="121"/>
      <c r="G327" s="121"/>
      <c r="H327" s="121"/>
      <c r="I327" s="121"/>
    </row>
    <row r="328" spans="1:9" ht="14.25" customHeight="1" x14ac:dyDescent="0.2">
      <c r="A328" s="121"/>
      <c r="B328" s="121"/>
      <c r="C328" s="121"/>
      <c r="D328" s="121"/>
      <c r="E328" s="121"/>
      <c r="F328" s="121"/>
      <c r="G328" s="121"/>
      <c r="H328" s="121"/>
      <c r="I328" s="121"/>
    </row>
    <row r="329" spans="1:9" ht="14.25" x14ac:dyDescent="0.2">
      <c r="A329" s="121"/>
      <c r="B329" s="121"/>
      <c r="C329" s="121"/>
      <c r="D329" s="121"/>
      <c r="E329" s="121"/>
      <c r="F329" s="121"/>
      <c r="G329" s="121"/>
      <c r="H329" s="121"/>
      <c r="I329" s="121"/>
    </row>
    <row r="330" spans="1:9" ht="14.25" customHeight="1" x14ac:dyDescent="0.2">
      <c r="A330" s="121"/>
      <c r="B330" s="121"/>
      <c r="C330" s="121"/>
      <c r="D330" s="121"/>
      <c r="E330" s="121"/>
      <c r="F330" s="121"/>
      <c r="G330" s="121"/>
      <c r="H330" s="121"/>
      <c r="I330" s="121"/>
    </row>
    <row r="331" spans="1:9" ht="14.25" customHeight="1" x14ac:dyDescent="0.2">
      <c r="A331" s="121"/>
      <c r="B331" s="121"/>
      <c r="C331" s="121"/>
      <c r="D331" s="121"/>
      <c r="E331" s="121"/>
      <c r="F331" s="121"/>
      <c r="G331" s="121"/>
      <c r="H331" s="121"/>
      <c r="I331" s="121"/>
    </row>
    <row r="332" spans="1:9" ht="14.25" customHeight="1" x14ac:dyDescent="0.2">
      <c r="A332" s="121"/>
      <c r="B332" s="121"/>
      <c r="C332" s="121"/>
      <c r="D332" s="121"/>
      <c r="E332" s="121"/>
      <c r="F332" s="121"/>
      <c r="G332" s="121"/>
      <c r="H332" s="121"/>
      <c r="I332" s="121"/>
    </row>
    <row r="333" spans="1:9" ht="14.25" x14ac:dyDescent="0.2">
      <c r="A333" s="121"/>
      <c r="B333" s="121"/>
      <c r="C333" s="121"/>
      <c r="D333" s="121"/>
      <c r="E333" s="121"/>
      <c r="F333" s="121"/>
      <c r="G333" s="121"/>
      <c r="H333" s="121"/>
      <c r="I333" s="121"/>
    </row>
    <row r="334" spans="1:9" ht="14.25" customHeight="1" x14ac:dyDescent="0.2">
      <c r="A334" s="121"/>
      <c r="B334" s="121"/>
      <c r="C334" s="121"/>
      <c r="D334" s="121"/>
      <c r="E334" s="121"/>
      <c r="F334" s="121"/>
      <c r="G334" s="121"/>
      <c r="H334" s="121"/>
      <c r="I334" s="121"/>
    </row>
    <row r="335" spans="1:9" ht="14.25" customHeight="1" x14ac:dyDescent="0.2">
      <c r="A335" s="121"/>
      <c r="B335" s="121"/>
      <c r="C335" s="121"/>
      <c r="D335" s="121"/>
      <c r="E335" s="121"/>
      <c r="F335" s="121"/>
      <c r="G335" s="121"/>
      <c r="H335" s="121"/>
      <c r="I335" s="121"/>
    </row>
    <row r="336" spans="1:9" ht="14.25" customHeight="1" x14ac:dyDescent="0.2">
      <c r="A336" s="121"/>
      <c r="B336" s="121"/>
      <c r="C336" s="121"/>
      <c r="D336" s="121"/>
      <c r="E336" s="121"/>
      <c r="F336" s="121"/>
      <c r="G336" s="121"/>
      <c r="H336" s="121"/>
      <c r="I336" s="121"/>
    </row>
    <row r="337" spans="1:9" ht="14.25" x14ac:dyDescent="0.2">
      <c r="A337" s="121"/>
      <c r="B337" s="121"/>
      <c r="C337" s="121"/>
      <c r="D337" s="121"/>
      <c r="E337" s="121"/>
      <c r="F337" s="121"/>
      <c r="G337" s="121"/>
      <c r="H337" s="121"/>
      <c r="I337" s="121"/>
    </row>
    <row r="338" spans="1:9" ht="14.25" customHeight="1" x14ac:dyDescent="0.2">
      <c r="A338" s="121"/>
      <c r="B338" s="121"/>
      <c r="C338" s="121"/>
      <c r="D338" s="121"/>
      <c r="E338" s="121"/>
      <c r="F338" s="121"/>
      <c r="G338" s="121"/>
      <c r="H338" s="121"/>
      <c r="I338" s="121"/>
    </row>
    <row r="339" spans="1:9" ht="14.25" customHeight="1" x14ac:dyDescent="0.2">
      <c r="A339" s="121"/>
      <c r="B339" s="121"/>
      <c r="C339" s="121"/>
      <c r="D339" s="121"/>
      <c r="E339" s="121"/>
      <c r="F339" s="121"/>
      <c r="G339" s="121"/>
      <c r="H339" s="121"/>
      <c r="I339" s="121"/>
    </row>
  </sheetData>
  <mergeCells count="22">
    <mergeCell ref="J4:K4"/>
    <mergeCell ref="J5:K5"/>
    <mergeCell ref="J3:K3"/>
    <mergeCell ref="A5:D5"/>
    <mergeCell ref="A3:D3"/>
    <mergeCell ref="E1:E33"/>
    <mergeCell ref="A7:D10"/>
    <mergeCell ref="A12:D12"/>
    <mergeCell ref="A25:D25"/>
    <mergeCell ref="A27:D27"/>
    <mergeCell ref="A11:D11"/>
    <mergeCell ref="A1:D1"/>
    <mergeCell ref="A2:D2"/>
    <mergeCell ref="G4:G6"/>
    <mergeCell ref="G8:G9"/>
    <mergeCell ref="A38:F38"/>
    <mergeCell ref="A40:F40"/>
    <mergeCell ref="A39:F39"/>
    <mergeCell ref="G11:G13"/>
    <mergeCell ref="G16:G18"/>
    <mergeCell ref="G21:G22"/>
    <mergeCell ref="G30:G32"/>
  </mergeCells>
  <phoneticPr fontId="0" type="noConversion"/>
  <printOptions horizontalCentered="1"/>
  <pageMargins left="0" right="0" top="0.35" bottom="0.35" header="0.5" footer="0.35"/>
  <pageSetup orientation="portrait" r:id="rId1"/>
  <headerFooter alignWithMargins="0"/>
  <rowBreaks count="1" manualBreakCount="1">
    <brk id="36" max="65535" man="1"/>
  </rowBreaks>
  <customProperties>
    <customPr name="OrphanNamesChecked" r:id="rId2"/>
  </customPropertie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9298BA-D33D-47A2-808C-CC6669CD4F20}">
  <sheetPr>
    <pageSetUpPr fitToPage="1"/>
  </sheetPr>
  <dimension ref="A1:U44"/>
  <sheetViews>
    <sheetView workbookViewId="0">
      <selection activeCell="A3" sqref="A3:I3"/>
    </sheetView>
  </sheetViews>
  <sheetFormatPr defaultColWidth="8.7109375" defaultRowHeight="15" x14ac:dyDescent="0.25"/>
  <cols>
    <col min="1" max="1" width="4.140625" style="336" customWidth="1"/>
    <col min="2" max="2" width="15.85546875" style="336" customWidth="1"/>
    <col min="3" max="3" width="8.7109375" style="336"/>
    <col min="4" max="4" width="15.5703125" style="336" customWidth="1"/>
    <col min="5" max="7" width="8.7109375" style="336"/>
    <col min="8" max="8" width="17.7109375" style="336" customWidth="1"/>
    <col min="9" max="12" width="8.7109375" style="336"/>
    <col min="13" max="13" width="0" style="336" hidden="1" customWidth="1"/>
    <col min="14" max="16384" width="8.7109375" style="336"/>
  </cols>
  <sheetData>
    <row r="1" spans="1:21" x14ac:dyDescent="0.25">
      <c r="A1" s="677" t="s">
        <v>607</v>
      </c>
      <c r="B1" s="677"/>
      <c r="C1" s="677"/>
      <c r="D1" s="677"/>
      <c r="E1" s="677"/>
      <c r="F1" s="677"/>
      <c r="G1" s="677"/>
      <c r="H1" s="677"/>
      <c r="I1" s="677"/>
    </row>
    <row r="2" spans="1:21" ht="6.6" customHeight="1" x14ac:dyDescent="0.25"/>
    <row r="3" spans="1:21" x14ac:dyDescent="0.25">
      <c r="A3" s="678" t="s">
        <v>608</v>
      </c>
      <c r="B3" s="678"/>
      <c r="C3" s="678"/>
      <c r="D3" s="678"/>
      <c r="E3" s="678"/>
      <c r="F3" s="678"/>
      <c r="G3" s="678"/>
      <c r="H3" s="678"/>
      <c r="I3" s="678"/>
      <c r="K3" s="337"/>
    </row>
    <row r="4" spans="1:21" x14ac:dyDescent="0.25">
      <c r="K4" s="337"/>
    </row>
    <row r="5" spans="1:21" ht="35.450000000000003" customHeight="1" x14ac:dyDescent="0.25">
      <c r="A5" s="679" t="str">
        <f>CONCATENATE("WHEREAS, Nebraska Revised Statute 77-1632 provides that the Governing Body of ",'Cover- Page 1'!E1," passes by a majority vote a resolution or ordinance setting the tax request; and")</f>
        <v>WHEREAS, Nebraska Revised Statute 77-1632 provides that the Governing Body of SID #  passes by a majority vote a resolution or ordinance setting the tax request; and</v>
      </c>
      <c r="B5" s="679"/>
      <c r="C5" s="679"/>
      <c r="D5" s="679"/>
      <c r="E5" s="679"/>
      <c r="F5" s="679"/>
      <c r="G5" s="679"/>
      <c r="H5" s="679"/>
      <c r="I5" s="679"/>
      <c r="L5" s="338"/>
      <c r="M5" s="338"/>
      <c r="N5" s="338"/>
      <c r="O5" s="338"/>
      <c r="P5" s="338"/>
      <c r="Q5" s="338"/>
      <c r="R5" s="338"/>
      <c r="S5" s="338"/>
      <c r="T5" s="338"/>
      <c r="U5" s="338"/>
    </row>
    <row r="6" spans="1:21" ht="6.95" customHeight="1" x14ac:dyDescent="0.25"/>
    <row r="7" spans="1:21" ht="31.5" customHeight="1" x14ac:dyDescent="0.25">
      <c r="A7" s="679" t="s">
        <v>609</v>
      </c>
      <c r="B7" s="679"/>
      <c r="C7" s="679"/>
      <c r="D7" s="679"/>
      <c r="E7" s="679"/>
      <c r="F7" s="679"/>
      <c r="G7" s="679"/>
      <c r="H7" s="679"/>
      <c r="I7" s="679"/>
      <c r="L7" s="338"/>
      <c r="M7" s="338"/>
      <c r="N7" s="338"/>
      <c r="O7" s="338"/>
      <c r="P7" s="338"/>
      <c r="Q7" s="338"/>
      <c r="R7" s="338"/>
      <c r="S7" s="338"/>
      <c r="T7" s="338"/>
      <c r="U7" s="338"/>
    </row>
    <row r="8" spans="1:21" ht="6.6" customHeight="1" x14ac:dyDescent="0.25"/>
    <row r="9" spans="1:21" x14ac:dyDescent="0.25">
      <c r="A9" s="336" t="str">
        <f>CONCATENATE("NOW, THEREFORE, the Governing Body of ",'Cover- Page 1'!E1, " resolves that:")</f>
        <v>NOW, THEREFORE, the Governing Body of SID #  resolves that:</v>
      </c>
    </row>
    <row r="10" spans="1:21" ht="6.95" customHeight="1" x14ac:dyDescent="0.25"/>
    <row r="11" spans="1:21" x14ac:dyDescent="0.25">
      <c r="A11" s="339" t="s">
        <v>610</v>
      </c>
      <c r="B11" s="336" t="s">
        <v>685</v>
      </c>
      <c r="L11" s="339"/>
    </row>
    <row r="12" spans="1:21" ht="9" customHeight="1" x14ac:dyDescent="0.25">
      <c r="A12" s="339"/>
      <c r="L12" s="339"/>
    </row>
    <row r="13" spans="1:21" x14ac:dyDescent="0.25">
      <c r="A13" s="339"/>
      <c r="B13" s="340"/>
      <c r="C13" s="341" t="s">
        <v>611</v>
      </c>
      <c r="D13" s="342">
        <f>'Page 2-A'!D11</f>
        <v>0</v>
      </c>
      <c r="L13" s="339"/>
    </row>
    <row r="14" spans="1:21" x14ac:dyDescent="0.25">
      <c r="A14" s="339"/>
      <c r="B14" s="340"/>
      <c r="C14" s="341" t="s">
        <v>612</v>
      </c>
      <c r="D14" s="342">
        <f>'Page 2-A'!D12</f>
        <v>0</v>
      </c>
      <c r="L14" s="339"/>
    </row>
    <row r="15" spans="1:21" x14ac:dyDescent="0.25">
      <c r="A15" s="339"/>
      <c r="B15" s="343"/>
      <c r="C15" s="343"/>
      <c r="D15" s="342"/>
      <c r="L15" s="339"/>
    </row>
    <row r="16" spans="1:21" x14ac:dyDescent="0.25">
      <c r="A16" s="339"/>
      <c r="B16" s="343"/>
      <c r="C16" s="343"/>
      <c r="D16" s="342"/>
      <c r="L16" s="339"/>
    </row>
    <row r="17" spans="1:21" x14ac:dyDescent="0.25">
      <c r="A17" s="344"/>
      <c r="L17" s="344"/>
    </row>
    <row r="18" spans="1:21" x14ac:dyDescent="0.25">
      <c r="A18" s="339" t="s">
        <v>613</v>
      </c>
      <c r="B18" s="336" t="str">
        <f>IFERROR(CONCATENATE("The total assessed value of property differs from last year’s total assessed value by ",ROUND('Combo Hearing'!D31*100,2)," percent."),"The total assessed value of property differs from last year's total assessed value by _____ percent.")</f>
        <v>The total assessed value of property differs from last year’s total assessed value by 0 percent.</v>
      </c>
      <c r="L18" s="339"/>
      <c r="M18" s="345" t="s">
        <v>614</v>
      </c>
    </row>
    <row r="19" spans="1:21" x14ac:dyDescent="0.25">
      <c r="A19" s="344"/>
      <c r="L19" s="344"/>
    </row>
    <row r="20" spans="1:21" ht="30.6" customHeight="1" x14ac:dyDescent="0.25">
      <c r="A20" s="346" t="s">
        <v>615</v>
      </c>
      <c r="B20" s="679" t="str">
        <f>CONCATENATE("The tax rate which would levy the same amount of property taxes as last year, when multiplied by the new total assessed value of property would be ",'Combo Hearing'!B33," per $100 of assessed value.")</f>
        <v>The tax rate which would levy the same amount of property taxes as last year, when multiplied by the new total assessed value of property would be 0 per $100 of assessed value.</v>
      </c>
      <c r="C20" s="679"/>
      <c r="D20" s="679"/>
      <c r="E20" s="679"/>
      <c r="F20" s="679"/>
      <c r="G20" s="679"/>
      <c r="H20" s="679"/>
      <c r="I20" s="679"/>
      <c r="L20" s="346"/>
      <c r="M20" s="338"/>
      <c r="N20" s="338"/>
      <c r="O20" s="338"/>
      <c r="P20" s="338"/>
      <c r="Q20" s="338"/>
      <c r="R20" s="338"/>
      <c r="S20" s="338"/>
      <c r="T20" s="338"/>
      <c r="U20" s="338"/>
    </row>
    <row r="21" spans="1:21" x14ac:dyDescent="0.25">
      <c r="A21" s="344"/>
      <c r="L21" s="344"/>
    </row>
    <row r="22" spans="1:21" ht="30.95" customHeight="1" x14ac:dyDescent="0.25">
      <c r="A22" s="346" t="s">
        <v>616</v>
      </c>
      <c r="B22" s="679" t="str">
        <f>CONCATENATE('Cover- Page 1'!E1," proposes to adopt a property tax request that will cause its tax rate to be ",'Combo Hearing'!C32," per $100 of assessed value.")</f>
        <v>SID #  proposes to adopt a property tax request that will cause its tax rate to be 0 per $100 of assessed value.</v>
      </c>
      <c r="C22" s="679"/>
      <c r="D22" s="679"/>
      <c r="E22" s="679"/>
      <c r="F22" s="679"/>
      <c r="G22" s="679"/>
      <c r="H22" s="679"/>
      <c r="I22" s="679"/>
      <c r="L22" s="346"/>
      <c r="M22" s="338"/>
      <c r="N22" s="338"/>
      <c r="O22" s="338"/>
      <c r="P22" s="338"/>
      <c r="Q22" s="338"/>
      <c r="R22" s="338"/>
      <c r="S22" s="338"/>
      <c r="T22" s="338"/>
      <c r="U22" s="338"/>
    </row>
    <row r="23" spans="1:21" x14ac:dyDescent="0.25">
      <c r="A23" s="344"/>
      <c r="L23" s="344"/>
    </row>
    <row r="24" spans="1:21" ht="38.1" customHeight="1" x14ac:dyDescent="0.25">
      <c r="A24" s="346" t="s">
        <v>617</v>
      </c>
      <c r="B24" s="679" t="str">
        <f>CONCATENATE("Based on the proposed property tax request and changes in other revenue, the total operating budget of ",'Cover- Page 1'!E1," will increase (or decrease) last year’s budget by ",ROUND(('Combo Hearing'!D29*100),2)," percent.")</f>
        <v>Based on the proposed property tax request and changes in other revenue, the total operating budget of SID #  will increase (or decrease) last year’s budget by 0 percent.</v>
      </c>
      <c r="C24" s="679"/>
      <c r="D24" s="679"/>
      <c r="E24" s="679"/>
      <c r="F24" s="679"/>
      <c r="G24" s="679"/>
      <c r="H24" s="679"/>
      <c r="I24" s="679"/>
      <c r="L24" s="346"/>
      <c r="M24" s="338"/>
      <c r="N24" s="338"/>
      <c r="O24" s="338"/>
      <c r="P24" s="338"/>
      <c r="Q24" s="338"/>
      <c r="R24" s="338"/>
      <c r="S24" s="338"/>
      <c r="T24" s="338"/>
      <c r="U24" s="338"/>
    </row>
    <row r="25" spans="1:21" ht="11.1" customHeight="1" x14ac:dyDescent="0.25">
      <c r="A25" s="344"/>
      <c r="L25" s="344"/>
    </row>
    <row r="26" spans="1:21" x14ac:dyDescent="0.25">
      <c r="A26" s="339" t="s">
        <v>618</v>
      </c>
      <c r="B26" s="336" t="s">
        <v>686</v>
      </c>
      <c r="L26" s="339"/>
    </row>
    <row r="27" spans="1:21" x14ac:dyDescent="0.25">
      <c r="A27" s="344"/>
    </row>
    <row r="28" spans="1:21" x14ac:dyDescent="0.25">
      <c r="A28" s="347" t="s">
        <v>656</v>
      </c>
      <c r="B28" s="348"/>
      <c r="C28" s="348"/>
      <c r="D28" s="348"/>
      <c r="E28" s="348"/>
      <c r="F28" s="348"/>
      <c r="G28" s="348"/>
      <c r="H28" s="348"/>
    </row>
    <row r="29" spans="1:21" x14ac:dyDescent="0.25">
      <c r="A29" s="349"/>
      <c r="B29" s="348"/>
      <c r="C29" s="348"/>
      <c r="D29" s="348"/>
      <c r="E29" s="348"/>
      <c r="F29" s="348"/>
      <c r="G29" s="348"/>
      <c r="H29" s="348"/>
    </row>
    <row r="30" spans="1:21" x14ac:dyDescent="0.25">
      <c r="A30" s="680" t="s">
        <v>619</v>
      </c>
      <c r="B30" s="680"/>
      <c r="C30" s="680"/>
      <c r="D30" s="348"/>
      <c r="E30" s="681" t="s">
        <v>620</v>
      </c>
      <c r="F30" s="681"/>
      <c r="G30" s="681"/>
      <c r="H30" s="348"/>
    </row>
    <row r="31" spans="1:21" x14ac:dyDescent="0.25">
      <c r="A31" s="675"/>
      <c r="B31" s="675"/>
      <c r="C31" s="675"/>
      <c r="D31" s="348"/>
      <c r="E31" s="675"/>
      <c r="F31" s="675"/>
      <c r="G31" s="675"/>
      <c r="H31" s="348"/>
    </row>
    <row r="32" spans="1:21" x14ac:dyDescent="0.25">
      <c r="A32" s="675"/>
      <c r="B32" s="675"/>
      <c r="C32" s="675"/>
      <c r="D32" s="348"/>
      <c r="E32" s="675"/>
      <c r="F32" s="675"/>
      <c r="G32" s="675"/>
      <c r="H32" s="348"/>
    </row>
    <row r="33" spans="1:9" x14ac:dyDescent="0.25">
      <c r="A33" s="675"/>
      <c r="B33" s="675"/>
      <c r="C33" s="675"/>
      <c r="D33" s="348"/>
      <c r="E33" s="675"/>
      <c r="F33" s="675"/>
      <c r="G33" s="675"/>
      <c r="H33" s="348"/>
    </row>
    <row r="34" spans="1:9" x14ac:dyDescent="0.25">
      <c r="A34" s="675"/>
      <c r="B34" s="675"/>
      <c r="C34" s="675"/>
      <c r="D34" s="348"/>
      <c r="E34" s="675"/>
      <c r="F34" s="675"/>
      <c r="G34" s="675"/>
      <c r="H34" s="348"/>
    </row>
    <row r="35" spans="1:9" x14ac:dyDescent="0.25">
      <c r="A35" s="675"/>
      <c r="B35" s="675"/>
      <c r="C35" s="675"/>
      <c r="D35" s="348"/>
      <c r="E35" s="675"/>
      <c r="F35" s="675"/>
      <c r="G35" s="675"/>
      <c r="H35" s="348"/>
    </row>
    <row r="36" spans="1:9" x14ac:dyDescent="0.25">
      <c r="A36" s="675"/>
      <c r="B36" s="675"/>
      <c r="C36" s="675"/>
      <c r="D36" s="348"/>
      <c r="E36" s="675"/>
      <c r="F36" s="675"/>
      <c r="G36" s="675"/>
      <c r="H36" s="348"/>
    </row>
    <row r="37" spans="1:9" x14ac:dyDescent="0.25">
      <c r="A37" s="675"/>
      <c r="B37" s="675"/>
      <c r="C37" s="675"/>
      <c r="D37" s="348"/>
      <c r="E37" s="675"/>
      <c r="F37" s="675"/>
      <c r="G37" s="675"/>
      <c r="H37" s="348"/>
    </row>
    <row r="38" spans="1:9" x14ac:dyDescent="0.25">
      <c r="A38" s="348"/>
      <c r="B38" s="348"/>
      <c r="C38" s="348"/>
      <c r="D38" s="348"/>
      <c r="E38" s="348"/>
      <c r="F38" s="348"/>
      <c r="G38" s="348"/>
      <c r="H38" s="348"/>
    </row>
    <row r="39" spans="1:9" x14ac:dyDescent="0.25">
      <c r="B39" s="348"/>
      <c r="C39" s="348"/>
      <c r="D39" s="348"/>
      <c r="E39" s="348"/>
      <c r="F39" s="348"/>
      <c r="G39" s="348"/>
      <c r="H39" s="348"/>
    </row>
    <row r="41" spans="1:9" x14ac:dyDescent="0.25">
      <c r="A41" s="348" t="s">
        <v>687</v>
      </c>
    </row>
    <row r="43" spans="1:9" ht="39.950000000000003" customHeight="1" x14ac:dyDescent="0.25">
      <c r="A43" s="676" t="s">
        <v>621</v>
      </c>
      <c r="B43" s="676"/>
      <c r="C43" s="676"/>
      <c r="D43" s="676"/>
      <c r="E43" s="676"/>
      <c r="F43" s="676"/>
      <c r="G43" s="676"/>
      <c r="H43" s="676"/>
      <c r="I43" s="676"/>
    </row>
    <row r="44" spans="1:9" ht="47.45" customHeight="1" x14ac:dyDescent="0.25">
      <c r="A44" s="674" t="s">
        <v>643</v>
      </c>
      <c r="B44" s="674"/>
      <c r="C44" s="674"/>
      <c r="D44" s="674"/>
      <c r="E44" s="674"/>
      <c r="F44" s="674"/>
      <c r="G44" s="674"/>
      <c r="H44" s="674"/>
      <c r="I44" s="674"/>
    </row>
  </sheetData>
  <sheetProtection formatCells="0" formatColumns="0" formatRows="0" insertColumns="0" insertRows="0"/>
  <mergeCells count="25">
    <mergeCell ref="A32:C32"/>
    <mergeCell ref="E32:G32"/>
    <mergeCell ref="A1:I1"/>
    <mergeCell ref="A3:I3"/>
    <mergeCell ref="A5:I5"/>
    <mergeCell ref="A7:I7"/>
    <mergeCell ref="B20:I20"/>
    <mergeCell ref="B22:I22"/>
    <mergeCell ref="B24:I24"/>
    <mergeCell ref="A30:C30"/>
    <mergeCell ref="E30:G30"/>
    <mergeCell ref="A31:C31"/>
    <mergeCell ref="E31:G31"/>
    <mergeCell ref="A44:I44"/>
    <mergeCell ref="A33:C33"/>
    <mergeCell ref="E33:G33"/>
    <mergeCell ref="A34:C34"/>
    <mergeCell ref="E34:G34"/>
    <mergeCell ref="A35:C35"/>
    <mergeCell ref="E35:G35"/>
    <mergeCell ref="A36:C36"/>
    <mergeCell ref="E36:G36"/>
    <mergeCell ref="A37:C37"/>
    <mergeCell ref="E37:G37"/>
    <mergeCell ref="A43:I43"/>
  </mergeCells>
  <pageMargins left="0.7" right="0.7" top="0.75" bottom="0.75" header="0.3" footer="0.3"/>
  <pageSetup scale="95" orientation="portrait" r:id="rId1"/>
  <customProperties>
    <customPr name="OrphanNamesChecked" r:id="rId2"/>
  </customPropertie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M24"/>
  <sheetViews>
    <sheetView zoomScaleNormal="100" workbookViewId="0">
      <selection activeCell="A3" sqref="A3:B3"/>
    </sheetView>
  </sheetViews>
  <sheetFormatPr defaultColWidth="9.140625" defaultRowHeight="12" x14ac:dyDescent="0.2"/>
  <cols>
    <col min="1" max="1" width="29.85546875" style="238" customWidth="1"/>
    <col min="2" max="2" width="17.5703125" style="238" customWidth="1"/>
    <col min="3" max="3" width="38.42578125" style="238" customWidth="1"/>
    <col min="4" max="4" width="15.85546875" style="238" customWidth="1"/>
    <col min="5" max="8" width="9.140625" style="238"/>
    <col min="9" max="9" width="29.85546875" style="238" customWidth="1"/>
    <col min="10" max="11" width="22.42578125" style="238" customWidth="1"/>
    <col min="12" max="12" width="14.42578125" style="238" customWidth="1"/>
    <col min="13" max="13" width="24.42578125" style="238" customWidth="1"/>
    <col min="14" max="16384" width="9.140625" style="238"/>
  </cols>
  <sheetData>
    <row r="1" spans="1:13" ht="16.5" customHeight="1" x14ac:dyDescent="0.25">
      <c r="A1" s="684" t="s">
        <v>533</v>
      </c>
      <c r="B1" s="684"/>
      <c r="C1" s="684"/>
      <c r="D1" s="684"/>
      <c r="E1" s="237"/>
    </row>
    <row r="2" spans="1:13" ht="16.5" x14ac:dyDescent="0.25">
      <c r="A2" s="685" t="s">
        <v>688</v>
      </c>
      <c r="B2" s="685"/>
      <c r="C2" s="685"/>
      <c r="D2" s="685"/>
    </row>
    <row r="3" spans="1:13" ht="22.5" customHeight="1" thickBot="1" x14ac:dyDescent="0.3">
      <c r="A3" s="686" t="str">
        <f>CONCATENATE("SID #",'Basic Data Input'!B7)</f>
        <v>SID #</v>
      </c>
      <c r="B3" s="686"/>
      <c r="C3" s="272" t="str">
        <f>CONCATENATE('Basic Data Input'!B8," County")</f>
        <v>___________________ County</v>
      </c>
      <c r="D3" s="270"/>
      <c r="I3" s="688" t="s">
        <v>551</v>
      </c>
      <c r="J3" s="688"/>
      <c r="K3" s="688"/>
      <c r="L3" s="688"/>
      <c r="M3" s="688"/>
    </row>
    <row r="4" spans="1:13" ht="24" customHeight="1" x14ac:dyDescent="0.2">
      <c r="A4" s="687" t="s">
        <v>530</v>
      </c>
      <c r="B4" s="687"/>
      <c r="C4" s="283" t="s">
        <v>531</v>
      </c>
      <c r="D4" s="284"/>
      <c r="E4" s="239"/>
      <c r="J4" s="257"/>
      <c r="K4" s="257"/>
      <c r="L4" s="257"/>
    </row>
    <row r="5" spans="1:13" ht="40.5" customHeight="1" thickBot="1" x14ac:dyDescent="0.25">
      <c r="A5" s="248" t="s">
        <v>534</v>
      </c>
      <c r="B5" s="248" t="s">
        <v>535</v>
      </c>
      <c r="C5" s="248" t="s">
        <v>536</v>
      </c>
      <c r="D5" s="248" t="s">
        <v>537</v>
      </c>
      <c r="H5" s="254">
        <v>1</v>
      </c>
      <c r="I5" s="682" t="s">
        <v>552</v>
      </c>
      <c r="J5" s="682"/>
      <c r="K5" s="682"/>
      <c r="L5" s="682"/>
      <c r="M5" s="682"/>
    </row>
    <row r="6" spans="1:13" ht="35.1" customHeight="1" x14ac:dyDescent="0.2">
      <c r="A6" s="241"/>
      <c r="B6" s="241"/>
      <c r="C6" s="241"/>
      <c r="D6" s="240"/>
      <c r="H6" s="254">
        <v>2</v>
      </c>
      <c r="I6" s="682" t="s">
        <v>553</v>
      </c>
      <c r="J6" s="682"/>
      <c r="K6" s="682"/>
      <c r="L6" s="682"/>
      <c r="M6" s="682"/>
    </row>
    <row r="7" spans="1:13" ht="40.5" customHeight="1" x14ac:dyDescent="0.2">
      <c r="A7" s="241"/>
      <c r="B7" s="241"/>
      <c r="C7" s="241"/>
      <c r="D7" s="242"/>
      <c r="H7" s="254">
        <v>3</v>
      </c>
      <c r="I7" s="682" t="s">
        <v>554</v>
      </c>
      <c r="J7" s="682"/>
      <c r="K7" s="682"/>
      <c r="L7" s="682"/>
      <c r="M7" s="682"/>
    </row>
    <row r="8" spans="1:13" ht="45" customHeight="1" x14ac:dyDescent="0.2">
      <c r="A8" s="241"/>
      <c r="B8" s="241"/>
      <c r="C8" s="241"/>
      <c r="D8" s="242"/>
      <c r="H8" s="254">
        <v>4</v>
      </c>
      <c r="I8" s="682" t="s">
        <v>555</v>
      </c>
      <c r="J8" s="682"/>
      <c r="K8" s="682"/>
      <c r="L8" s="682"/>
      <c r="M8" s="682"/>
    </row>
    <row r="9" spans="1:13" ht="35.1" customHeight="1" x14ac:dyDescent="0.2">
      <c r="A9" s="241"/>
      <c r="B9" s="241"/>
      <c r="C9" s="241"/>
      <c r="D9" s="242"/>
      <c r="H9" s="254">
        <v>5</v>
      </c>
      <c r="I9" s="254" t="s">
        <v>569</v>
      </c>
    </row>
    <row r="10" spans="1:13" ht="35.1" customHeight="1" x14ac:dyDescent="0.2">
      <c r="A10" s="241"/>
      <c r="B10" s="241"/>
      <c r="C10" s="241"/>
      <c r="D10" s="242"/>
      <c r="I10" s="682" t="s">
        <v>556</v>
      </c>
      <c r="J10" s="682"/>
      <c r="K10" s="682"/>
      <c r="L10" s="682"/>
      <c r="M10" s="682"/>
    </row>
    <row r="11" spans="1:13" ht="35.1" customHeight="1" x14ac:dyDescent="0.2">
      <c r="A11" s="241"/>
      <c r="B11" s="241"/>
      <c r="C11" s="241"/>
      <c r="D11" s="242"/>
      <c r="I11" s="683" t="s">
        <v>557</v>
      </c>
      <c r="J11" s="683"/>
      <c r="K11" s="683"/>
      <c r="L11" s="683"/>
      <c r="M11" s="683"/>
    </row>
    <row r="12" spans="1:13" ht="35.1" customHeight="1" x14ac:dyDescent="0.2">
      <c r="A12" s="241"/>
      <c r="B12" s="241"/>
      <c r="C12" s="241"/>
      <c r="D12" s="242"/>
      <c r="I12" s="683"/>
      <c r="J12" s="683"/>
      <c r="K12" s="683"/>
      <c r="L12" s="683"/>
      <c r="M12" s="683"/>
    </row>
    <row r="13" spans="1:13" ht="35.1" customHeight="1" x14ac:dyDescent="0.25">
      <c r="A13" s="241"/>
      <c r="B13" s="241"/>
      <c r="C13" s="241"/>
      <c r="D13" s="242"/>
      <c r="I13" s="243" t="s">
        <v>538</v>
      </c>
    </row>
    <row r="14" spans="1:13" ht="35.1" customHeight="1" x14ac:dyDescent="0.2">
      <c r="A14" s="241"/>
      <c r="B14" s="241"/>
      <c r="C14" s="241"/>
      <c r="D14" s="242"/>
      <c r="I14" s="244" t="s">
        <v>534</v>
      </c>
      <c r="J14" s="244" t="s">
        <v>535</v>
      </c>
      <c r="K14" s="244" t="s">
        <v>536</v>
      </c>
      <c r="L14" s="244" t="s">
        <v>537</v>
      </c>
    </row>
    <row r="15" spans="1:13" ht="35.1" customHeight="1" x14ac:dyDescent="0.2">
      <c r="A15" s="241"/>
      <c r="B15" s="241"/>
      <c r="C15" s="241"/>
      <c r="D15" s="242"/>
      <c r="I15" s="245" t="s">
        <v>539</v>
      </c>
      <c r="J15" s="245" t="s">
        <v>540</v>
      </c>
      <c r="K15" s="245" t="s">
        <v>541</v>
      </c>
      <c r="L15" s="246">
        <v>25000</v>
      </c>
    </row>
    <row r="16" spans="1:13" ht="35.1" customHeight="1" x14ac:dyDescent="0.2">
      <c r="A16" s="241"/>
      <c r="B16" s="241"/>
      <c r="C16" s="241"/>
      <c r="D16" s="242"/>
    </row>
    <row r="17" spans="1:6" ht="35.1" customHeight="1" x14ac:dyDescent="0.2">
      <c r="A17" s="241"/>
      <c r="B17" s="241"/>
      <c r="C17" s="241"/>
      <c r="D17" s="242"/>
    </row>
    <row r="18" spans="1:6" ht="35.1" customHeight="1" x14ac:dyDescent="0.2">
      <c r="A18" s="241"/>
      <c r="B18" s="241"/>
      <c r="C18" s="241"/>
      <c r="D18" s="242"/>
    </row>
    <row r="19" spans="1:6" ht="35.1" customHeight="1" x14ac:dyDescent="0.2">
      <c r="A19" s="241"/>
      <c r="B19" s="241"/>
      <c r="C19" s="241"/>
      <c r="D19" s="242"/>
    </row>
    <row r="20" spans="1:6" ht="35.1" customHeight="1" x14ac:dyDescent="0.2">
      <c r="A20" s="241"/>
      <c r="B20" s="241"/>
      <c r="C20" s="241"/>
      <c r="D20" s="242"/>
    </row>
    <row r="21" spans="1:6" ht="35.1" customHeight="1" x14ac:dyDescent="0.2">
      <c r="A21" s="241"/>
      <c r="B21" s="241"/>
      <c r="C21" s="241"/>
      <c r="D21" s="242"/>
    </row>
    <row r="22" spans="1:6" ht="35.1" customHeight="1" x14ac:dyDescent="0.2">
      <c r="A22" s="241"/>
      <c r="B22" s="241"/>
      <c r="C22" s="389" t="s">
        <v>652</v>
      </c>
      <c r="D22" s="242">
        <f>'Interlocal Form page2'!D23</f>
        <v>0</v>
      </c>
    </row>
    <row r="23" spans="1:6" ht="24.75" customHeight="1" thickBot="1" x14ac:dyDescent="0.25">
      <c r="C23" s="270" t="s">
        <v>542</v>
      </c>
      <c r="D23" s="271">
        <f>SUM(D6:D22)</f>
        <v>0</v>
      </c>
      <c r="F23" s="238" t="s">
        <v>543</v>
      </c>
    </row>
    <row r="24" spans="1:6" ht="12.75" thickTop="1" x14ac:dyDescent="0.2"/>
  </sheetData>
  <sheetProtection sheet="1" objects="1" scenarios="1"/>
  <mergeCells count="11">
    <mergeCell ref="I8:M8"/>
    <mergeCell ref="I10:M10"/>
    <mergeCell ref="I11:M12"/>
    <mergeCell ref="A1:D1"/>
    <mergeCell ref="A2:D2"/>
    <mergeCell ref="A3:B3"/>
    <mergeCell ref="A4:B4"/>
    <mergeCell ref="I3:M3"/>
    <mergeCell ref="I5:M5"/>
    <mergeCell ref="I6:M6"/>
    <mergeCell ref="I7:M7"/>
  </mergeCells>
  <pageMargins left="0.28999999999999998" right="0.24" top="0.36" bottom="0.39" header="0.23" footer="0.25"/>
  <pageSetup orientation="portrait" r:id="rId1"/>
  <headerFooter alignWithMargins="0"/>
  <customProperties>
    <customPr name="OrphanNamesChecked" r:id="rId2"/>
  </customPropertie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E23"/>
  <sheetViews>
    <sheetView zoomScaleNormal="100" workbookViewId="0">
      <selection activeCell="A3" sqref="A3:B3"/>
    </sheetView>
  </sheetViews>
  <sheetFormatPr defaultColWidth="9.140625" defaultRowHeight="12" x14ac:dyDescent="0.2"/>
  <cols>
    <col min="1" max="1" width="34.85546875" style="250" customWidth="1"/>
    <col min="2" max="2" width="17.42578125" style="250" customWidth="1"/>
    <col min="3" max="3" width="43.140625" style="250" customWidth="1"/>
    <col min="4" max="16384" width="9.140625" style="250"/>
  </cols>
  <sheetData>
    <row r="1" spans="1:5" ht="16.5" x14ac:dyDescent="0.25">
      <c r="A1" s="690" t="s">
        <v>529</v>
      </c>
      <c r="B1" s="690"/>
      <c r="C1" s="690"/>
      <c r="D1" s="249"/>
      <c r="E1" s="249"/>
    </row>
    <row r="2" spans="1:5" ht="16.5" x14ac:dyDescent="0.25">
      <c r="A2" s="691" t="s">
        <v>688</v>
      </c>
      <c r="B2" s="691"/>
      <c r="C2" s="691"/>
    </row>
    <row r="3" spans="1:5" ht="9" customHeight="1" x14ac:dyDescent="0.25">
      <c r="A3" s="273"/>
      <c r="B3" s="273"/>
      <c r="C3" s="273"/>
    </row>
    <row r="4" spans="1:5" ht="36.75" customHeight="1" thickBot="1" x14ac:dyDescent="0.3">
      <c r="A4" s="686" t="str">
        <f>CONCATENATE("SID #",'Basic Data Input'!B7)</f>
        <v>SID #</v>
      </c>
      <c r="B4" s="686"/>
      <c r="C4" s="272" t="str">
        <f>CONCATENATE('Basic Data Input'!B8," County")</f>
        <v>___________________ County</v>
      </c>
    </row>
    <row r="5" spans="1:5" ht="14.25" x14ac:dyDescent="0.2">
      <c r="A5" s="692" t="s">
        <v>530</v>
      </c>
      <c r="B5" s="692"/>
      <c r="C5" s="282" t="s">
        <v>531</v>
      </c>
      <c r="D5" s="251"/>
      <c r="E5" s="251"/>
    </row>
    <row r="6" spans="1:5" x14ac:dyDescent="0.2">
      <c r="A6" s="253"/>
      <c r="B6" s="253"/>
      <c r="C6" s="253"/>
    </row>
    <row r="7" spans="1:5" ht="36.75" customHeight="1" x14ac:dyDescent="0.2">
      <c r="A7" s="693" t="s">
        <v>532</v>
      </c>
      <c r="B7" s="693"/>
      <c r="C7" s="693"/>
    </row>
    <row r="8" spans="1:5" ht="24.75" customHeight="1" x14ac:dyDescent="0.2">
      <c r="A8" s="689"/>
      <c r="B8" s="689"/>
      <c r="C8" s="689"/>
    </row>
    <row r="9" spans="1:5" ht="24.75" customHeight="1" x14ac:dyDescent="0.2">
      <c r="A9" s="689"/>
      <c r="B9" s="689"/>
      <c r="C9" s="689"/>
    </row>
    <row r="10" spans="1:5" ht="24.75" customHeight="1" x14ac:dyDescent="0.2">
      <c r="A10" s="689"/>
      <c r="B10" s="689"/>
      <c r="C10" s="689"/>
    </row>
    <row r="11" spans="1:5" ht="24.75" customHeight="1" x14ac:dyDescent="0.2">
      <c r="A11" s="689"/>
      <c r="B11" s="689"/>
      <c r="C11" s="689"/>
    </row>
    <row r="12" spans="1:5" ht="24.75" customHeight="1" x14ac:dyDescent="0.2">
      <c r="A12" s="689"/>
      <c r="B12" s="689"/>
      <c r="C12" s="689"/>
    </row>
    <row r="13" spans="1:5" ht="24.75" customHeight="1" x14ac:dyDescent="0.2">
      <c r="A13" s="689"/>
      <c r="B13" s="689"/>
      <c r="C13" s="689"/>
    </row>
    <row r="14" spans="1:5" ht="24.75" customHeight="1" x14ac:dyDescent="0.2">
      <c r="A14" s="689"/>
      <c r="B14" s="689"/>
      <c r="C14" s="689"/>
    </row>
    <row r="15" spans="1:5" ht="24.75" customHeight="1" x14ac:dyDescent="0.2">
      <c r="A15" s="689"/>
      <c r="B15" s="689"/>
      <c r="C15" s="689"/>
    </row>
    <row r="16" spans="1:5" ht="24.75" customHeight="1" x14ac:dyDescent="0.2">
      <c r="A16" s="689"/>
      <c r="B16" s="689"/>
      <c r="C16" s="689"/>
    </row>
    <row r="17" spans="1:4" ht="24.75" customHeight="1" x14ac:dyDescent="0.2">
      <c r="A17" s="689"/>
      <c r="B17" s="689"/>
      <c r="C17" s="689"/>
    </row>
    <row r="18" spans="1:4" ht="24.75" customHeight="1" x14ac:dyDescent="0.2">
      <c r="A18" s="689"/>
      <c r="B18" s="689"/>
      <c r="C18" s="689"/>
    </row>
    <row r="19" spans="1:4" ht="24.75" customHeight="1" x14ac:dyDescent="0.2">
      <c r="A19" s="689"/>
      <c r="B19" s="689"/>
      <c r="C19" s="689"/>
    </row>
    <row r="20" spans="1:4" ht="24.75" customHeight="1" x14ac:dyDescent="0.2">
      <c r="A20" s="689"/>
      <c r="B20" s="689"/>
      <c r="C20" s="689"/>
    </row>
    <row r="21" spans="1:4" ht="24.75" customHeight="1" x14ac:dyDescent="0.2">
      <c r="A21" s="689"/>
      <c r="B21" s="689"/>
      <c r="C21" s="689"/>
    </row>
    <row r="23" spans="1:4" ht="15" x14ac:dyDescent="0.25">
      <c r="A23" s="694"/>
      <c r="B23" s="694"/>
      <c r="C23" s="694"/>
      <c r="D23" s="252"/>
    </row>
  </sheetData>
  <sheetProtection sheet="1" objects="1" scenarios="1"/>
  <mergeCells count="20">
    <mergeCell ref="A21:C21"/>
    <mergeCell ref="A23:C23"/>
    <mergeCell ref="A15:C15"/>
    <mergeCell ref="A16:C16"/>
    <mergeCell ref="A17:C17"/>
    <mergeCell ref="A18:C18"/>
    <mergeCell ref="A19:C19"/>
    <mergeCell ref="A20:C20"/>
    <mergeCell ref="A14:C14"/>
    <mergeCell ref="A1:C1"/>
    <mergeCell ref="A2:C2"/>
    <mergeCell ref="A4:B4"/>
    <mergeCell ref="A5:B5"/>
    <mergeCell ref="A7:C7"/>
    <mergeCell ref="A8:C8"/>
    <mergeCell ref="A9:C9"/>
    <mergeCell ref="A10:C10"/>
    <mergeCell ref="A11:C11"/>
    <mergeCell ref="A12:C12"/>
    <mergeCell ref="A13:C13"/>
  </mergeCells>
  <printOptions horizontalCentered="1"/>
  <pageMargins left="0.5" right="0.5" top="0.5" bottom="0.5" header="0.23" footer="0.25"/>
  <pageSetup orientation="portrait" r:id="rId1"/>
  <headerFooter alignWithMargins="0"/>
  <customProperties>
    <customPr name="OrphanNamesChecked" r:id="rId2"/>
  </customPropertie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G38"/>
  <sheetViews>
    <sheetView workbookViewId="0">
      <selection activeCell="C9" sqref="C9:F9"/>
    </sheetView>
  </sheetViews>
  <sheetFormatPr defaultColWidth="9.140625" defaultRowHeight="12.75" x14ac:dyDescent="0.2"/>
  <cols>
    <col min="1" max="1" width="3.5703125" style="6" customWidth="1"/>
    <col min="2" max="2" width="58.5703125" style="6" customWidth="1"/>
    <col min="3" max="7" width="22.5703125" style="6" customWidth="1"/>
    <col min="8" max="9" width="14.5703125" style="6" customWidth="1"/>
    <col min="10" max="16384" width="9.140625" style="6"/>
  </cols>
  <sheetData>
    <row r="1" spans="1:7" x14ac:dyDescent="0.2">
      <c r="A1" s="699" t="s">
        <v>400</v>
      </c>
      <c r="B1" s="699"/>
      <c r="C1" s="699"/>
      <c r="D1" s="699"/>
      <c r="E1" s="699"/>
      <c r="F1" s="699"/>
      <c r="G1" s="699"/>
    </row>
    <row r="2" spans="1:7" ht="35.1" customHeight="1" thickBot="1" x14ac:dyDescent="0.25">
      <c r="A2" s="695" t="s">
        <v>497</v>
      </c>
      <c r="B2" s="695"/>
      <c r="C2" s="695"/>
      <c r="D2" s="695"/>
      <c r="E2" s="695"/>
      <c r="F2" s="695"/>
      <c r="G2" s="695"/>
    </row>
    <row r="3" spans="1:7" ht="42.95" customHeight="1" x14ac:dyDescent="0.2">
      <c r="A3" s="7" t="s">
        <v>11</v>
      </c>
      <c r="B3" s="210" t="s">
        <v>689</v>
      </c>
      <c r="C3" s="73" t="s">
        <v>68</v>
      </c>
      <c r="D3" s="85" t="s">
        <v>69</v>
      </c>
      <c r="E3" s="85" t="s">
        <v>69</v>
      </c>
      <c r="F3" s="85" t="s">
        <v>69</v>
      </c>
      <c r="G3" s="74" t="s">
        <v>70</v>
      </c>
    </row>
    <row r="4" spans="1:7" ht="17.45" customHeight="1" x14ac:dyDescent="0.2">
      <c r="A4" s="9">
        <f>ROWS(A$4:A4)</f>
        <v>1</v>
      </c>
      <c r="B4" s="211" t="s">
        <v>117</v>
      </c>
      <c r="C4" s="10"/>
      <c r="D4" s="10"/>
      <c r="E4" s="10"/>
      <c r="F4" s="10"/>
      <c r="G4" s="11"/>
    </row>
    <row r="5" spans="1:7" ht="17.45" customHeight="1" x14ac:dyDescent="0.2">
      <c r="A5" s="9">
        <f>ROWS(A$4:A5)</f>
        <v>2</v>
      </c>
      <c r="B5" s="212" t="s">
        <v>13</v>
      </c>
      <c r="C5" s="1"/>
      <c r="D5" s="1"/>
      <c r="E5" s="1"/>
      <c r="F5" s="1"/>
      <c r="G5" s="14">
        <f>SUM(C5:F5)</f>
        <v>0</v>
      </c>
    </row>
    <row r="6" spans="1:7" ht="17.45" customHeight="1" x14ac:dyDescent="0.2">
      <c r="A6" s="9">
        <f>ROWS(A$4:A6)</f>
        <v>3</v>
      </c>
      <c r="B6" s="104" t="s">
        <v>14</v>
      </c>
      <c r="C6" s="1"/>
      <c r="D6" s="1"/>
      <c r="E6" s="1"/>
      <c r="F6" s="1"/>
      <c r="G6" s="14">
        <f>SUM(C6:F6)</f>
        <v>0</v>
      </c>
    </row>
    <row r="7" spans="1:7" ht="17.45" customHeight="1" x14ac:dyDescent="0.2">
      <c r="A7" s="9">
        <f>ROWS(A$4:A7)</f>
        <v>4</v>
      </c>
      <c r="B7" s="213" t="s">
        <v>15</v>
      </c>
      <c r="C7" s="1"/>
      <c r="D7" s="1"/>
      <c r="E7" s="1"/>
      <c r="F7" s="1"/>
      <c r="G7" s="14">
        <f>SUM(C7:F7)</f>
        <v>0</v>
      </c>
    </row>
    <row r="8" spans="1:7" ht="17.45" customHeight="1" x14ac:dyDescent="0.2">
      <c r="A8" s="9">
        <f>ROWS(A$4:A8)</f>
        <v>5</v>
      </c>
      <c r="B8" s="214" t="s">
        <v>145</v>
      </c>
      <c r="C8" s="13">
        <f>SUM(C5:C7)</f>
        <v>0</v>
      </c>
      <c r="D8" s="13">
        <f>SUM(D5:D7)</f>
        <v>0</v>
      </c>
      <c r="E8" s="13">
        <f>SUM(E5:E7)</f>
        <v>0</v>
      </c>
      <c r="F8" s="13">
        <f>SUM(F5:F7)</f>
        <v>0</v>
      </c>
      <c r="G8" s="14">
        <f>IF(SUM(G5:G7)&lt;&gt;'2025-2026 Worksheet'!G33,"Must = Prior Year Line 30",SUM(G5:G7))</f>
        <v>0</v>
      </c>
    </row>
    <row r="9" spans="1:7" ht="17.45" customHeight="1" x14ac:dyDescent="0.2">
      <c r="A9" s="9">
        <f>ROWS(A$4:A9)</f>
        <v>6</v>
      </c>
      <c r="B9" s="213" t="s">
        <v>16</v>
      </c>
      <c r="C9" s="1"/>
      <c r="D9" s="1"/>
      <c r="E9" s="1"/>
      <c r="F9" s="1"/>
      <c r="G9" s="14">
        <f t="shared" ref="G9:G19" si="0">SUM(C9:F9)</f>
        <v>0</v>
      </c>
    </row>
    <row r="10" spans="1:7" ht="17.45" customHeight="1" x14ac:dyDescent="0.2">
      <c r="A10" s="16">
        <f>ROWS(A$4:A10)</f>
        <v>7</v>
      </c>
      <c r="B10" s="213" t="s">
        <v>17</v>
      </c>
      <c r="C10" s="1"/>
      <c r="D10" s="1"/>
      <c r="E10" s="1"/>
      <c r="F10" s="1"/>
      <c r="G10" s="14">
        <f t="shared" si="0"/>
        <v>0</v>
      </c>
    </row>
    <row r="11" spans="1:7" ht="17.45" customHeight="1" x14ac:dyDescent="0.2">
      <c r="A11" s="9">
        <f>ROWS(A$4:A11)</f>
        <v>8</v>
      </c>
      <c r="B11" s="215" t="s">
        <v>570</v>
      </c>
      <c r="C11" s="1"/>
      <c r="D11" s="1"/>
      <c r="E11" s="1"/>
      <c r="F11" s="1"/>
      <c r="G11" s="14">
        <f t="shared" si="0"/>
        <v>0</v>
      </c>
    </row>
    <row r="12" spans="1:7" ht="17.45" customHeight="1" x14ac:dyDescent="0.2">
      <c r="A12" s="9">
        <f>ROWS(A$4:A12)</f>
        <v>9</v>
      </c>
      <c r="B12" s="215" t="s">
        <v>571</v>
      </c>
      <c r="C12" s="10"/>
      <c r="D12" s="10"/>
      <c r="E12" s="10"/>
      <c r="F12" s="10"/>
      <c r="G12" s="11"/>
    </row>
    <row r="13" spans="1:7" ht="17.45" customHeight="1" x14ac:dyDescent="0.2">
      <c r="A13" s="9">
        <f>ROWS(A$4:A13)</f>
        <v>10</v>
      </c>
      <c r="B13" s="213" t="s">
        <v>73</v>
      </c>
      <c r="C13" s="1"/>
      <c r="D13" s="1"/>
      <c r="E13" s="1"/>
      <c r="F13" s="1"/>
      <c r="G13" s="14">
        <f t="shared" si="0"/>
        <v>0</v>
      </c>
    </row>
    <row r="14" spans="1:7" ht="17.45" customHeight="1" x14ac:dyDescent="0.2">
      <c r="A14" s="9">
        <f>ROWS(A$4:A14)</f>
        <v>11</v>
      </c>
      <c r="B14" s="215" t="s">
        <v>344</v>
      </c>
      <c r="C14" s="10"/>
      <c r="D14" s="10"/>
      <c r="E14" s="10"/>
      <c r="F14" s="10"/>
      <c r="G14" s="11"/>
    </row>
    <row r="15" spans="1:7" ht="17.45" customHeight="1" x14ac:dyDescent="0.2">
      <c r="A15" s="9">
        <f>ROWS(A$4:A15)</f>
        <v>12</v>
      </c>
      <c r="B15" s="215" t="s">
        <v>345</v>
      </c>
      <c r="C15" s="1"/>
      <c r="D15" s="1"/>
      <c r="E15" s="1"/>
      <c r="F15" s="1"/>
      <c r="G15" s="14">
        <f t="shared" si="0"/>
        <v>0</v>
      </c>
    </row>
    <row r="16" spans="1:7" ht="17.45" customHeight="1" x14ac:dyDescent="0.2">
      <c r="A16" s="9">
        <f>ROWS(A$4:A16)</f>
        <v>13</v>
      </c>
      <c r="B16" s="215" t="s">
        <v>572</v>
      </c>
      <c r="C16" s="1"/>
      <c r="D16" s="1"/>
      <c r="E16" s="1"/>
      <c r="F16" s="1"/>
      <c r="G16" s="14">
        <f t="shared" si="0"/>
        <v>0</v>
      </c>
    </row>
    <row r="17" spans="1:7" ht="17.45" customHeight="1" x14ac:dyDescent="0.2">
      <c r="A17" s="9">
        <f>ROWS(A$4:A17)</f>
        <v>14</v>
      </c>
      <c r="B17" s="213" t="s">
        <v>75</v>
      </c>
      <c r="C17" s="1"/>
      <c r="D17" s="1"/>
      <c r="E17" s="1"/>
      <c r="F17" s="1"/>
      <c r="G17" s="14">
        <f t="shared" si="0"/>
        <v>0</v>
      </c>
    </row>
    <row r="18" spans="1:7" ht="17.45" customHeight="1" x14ac:dyDescent="0.2">
      <c r="A18" s="9">
        <f>ROWS(A$4:A18)</f>
        <v>15</v>
      </c>
      <c r="B18" s="215" t="s">
        <v>573</v>
      </c>
      <c r="C18" s="1"/>
      <c r="D18" s="1"/>
      <c r="E18" s="1"/>
      <c r="F18" s="1"/>
      <c r="G18" s="14">
        <f t="shared" si="0"/>
        <v>0</v>
      </c>
    </row>
    <row r="19" spans="1:7" ht="17.45" customHeight="1" x14ac:dyDescent="0.2">
      <c r="A19" s="9">
        <f>ROWS(A$4:A19)</f>
        <v>16</v>
      </c>
      <c r="B19" s="213" t="s">
        <v>118</v>
      </c>
      <c r="C19" s="1"/>
      <c r="D19" s="1"/>
      <c r="E19" s="1"/>
      <c r="F19" s="1"/>
      <c r="G19" s="14">
        <f t="shared" si="0"/>
        <v>0</v>
      </c>
    </row>
    <row r="20" spans="1:7" ht="17.45" customHeight="1" x14ac:dyDescent="0.2">
      <c r="A20" s="9">
        <f>ROWS(A$4:A20)</f>
        <v>17</v>
      </c>
      <c r="B20" s="214" t="s">
        <v>119</v>
      </c>
      <c r="C20" s="13">
        <f>SUM(C8:C19)</f>
        <v>0</v>
      </c>
      <c r="D20" s="13">
        <f>SUM(D8:D19)</f>
        <v>0</v>
      </c>
      <c r="E20" s="13">
        <f>SUM(E8:E19)</f>
        <v>0</v>
      </c>
      <c r="F20" s="13">
        <f>SUM(F8:F19)</f>
        <v>0</v>
      </c>
      <c r="G20" s="14">
        <f>ROUND(SUM(G8:G19),2)</f>
        <v>0</v>
      </c>
    </row>
    <row r="21" spans="1:7" ht="17.45" customHeight="1" x14ac:dyDescent="0.2">
      <c r="A21" s="9">
        <f>ROWS(A$4:A21)</f>
        <v>18</v>
      </c>
      <c r="B21" s="214" t="s">
        <v>22</v>
      </c>
      <c r="C21" s="10"/>
      <c r="D21" s="10"/>
      <c r="E21" s="10"/>
      <c r="F21" s="10"/>
      <c r="G21" s="11"/>
    </row>
    <row r="22" spans="1:7" ht="17.45" customHeight="1" x14ac:dyDescent="0.2">
      <c r="A22" s="9">
        <f>ROWS(A$4:A22)</f>
        <v>19</v>
      </c>
      <c r="B22" s="213" t="s">
        <v>23</v>
      </c>
      <c r="C22" s="1"/>
      <c r="D22" s="1"/>
      <c r="E22" s="1"/>
      <c r="F22" s="1"/>
      <c r="G22" s="14">
        <f t="shared" ref="G22:G31" si="1">SUM(C22:F22)</f>
        <v>0</v>
      </c>
    </row>
    <row r="23" spans="1:7" ht="17.45" customHeight="1" x14ac:dyDescent="0.2">
      <c r="A23" s="9">
        <f>ROWS(A$4:A23)</f>
        <v>20</v>
      </c>
      <c r="B23" s="213" t="s">
        <v>24</v>
      </c>
      <c r="C23" s="1"/>
      <c r="D23" s="1"/>
      <c r="E23" s="1"/>
      <c r="F23" s="1"/>
      <c r="G23" s="14">
        <f t="shared" si="1"/>
        <v>0</v>
      </c>
    </row>
    <row r="24" spans="1:7" ht="17.45" customHeight="1" x14ac:dyDescent="0.2">
      <c r="A24" s="9">
        <f>ROWS(A$4:A24)</f>
        <v>21</v>
      </c>
      <c r="B24" s="213" t="s">
        <v>137</v>
      </c>
      <c r="C24" s="1"/>
      <c r="D24" s="1"/>
      <c r="E24" s="1"/>
      <c r="F24" s="1"/>
      <c r="G24" s="14">
        <f t="shared" si="1"/>
        <v>0</v>
      </c>
    </row>
    <row r="25" spans="1:7" ht="17.45" customHeight="1" x14ac:dyDescent="0.2">
      <c r="A25" s="9">
        <f>ROWS(A$4:A25)</f>
        <v>22</v>
      </c>
      <c r="B25" s="213" t="s">
        <v>76</v>
      </c>
      <c r="C25" s="1"/>
      <c r="D25" s="1"/>
      <c r="E25" s="1"/>
      <c r="F25" s="1"/>
      <c r="G25" s="14">
        <f t="shared" si="1"/>
        <v>0</v>
      </c>
    </row>
    <row r="26" spans="1:7" ht="17.45" customHeight="1" x14ac:dyDescent="0.2">
      <c r="A26" s="9">
        <f>ROWS(A$4:A26)</f>
        <v>23</v>
      </c>
      <c r="B26" s="213" t="s">
        <v>78</v>
      </c>
      <c r="C26" s="10"/>
      <c r="D26" s="10"/>
      <c r="E26" s="10"/>
      <c r="F26" s="10"/>
      <c r="G26" s="11"/>
    </row>
    <row r="27" spans="1:7" ht="17.45" customHeight="1" x14ac:dyDescent="0.2">
      <c r="A27" s="9">
        <f>ROWS(A$4:A27)</f>
        <v>24</v>
      </c>
      <c r="B27" s="213" t="s">
        <v>79</v>
      </c>
      <c r="C27" s="10"/>
      <c r="D27" s="10"/>
      <c r="E27" s="10"/>
      <c r="F27" s="10"/>
      <c r="G27" s="11"/>
    </row>
    <row r="28" spans="1:7" ht="17.45" customHeight="1" x14ac:dyDescent="0.2">
      <c r="A28" s="9">
        <f>ROWS(A$4:A28)</f>
        <v>25</v>
      </c>
      <c r="B28" s="213" t="s">
        <v>77</v>
      </c>
      <c r="C28" s="1"/>
      <c r="D28" s="1"/>
      <c r="E28" s="1"/>
      <c r="F28" s="1"/>
      <c r="G28" s="14">
        <f t="shared" si="1"/>
        <v>0</v>
      </c>
    </row>
    <row r="29" spans="1:7" ht="17.45" customHeight="1" x14ac:dyDescent="0.2">
      <c r="A29" s="9">
        <f>ROWS(A$4:A29)</f>
        <v>26</v>
      </c>
      <c r="B29" s="216" t="s">
        <v>27</v>
      </c>
      <c r="C29" s="1"/>
      <c r="D29" s="1"/>
      <c r="E29" s="1"/>
      <c r="F29" s="1"/>
      <c r="G29" s="14">
        <f t="shared" si="1"/>
        <v>0</v>
      </c>
    </row>
    <row r="30" spans="1:7" ht="17.45" customHeight="1" x14ac:dyDescent="0.2">
      <c r="A30" s="9">
        <f>ROWS(A$4:A30)</f>
        <v>27</v>
      </c>
      <c r="B30" s="216" t="s">
        <v>156</v>
      </c>
      <c r="C30" s="1"/>
      <c r="D30" s="1"/>
      <c r="E30" s="1"/>
      <c r="F30" s="1"/>
      <c r="G30" s="14">
        <f t="shared" si="1"/>
        <v>0</v>
      </c>
    </row>
    <row r="31" spans="1:7" ht="17.45" customHeight="1" x14ac:dyDescent="0.2">
      <c r="A31" s="9">
        <f>ROWS(A$4:A31)</f>
        <v>28</v>
      </c>
      <c r="B31" s="216" t="s">
        <v>169</v>
      </c>
      <c r="C31" s="1"/>
      <c r="D31" s="1"/>
      <c r="E31" s="1"/>
      <c r="F31" s="1"/>
      <c r="G31" s="14">
        <f t="shared" si="1"/>
        <v>0</v>
      </c>
    </row>
    <row r="32" spans="1:7" ht="17.45" customHeight="1" x14ac:dyDescent="0.2">
      <c r="A32" s="9">
        <f>ROWS(A$4:A32)</f>
        <v>29</v>
      </c>
      <c r="B32" s="217" t="s">
        <v>341</v>
      </c>
      <c r="C32" s="13">
        <f>SUM(C22:C31)</f>
        <v>0</v>
      </c>
      <c r="D32" s="13">
        <f>SUM(D22:D31)</f>
        <v>0</v>
      </c>
      <c r="E32" s="13">
        <f>SUM(E22:E31)</f>
        <v>0</v>
      </c>
      <c r="F32" s="13">
        <f>SUM(F22:F31)</f>
        <v>0</v>
      </c>
      <c r="G32" s="14">
        <f>ROUND(SUM(G22:G31),2)</f>
        <v>0</v>
      </c>
    </row>
    <row r="33" spans="1:7" ht="17.45" customHeight="1" thickBot="1" x14ac:dyDescent="0.25">
      <c r="A33" s="19">
        <f>ROWS(A$4:A33)</f>
        <v>30</v>
      </c>
      <c r="B33" s="218" t="s">
        <v>343</v>
      </c>
      <c r="C33" s="20">
        <f>C20-C32</f>
        <v>0</v>
      </c>
      <c r="D33" s="20">
        <f>D20-D32</f>
        <v>0</v>
      </c>
      <c r="E33" s="20">
        <f>E20-E32</f>
        <v>0</v>
      </c>
      <c r="F33" s="20">
        <f>F20-F32</f>
        <v>0</v>
      </c>
      <c r="G33" s="21">
        <f>ROUND(G20-G32,2)</f>
        <v>0</v>
      </c>
    </row>
    <row r="34" spans="1:7" ht="9.9499999999999993" customHeight="1" thickBot="1" x14ac:dyDescent="0.25">
      <c r="A34" s="22"/>
      <c r="B34" s="22"/>
      <c r="C34" s="15"/>
      <c r="D34" s="15"/>
      <c r="E34" s="15"/>
      <c r="F34" s="15"/>
      <c r="G34" s="15"/>
    </row>
    <row r="35" spans="1:7" ht="24.95" customHeight="1" thickBot="1" x14ac:dyDescent="0.25">
      <c r="A35" s="696" t="s">
        <v>29</v>
      </c>
      <c r="B35" s="697"/>
      <c r="C35" s="697"/>
      <c r="D35" s="697"/>
      <c r="E35" s="697"/>
      <c r="F35" s="697"/>
      <c r="G35" s="698"/>
    </row>
    <row r="36" spans="1:7" ht="17.45" customHeight="1" x14ac:dyDescent="0.2">
      <c r="A36" s="464" t="s">
        <v>691</v>
      </c>
      <c r="B36" s="75"/>
      <c r="C36" s="86">
        <f>C9</f>
        <v>0</v>
      </c>
      <c r="D36" s="87">
        <f>D9</f>
        <v>0</v>
      </c>
      <c r="E36" s="87">
        <f>E9</f>
        <v>0</v>
      </c>
      <c r="F36" s="87">
        <f>F9</f>
        <v>0</v>
      </c>
      <c r="G36" s="82">
        <f>ROUND(SUM(C36:F36),2)</f>
        <v>0</v>
      </c>
    </row>
    <row r="37" spans="1:7" ht="17.45" customHeight="1" x14ac:dyDescent="0.2">
      <c r="A37" s="465" t="s">
        <v>692</v>
      </c>
      <c r="B37" s="76"/>
      <c r="C37" s="88">
        <f>ROUND(C36*0.02*1.0204,2)</f>
        <v>0</v>
      </c>
      <c r="D37" s="88">
        <f>ROUND(D36*0.02*1.0204,2)</f>
        <v>0</v>
      </c>
      <c r="E37" s="88">
        <f>ROUND(E36*0.02*1.0204,2)</f>
        <v>0</v>
      </c>
      <c r="F37" s="88">
        <f>ROUND(F36*0.02*1.0204,2)</f>
        <v>0</v>
      </c>
      <c r="G37" s="14">
        <f>ROUND(SUM(C37:F37),2)</f>
        <v>0</v>
      </c>
    </row>
    <row r="38" spans="1:7" ht="17.45" customHeight="1" thickBot="1" x14ac:dyDescent="0.25">
      <c r="A38" s="77" t="s">
        <v>120</v>
      </c>
      <c r="B38" s="78"/>
      <c r="C38" s="89">
        <f>SUM(C36:C37)</f>
        <v>0</v>
      </c>
      <c r="D38" s="20">
        <f>SUM(D36:D37)</f>
        <v>0</v>
      </c>
      <c r="E38" s="20">
        <f>SUM(E36:E37)</f>
        <v>0</v>
      </c>
      <c r="F38" s="20">
        <f>SUM(F36:F37)</f>
        <v>0</v>
      </c>
      <c r="G38" s="21">
        <f>ROUND(SUM(G36:G37),2)</f>
        <v>0</v>
      </c>
    </row>
  </sheetData>
  <sheetProtection sheet="1" objects="1" scenarios="1"/>
  <mergeCells count="3">
    <mergeCell ref="A2:G2"/>
    <mergeCell ref="A35:G35"/>
    <mergeCell ref="A1:G1"/>
  </mergeCells>
  <phoneticPr fontId="0" type="noConversion"/>
  <printOptions horizontalCentered="1"/>
  <pageMargins left="0.25" right="0.25" top="0.35" bottom="0.45" header="0.35" footer="0.3"/>
  <pageSetup scale="78" orientation="landscape" r:id="rId1"/>
  <headerFooter alignWithMargins="0"/>
  <customProperties>
    <customPr name="OrphanNamesChecked" r:id="rId2"/>
  </customPropertie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G34"/>
  <sheetViews>
    <sheetView workbookViewId="0">
      <selection activeCell="A3" sqref="A3:B3"/>
    </sheetView>
  </sheetViews>
  <sheetFormatPr defaultColWidth="9.140625" defaultRowHeight="12.75" x14ac:dyDescent="0.2"/>
  <cols>
    <col min="1" max="1" width="3.5703125" style="6" customWidth="1"/>
    <col min="2" max="2" width="58.5703125" style="6" customWidth="1"/>
    <col min="3" max="7" width="18.5703125" style="6" customWidth="1"/>
    <col min="8" max="9" width="14.5703125" style="6" customWidth="1"/>
    <col min="10" max="16384" width="9.140625" style="6"/>
  </cols>
  <sheetData>
    <row r="1" spans="1:7" x14ac:dyDescent="0.2">
      <c r="A1" s="699" t="s">
        <v>400</v>
      </c>
      <c r="B1" s="699"/>
      <c r="C1" s="699"/>
      <c r="D1" s="699"/>
      <c r="E1" s="699"/>
      <c r="F1" s="699"/>
      <c r="G1" s="699"/>
    </row>
    <row r="2" spans="1:7" ht="35.1" customHeight="1" thickBot="1" x14ac:dyDescent="0.25">
      <c r="A2" s="695" t="s">
        <v>498</v>
      </c>
      <c r="B2" s="695"/>
      <c r="C2" s="695"/>
      <c r="D2" s="695"/>
      <c r="E2" s="695"/>
      <c r="F2" s="695"/>
      <c r="G2" s="695"/>
    </row>
    <row r="3" spans="1:7" ht="42.95" customHeight="1" x14ac:dyDescent="0.2">
      <c r="A3" s="7" t="s">
        <v>11</v>
      </c>
      <c r="B3" s="210" t="s">
        <v>690</v>
      </c>
      <c r="C3" s="73" t="s">
        <v>68</v>
      </c>
      <c r="D3" s="85" t="s">
        <v>69</v>
      </c>
      <c r="E3" s="85" t="s">
        <v>69</v>
      </c>
      <c r="F3" s="85" t="s">
        <v>69</v>
      </c>
      <c r="G3" s="74" t="s">
        <v>70</v>
      </c>
    </row>
    <row r="4" spans="1:7" ht="17.45" customHeight="1" x14ac:dyDescent="0.2">
      <c r="A4" s="9">
        <f>ROWS(A$4:A4)</f>
        <v>1</v>
      </c>
      <c r="B4" s="211" t="s">
        <v>117</v>
      </c>
      <c r="C4" s="10"/>
      <c r="D4" s="10"/>
      <c r="E4" s="10"/>
      <c r="F4" s="10"/>
      <c r="G4" s="11"/>
    </row>
    <row r="5" spans="1:7" ht="17.45" customHeight="1" x14ac:dyDescent="0.2">
      <c r="A5" s="9">
        <f>ROWS(A$4:A5)</f>
        <v>2</v>
      </c>
      <c r="B5" s="212" t="s">
        <v>13</v>
      </c>
      <c r="C5" s="1"/>
      <c r="D5" s="1"/>
      <c r="E5" s="1"/>
      <c r="F5" s="1"/>
      <c r="G5" s="14">
        <f>SUM(C5:F5)</f>
        <v>0</v>
      </c>
    </row>
    <row r="6" spans="1:7" ht="17.45" customHeight="1" x14ac:dyDescent="0.2">
      <c r="A6" s="9">
        <f>ROWS(A$4:A6)</f>
        <v>3</v>
      </c>
      <c r="B6" s="104" t="s">
        <v>14</v>
      </c>
      <c r="C6" s="1"/>
      <c r="D6" s="1"/>
      <c r="E6" s="1"/>
      <c r="F6" s="1"/>
      <c r="G6" s="14">
        <f>SUM(C6:F6)</f>
        <v>0</v>
      </c>
    </row>
    <row r="7" spans="1:7" ht="17.45" customHeight="1" x14ac:dyDescent="0.2">
      <c r="A7" s="9">
        <f>ROWS(A$4:A7)</f>
        <v>4</v>
      </c>
      <c r="B7" s="213" t="s">
        <v>15</v>
      </c>
      <c r="C7" s="1"/>
      <c r="D7" s="1"/>
      <c r="E7" s="1"/>
      <c r="F7" s="1"/>
      <c r="G7" s="14">
        <f>SUM(C7:F7)</f>
        <v>0</v>
      </c>
    </row>
    <row r="8" spans="1:7" ht="17.45" customHeight="1" x14ac:dyDescent="0.2">
      <c r="A8" s="9">
        <f>ROWS(A$4:A8)</f>
        <v>5</v>
      </c>
      <c r="B8" s="214" t="s">
        <v>145</v>
      </c>
      <c r="C8" s="13">
        <f>SUM(C5:C7)</f>
        <v>0</v>
      </c>
      <c r="D8" s="13">
        <f>SUM(D5:D7)</f>
        <v>0</v>
      </c>
      <c r="E8" s="13">
        <f>SUM(E5:E7)</f>
        <v>0</v>
      </c>
      <c r="F8" s="13">
        <f>SUM(F5:F7)</f>
        <v>0</v>
      </c>
      <c r="G8" s="14">
        <f>IF(SUM(G5:G7)&lt;&gt;'2024-2025 Worksheet'!G33,"Must = Prior Year Line 30",SUM(G5:G7))</f>
        <v>0</v>
      </c>
    </row>
    <row r="9" spans="1:7" ht="17.45" customHeight="1" x14ac:dyDescent="0.2">
      <c r="A9" s="9">
        <f>ROWS(A$4:A9)</f>
        <v>6</v>
      </c>
      <c r="B9" s="215" t="s">
        <v>170</v>
      </c>
      <c r="C9" s="1"/>
      <c r="D9" s="1"/>
      <c r="E9" s="1"/>
      <c r="F9" s="1"/>
      <c r="G9" s="14">
        <f t="shared" ref="G9:G19" si="0">SUM(C9:F9)</f>
        <v>0</v>
      </c>
    </row>
    <row r="10" spans="1:7" ht="17.45" customHeight="1" x14ac:dyDescent="0.2">
      <c r="A10" s="16">
        <f>ROWS(A$4:A10)</f>
        <v>7</v>
      </c>
      <c r="B10" s="213" t="s">
        <v>17</v>
      </c>
      <c r="C10" s="1"/>
      <c r="D10" s="1"/>
      <c r="E10" s="1"/>
      <c r="F10" s="1"/>
      <c r="G10" s="14">
        <f t="shared" si="0"/>
        <v>0</v>
      </c>
    </row>
    <row r="11" spans="1:7" ht="17.45" customHeight="1" x14ac:dyDescent="0.2">
      <c r="A11" s="9">
        <f>ROWS(A$4:A11)</f>
        <v>8</v>
      </c>
      <c r="B11" s="213" t="s">
        <v>71</v>
      </c>
      <c r="C11" s="1"/>
      <c r="D11" s="1"/>
      <c r="E11" s="1"/>
      <c r="F11" s="1"/>
      <c r="G11" s="14">
        <f t="shared" si="0"/>
        <v>0</v>
      </c>
    </row>
    <row r="12" spans="1:7" ht="17.45" customHeight="1" x14ac:dyDescent="0.2">
      <c r="A12" s="9">
        <f>ROWS(A$4:A12)</f>
        <v>9</v>
      </c>
      <c r="B12" s="213" t="s">
        <v>72</v>
      </c>
      <c r="C12" s="17"/>
      <c r="D12" s="17"/>
      <c r="E12" s="17"/>
      <c r="F12" s="17"/>
      <c r="G12" s="18"/>
    </row>
    <row r="13" spans="1:7" ht="17.45" customHeight="1" x14ac:dyDescent="0.2">
      <c r="A13" s="9">
        <f>ROWS(A$4:A13)</f>
        <v>10</v>
      </c>
      <c r="B13" s="213" t="s">
        <v>73</v>
      </c>
      <c r="C13" s="1"/>
      <c r="D13" s="1"/>
      <c r="E13" s="1"/>
      <c r="F13" s="1"/>
      <c r="G13" s="14">
        <f t="shared" si="0"/>
        <v>0</v>
      </c>
    </row>
    <row r="14" spans="1:7" ht="17.45" customHeight="1" x14ac:dyDescent="0.2">
      <c r="A14" s="9">
        <f>ROWS(A$4:A14)</f>
        <v>11</v>
      </c>
      <c r="B14" s="215" t="s">
        <v>344</v>
      </c>
      <c r="C14" s="1"/>
      <c r="D14" s="1"/>
      <c r="E14" s="1"/>
      <c r="F14" s="1"/>
      <c r="G14" s="14">
        <f t="shared" si="0"/>
        <v>0</v>
      </c>
    </row>
    <row r="15" spans="1:7" ht="17.45" customHeight="1" x14ac:dyDescent="0.2">
      <c r="A15" s="9">
        <f>ROWS(A$4:A15)</f>
        <v>12</v>
      </c>
      <c r="B15" s="215" t="s">
        <v>345</v>
      </c>
      <c r="C15" s="1"/>
      <c r="D15" s="1"/>
      <c r="E15" s="1"/>
      <c r="F15" s="1"/>
      <c r="G15" s="14">
        <f t="shared" si="0"/>
        <v>0</v>
      </c>
    </row>
    <row r="16" spans="1:7" ht="17.45" customHeight="1" x14ac:dyDescent="0.2">
      <c r="A16" s="9">
        <f>ROWS(A$4:A16)</f>
        <v>13</v>
      </c>
      <c r="B16" s="213" t="s">
        <v>74</v>
      </c>
      <c r="C16" s="1"/>
      <c r="D16" s="1"/>
      <c r="E16" s="1"/>
      <c r="F16" s="1"/>
      <c r="G16" s="14">
        <f t="shared" si="0"/>
        <v>0</v>
      </c>
    </row>
    <row r="17" spans="1:7" ht="17.45" customHeight="1" x14ac:dyDescent="0.2">
      <c r="A17" s="9">
        <f>ROWS(A$4:A17)</f>
        <v>14</v>
      </c>
      <c r="B17" s="213" t="s">
        <v>75</v>
      </c>
      <c r="C17" s="1"/>
      <c r="D17" s="1"/>
      <c r="E17" s="1"/>
      <c r="F17" s="1"/>
      <c r="G17" s="14">
        <f t="shared" si="0"/>
        <v>0</v>
      </c>
    </row>
    <row r="18" spans="1:7" ht="17.45" customHeight="1" x14ac:dyDescent="0.2">
      <c r="A18" s="9">
        <f>ROWS(A$4:A18)</f>
        <v>15</v>
      </c>
      <c r="B18" s="213" t="s">
        <v>21</v>
      </c>
      <c r="C18" s="1"/>
      <c r="D18" s="1"/>
      <c r="E18" s="1"/>
      <c r="F18" s="1"/>
      <c r="G18" s="14">
        <f t="shared" si="0"/>
        <v>0</v>
      </c>
    </row>
    <row r="19" spans="1:7" ht="17.45" customHeight="1" x14ac:dyDescent="0.2">
      <c r="A19" s="9">
        <f>ROWS(A$4:A19)</f>
        <v>16</v>
      </c>
      <c r="B19" s="213" t="s">
        <v>118</v>
      </c>
      <c r="C19" s="1"/>
      <c r="D19" s="1"/>
      <c r="E19" s="1"/>
      <c r="F19" s="1"/>
      <c r="G19" s="14">
        <f t="shared" si="0"/>
        <v>0</v>
      </c>
    </row>
    <row r="20" spans="1:7" ht="17.45" customHeight="1" x14ac:dyDescent="0.2">
      <c r="A20" s="9">
        <f>ROWS(A$4:A20)</f>
        <v>17</v>
      </c>
      <c r="B20" s="214" t="s">
        <v>340</v>
      </c>
      <c r="C20" s="13">
        <f>SUM(C8:C19)</f>
        <v>0</v>
      </c>
      <c r="D20" s="13">
        <f>SUM(D8:D19)</f>
        <v>0</v>
      </c>
      <c r="E20" s="13">
        <f>SUM(E8:E19)</f>
        <v>0</v>
      </c>
      <c r="F20" s="13">
        <f>SUM(F8:F19)</f>
        <v>0</v>
      </c>
      <c r="G20" s="14">
        <f>ROUND(SUM(C20:F20),2)</f>
        <v>0</v>
      </c>
    </row>
    <row r="21" spans="1:7" ht="17.45" customHeight="1" x14ac:dyDescent="0.2">
      <c r="A21" s="9">
        <f>ROWS(A$4:A21)</f>
        <v>18</v>
      </c>
      <c r="B21" s="214" t="s">
        <v>22</v>
      </c>
      <c r="C21" s="17"/>
      <c r="D21" s="17"/>
      <c r="E21" s="17"/>
      <c r="F21" s="17"/>
      <c r="G21" s="18"/>
    </row>
    <row r="22" spans="1:7" ht="17.45" customHeight="1" x14ac:dyDescent="0.2">
      <c r="A22" s="9">
        <f>ROWS(A$4:A22)</f>
        <v>19</v>
      </c>
      <c r="B22" s="213" t="s">
        <v>23</v>
      </c>
      <c r="C22" s="1"/>
      <c r="D22" s="1"/>
      <c r="E22" s="1"/>
      <c r="F22" s="1"/>
      <c r="G22" s="14">
        <f t="shared" ref="G22:G31" si="1">SUM(C22:F22)</f>
        <v>0</v>
      </c>
    </row>
    <row r="23" spans="1:7" ht="17.45" customHeight="1" x14ac:dyDescent="0.2">
      <c r="A23" s="9">
        <f>ROWS(A$4:A23)</f>
        <v>20</v>
      </c>
      <c r="B23" s="213" t="s">
        <v>24</v>
      </c>
      <c r="C23" s="1"/>
      <c r="D23" s="1"/>
      <c r="E23" s="1"/>
      <c r="F23" s="1"/>
      <c r="G23" s="14">
        <f t="shared" si="1"/>
        <v>0</v>
      </c>
    </row>
    <row r="24" spans="1:7" ht="17.45" customHeight="1" x14ac:dyDescent="0.2">
      <c r="A24" s="9">
        <f>ROWS(A$4:A24)</f>
        <v>21</v>
      </c>
      <c r="B24" s="213" t="s">
        <v>137</v>
      </c>
      <c r="C24" s="1"/>
      <c r="D24" s="1"/>
      <c r="E24" s="1"/>
      <c r="F24" s="1"/>
      <c r="G24" s="14">
        <f t="shared" si="1"/>
        <v>0</v>
      </c>
    </row>
    <row r="25" spans="1:7" ht="17.45" customHeight="1" x14ac:dyDescent="0.2">
      <c r="A25" s="9">
        <f>ROWS(A$4:A25)</f>
        <v>22</v>
      </c>
      <c r="B25" s="213" t="s">
        <v>76</v>
      </c>
      <c r="C25" s="1"/>
      <c r="D25" s="1"/>
      <c r="E25" s="1"/>
      <c r="F25" s="1"/>
      <c r="G25" s="14">
        <f t="shared" si="1"/>
        <v>0</v>
      </c>
    </row>
    <row r="26" spans="1:7" ht="17.45" customHeight="1" x14ac:dyDescent="0.2">
      <c r="A26" s="9">
        <f>ROWS(A$4:A26)</f>
        <v>23</v>
      </c>
      <c r="B26" s="213" t="s">
        <v>78</v>
      </c>
      <c r="C26" s="17"/>
      <c r="D26" s="17"/>
      <c r="E26" s="17"/>
      <c r="F26" s="17"/>
      <c r="G26" s="18"/>
    </row>
    <row r="27" spans="1:7" ht="17.45" customHeight="1" x14ac:dyDescent="0.2">
      <c r="A27" s="9">
        <f>ROWS(A$4:A27)</f>
        <v>24</v>
      </c>
      <c r="B27" s="213" t="s">
        <v>79</v>
      </c>
      <c r="C27" s="17"/>
      <c r="D27" s="17"/>
      <c r="E27" s="17"/>
      <c r="F27" s="17"/>
      <c r="G27" s="18"/>
    </row>
    <row r="28" spans="1:7" ht="17.45" customHeight="1" x14ac:dyDescent="0.2">
      <c r="A28" s="9">
        <f>ROWS(A$4:A28)</f>
        <v>25</v>
      </c>
      <c r="B28" s="213" t="s">
        <v>77</v>
      </c>
      <c r="C28" s="1"/>
      <c r="D28" s="1"/>
      <c r="E28" s="1"/>
      <c r="F28" s="1"/>
      <c r="G28" s="14">
        <f t="shared" si="1"/>
        <v>0</v>
      </c>
    </row>
    <row r="29" spans="1:7" ht="17.45" customHeight="1" x14ac:dyDescent="0.2">
      <c r="A29" s="9">
        <f>ROWS(A$4:A29)</f>
        <v>26</v>
      </c>
      <c r="B29" s="216" t="s">
        <v>27</v>
      </c>
      <c r="C29" s="1"/>
      <c r="D29" s="1"/>
      <c r="E29" s="1"/>
      <c r="F29" s="1"/>
      <c r="G29" s="14">
        <f t="shared" si="1"/>
        <v>0</v>
      </c>
    </row>
    <row r="30" spans="1:7" ht="17.45" customHeight="1" x14ac:dyDescent="0.2">
      <c r="A30" s="9">
        <f>ROWS(A$4:A30)</f>
        <v>27</v>
      </c>
      <c r="B30" s="216" t="s">
        <v>156</v>
      </c>
      <c r="C30" s="1"/>
      <c r="D30" s="1"/>
      <c r="E30" s="1"/>
      <c r="F30" s="1"/>
      <c r="G30" s="14">
        <f t="shared" si="1"/>
        <v>0</v>
      </c>
    </row>
    <row r="31" spans="1:7" ht="17.45" customHeight="1" x14ac:dyDescent="0.2">
      <c r="A31" s="9">
        <f>ROWS(A$4:A31)</f>
        <v>28</v>
      </c>
      <c r="B31" s="216" t="s">
        <v>169</v>
      </c>
      <c r="C31" s="1"/>
      <c r="D31" s="1"/>
      <c r="E31" s="1"/>
      <c r="F31" s="1"/>
      <c r="G31" s="14">
        <f t="shared" si="1"/>
        <v>0</v>
      </c>
    </row>
    <row r="32" spans="1:7" ht="17.45" customHeight="1" x14ac:dyDescent="0.2">
      <c r="A32" s="9">
        <f>ROWS(A$4:A32)</f>
        <v>29</v>
      </c>
      <c r="B32" s="217" t="s">
        <v>341</v>
      </c>
      <c r="C32" s="13">
        <f>SUM(C22:C31)</f>
        <v>0</v>
      </c>
      <c r="D32" s="13">
        <f>SUM(D22:D31)</f>
        <v>0</v>
      </c>
      <c r="E32" s="13">
        <f>SUM(E22:E31)</f>
        <v>0</v>
      </c>
      <c r="F32" s="13">
        <f>SUM(F22:F31)</f>
        <v>0</v>
      </c>
      <c r="G32" s="14">
        <f>ROUND(SUM(C32:F32),2)</f>
        <v>0</v>
      </c>
    </row>
    <row r="33" spans="1:7" ht="17.45" customHeight="1" thickBot="1" x14ac:dyDescent="0.25">
      <c r="A33" s="19">
        <f>ROWS(A$4:A33)</f>
        <v>30</v>
      </c>
      <c r="B33" s="218" t="s">
        <v>342</v>
      </c>
      <c r="C33" s="20">
        <f>C20-C32</f>
        <v>0</v>
      </c>
      <c r="D33" s="20">
        <f>D20-D32</f>
        <v>0</v>
      </c>
      <c r="E33" s="20">
        <f>E20-E32</f>
        <v>0</v>
      </c>
      <c r="F33" s="20">
        <f>F20-F32</f>
        <v>0</v>
      </c>
      <c r="G33" s="21">
        <f>ROUND(SUM(C33:F33),2)</f>
        <v>0</v>
      </c>
    </row>
    <row r="34" spans="1:7" ht="9.9499999999999993" customHeight="1" x14ac:dyDescent="0.2">
      <c r="A34" s="22"/>
      <c r="B34" s="22"/>
      <c r="C34" s="15"/>
      <c r="D34" s="15"/>
      <c r="E34" s="15"/>
      <c r="F34" s="15"/>
      <c r="G34" s="15"/>
    </row>
  </sheetData>
  <sheetProtection sheet="1" objects="1" scenarios="1"/>
  <mergeCells count="2">
    <mergeCell ref="A2:G2"/>
    <mergeCell ref="A1:G1"/>
  </mergeCells>
  <phoneticPr fontId="0" type="noConversion"/>
  <printOptions horizontalCentered="1"/>
  <pageMargins left="0.25" right="0.25" top="0.35" bottom="0.45" header="0.35" footer="0.3"/>
  <pageSetup scale="88" orientation="landscape" r:id="rId1"/>
  <headerFooter alignWithMargins="0"/>
  <customProperties>
    <customPr name="OrphanNamesChecked" r:id="rId2"/>
  </customPropertie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G34"/>
  <sheetViews>
    <sheetView workbookViewId="0">
      <selection activeCell="A3" sqref="A3:B3"/>
    </sheetView>
  </sheetViews>
  <sheetFormatPr defaultColWidth="9.140625" defaultRowHeight="12.75" x14ac:dyDescent="0.2"/>
  <cols>
    <col min="1" max="1" width="3.5703125" style="6" customWidth="1"/>
    <col min="2" max="2" width="58.5703125" style="6" customWidth="1"/>
    <col min="3" max="7" width="18.5703125" style="6" customWidth="1"/>
    <col min="8" max="9" width="14.5703125" style="6" customWidth="1"/>
    <col min="10" max="16384" width="9.140625" style="6"/>
  </cols>
  <sheetData>
    <row r="1" spans="1:7" x14ac:dyDescent="0.2">
      <c r="A1" s="699" t="s">
        <v>400</v>
      </c>
      <c r="B1" s="699"/>
      <c r="C1" s="699"/>
      <c r="D1" s="699"/>
      <c r="E1" s="699"/>
      <c r="F1" s="699"/>
      <c r="G1" s="699"/>
    </row>
    <row r="2" spans="1:7" ht="35.1" customHeight="1" thickBot="1" x14ac:dyDescent="0.25">
      <c r="A2" s="695" t="s">
        <v>497</v>
      </c>
      <c r="B2" s="695"/>
      <c r="C2" s="695"/>
      <c r="D2" s="695"/>
      <c r="E2" s="695"/>
      <c r="F2" s="695"/>
      <c r="G2" s="695"/>
    </row>
    <row r="3" spans="1:7" ht="42.95" customHeight="1" x14ac:dyDescent="0.2">
      <c r="A3" s="7" t="s">
        <v>11</v>
      </c>
      <c r="B3" s="210" t="s">
        <v>657</v>
      </c>
      <c r="C3" s="73" t="s">
        <v>68</v>
      </c>
      <c r="D3" s="85" t="s">
        <v>69</v>
      </c>
      <c r="E3" s="85" t="s">
        <v>69</v>
      </c>
      <c r="F3" s="85" t="s">
        <v>69</v>
      </c>
      <c r="G3" s="74" t="s">
        <v>70</v>
      </c>
    </row>
    <row r="4" spans="1:7" ht="17.45" customHeight="1" x14ac:dyDescent="0.2">
      <c r="A4" s="9">
        <f>ROWS(A$4:A4)</f>
        <v>1</v>
      </c>
      <c r="B4" s="211" t="s">
        <v>117</v>
      </c>
      <c r="C4" s="10"/>
      <c r="D4" s="10"/>
      <c r="E4" s="10"/>
      <c r="F4" s="10"/>
      <c r="G4" s="11"/>
    </row>
    <row r="5" spans="1:7" ht="17.45" customHeight="1" x14ac:dyDescent="0.2">
      <c r="A5" s="9">
        <f>ROWS(A$4:A5)</f>
        <v>2</v>
      </c>
      <c r="B5" s="212" t="s">
        <v>13</v>
      </c>
      <c r="C5" s="1"/>
      <c r="D5" s="1"/>
      <c r="E5" s="1"/>
      <c r="F5" s="1"/>
      <c r="G5" s="14">
        <f>SUM(C5:F5)</f>
        <v>0</v>
      </c>
    </row>
    <row r="6" spans="1:7" ht="17.45" customHeight="1" x14ac:dyDescent="0.2">
      <c r="A6" s="9">
        <f>ROWS(A$4:A6)</f>
        <v>3</v>
      </c>
      <c r="B6" s="104" t="s">
        <v>14</v>
      </c>
      <c r="C6" s="1"/>
      <c r="D6" s="1"/>
      <c r="E6" s="1"/>
      <c r="F6" s="1"/>
      <c r="G6" s="14">
        <f>SUM(C6:F6)</f>
        <v>0</v>
      </c>
    </row>
    <row r="7" spans="1:7" ht="17.45" customHeight="1" x14ac:dyDescent="0.2">
      <c r="A7" s="9">
        <f>ROWS(A$4:A7)</f>
        <v>4</v>
      </c>
      <c r="B7" s="213" t="s">
        <v>15</v>
      </c>
      <c r="C7" s="1"/>
      <c r="D7" s="1"/>
      <c r="E7" s="1"/>
      <c r="F7" s="1"/>
      <c r="G7" s="14">
        <f>SUM(C7:F7)</f>
        <v>0</v>
      </c>
    </row>
    <row r="8" spans="1:7" ht="17.45" customHeight="1" x14ac:dyDescent="0.2">
      <c r="A8" s="9">
        <f>ROWS(A$4:A8)</f>
        <v>5</v>
      </c>
      <c r="B8" s="214" t="s">
        <v>145</v>
      </c>
      <c r="C8" s="13">
        <f>SUM(C5:C7)</f>
        <v>0</v>
      </c>
      <c r="D8" s="13">
        <f>SUM(D5:D7)</f>
        <v>0</v>
      </c>
      <c r="E8" s="13">
        <f>SUM(E5:E7)</f>
        <v>0</v>
      </c>
      <c r="F8" s="13">
        <f>SUM(F5:F7)</f>
        <v>0</v>
      </c>
      <c r="G8" s="14">
        <f>ROUND(SUM(G5:G7),2)</f>
        <v>0</v>
      </c>
    </row>
    <row r="9" spans="1:7" ht="17.45" customHeight="1" x14ac:dyDescent="0.2">
      <c r="A9" s="9">
        <f>ROWS(A$4:A9)</f>
        <v>6</v>
      </c>
      <c r="B9" s="215" t="s">
        <v>170</v>
      </c>
      <c r="C9" s="1"/>
      <c r="D9" s="1"/>
      <c r="E9" s="1"/>
      <c r="F9" s="1"/>
      <c r="G9" s="14">
        <f t="shared" ref="G9:G19" si="0">SUM(C9:F9)</f>
        <v>0</v>
      </c>
    </row>
    <row r="10" spans="1:7" ht="17.45" customHeight="1" x14ac:dyDescent="0.2">
      <c r="A10" s="16">
        <f>ROWS(A$4:A10)</f>
        <v>7</v>
      </c>
      <c r="B10" s="213" t="s">
        <v>17</v>
      </c>
      <c r="C10" s="1"/>
      <c r="D10" s="1"/>
      <c r="E10" s="1"/>
      <c r="F10" s="1"/>
      <c r="G10" s="14">
        <f t="shared" si="0"/>
        <v>0</v>
      </c>
    </row>
    <row r="11" spans="1:7" ht="17.45" customHeight="1" x14ac:dyDescent="0.2">
      <c r="A11" s="9">
        <f>ROWS(A$4:A11)</f>
        <v>8</v>
      </c>
      <c r="B11" s="213" t="s">
        <v>71</v>
      </c>
      <c r="C11" s="1"/>
      <c r="D11" s="1"/>
      <c r="E11" s="1"/>
      <c r="F11" s="1"/>
      <c r="G11" s="14">
        <f t="shared" si="0"/>
        <v>0</v>
      </c>
    </row>
    <row r="12" spans="1:7" ht="17.45" customHeight="1" x14ac:dyDescent="0.2">
      <c r="A12" s="9">
        <f>ROWS(A$4:A12)</f>
        <v>9</v>
      </c>
      <c r="B12" s="213" t="s">
        <v>72</v>
      </c>
      <c r="C12" s="17"/>
      <c r="D12" s="17"/>
      <c r="E12" s="17"/>
      <c r="F12" s="17"/>
      <c r="G12" s="18"/>
    </row>
    <row r="13" spans="1:7" ht="17.45" customHeight="1" x14ac:dyDescent="0.2">
      <c r="A13" s="9">
        <f>ROWS(A$4:A13)</f>
        <v>10</v>
      </c>
      <c r="B13" s="213" t="s">
        <v>73</v>
      </c>
      <c r="C13" s="1"/>
      <c r="D13" s="1"/>
      <c r="E13" s="1"/>
      <c r="F13" s="1"/>
      <c r="G13" s="14">
        <f t="shared" si="0"/>
        <v>0</v>
      </c>
    </row>
    <row r="14" spans="1:7" ht="17.45" customHeight="1" x14ac:dyDescent="0.2">
      <c r="A14" s="9">
        <f>ROWS(A$4:A14)</f>
        <v>11</v>
      </c>
      <c r="B14" s="215" t="s">
        <v>344</v>
      </c>
      <c r="C14" s="1"/>
      <c r="D14" s="1"/>
      <c r="E14" s="1"/>
      <c r="F14" s="1"/>
      <c r="G14" s="14">
        <f t="shared" si="0"/>
        <v>0</v>
      </c>
    </row>
    <row r="15" spans="1:7" ht="17.45" customHeight="1" x14ac:dyDescent="0.2">
      <c r="A15" s="9">
        <f>ROWS(A$4:A15)</f>
        <v>12</v>
      </c>
      <c r="B15" s="215" t="s">
        <v>345</v>
      </c>
      <c r="C15" s="1"/>
      <c r="D15" s="1"/>
      <c r="E15" s="1"/>
      <c r="F15" s="1"/>
      <c r="G15" s="14">
        <f t="shared" si="0"/>
        <v>0</v>
      </c>
    </row>
    <row r="16" spans="1:7" ht="17.45" customHeight="1" x14ac:dyDescent="0.2">
      <c r="A16" s="9">
        <f>ROWS(A$4:A16)</f>
        <v>13</v>
      </c>
      <c r="B16" s="213" t="s">
        <v>74</v>
      </c>
      <c r="C16" s="1"/>
      <c r="D16" s="1"/>
      <c r="E16" s="1"/>
      <c r="F16" s="1"/>
      <c r="G16" s="14">
        <f t="shared" si="0"/>
        <v>0</v>
      </c>
    </row>
    <row r="17" spans="1:7" ht="17.45" customHeight="1" x14ac:dyDescent="0.2">
      <c r="A17" s="9">
        <f>ROWS(A$4:A17)</f>
        <v>14</v>
      </c>
      <c r="B17" s="213" t="s">
        <v>75</v>
      </c>
      <c r="C17" s="1"/>
      <c r="D17" s="1"/>
      <c r="E17" s="1"/>
      <c r="F17" s="1"/>
      <c r="G17" s="14">
        <f t="shared" si="0"/>
        <v>0</v>
      </c>
    </row>
    <row r="18" spans="1:7" ht="17.45" customHeight="1" x14ac:dyDescent="0.2">
      <c r="A18" s="9">
        <f>ROWS(A$4:A18)</f>
        <v>15</v>
      </c>
      <c r="B18" s="213" t="s">
        <v>21</v>
      </c>
      <c r="C18" s="1"/>
      <c r="D18" s="1"/>
      <c r="E18" s="1"/>
      <c r="F18" s="1"/>
      <c r="G18" s="14">
        <f t="shared" si="0"/>
        <v>0</v>
      </c>
    </row>
    <row r="19" spans="1:7" ht="17.45" customHeight="1" x14ac:dyDescent="0.2">
      <c r="A19" s="9">
        <f>ROWS(A$4:A19)</f>
        <v>16</v>
      </c>
      <c r="B19" s="213" t="s">
        <v>118</v>
      </c>
      <c r="C19" s="1"/>
      <c r="D19" s="1"/>
      <c r="E19" s="1"/>
      <c r="F19" s="1"/>
      <c r="G19" s="14">
        <f t="shared" si="0"/>
        <v>0</v>
      </c>
    </row>
    <row r="20" spans="1:7" ht="17.45" customHeight="1" x14ac:dyDescent="0.2">
      <c r="A20" s="9">
        <f>ROWS(A$4:A20)</f>
        <v>17</v>
      </c>
      <c r="B20" s="214" t="s">
        <v>340</v>
      </c>
      <c r="C20" s="13">
        <f>SUM(C8:C19)</f>
        <v>0</v>
      </c>
      <c r="D20" s="13">
        <f>SUM(D8:D19)</f>
        <v>0</v>
      </c>
      <c r="E20" s="13">
        <f>SUM(E8:E19)</f>
        <v>0</v>
      </c>
      <c r="F20" s="13">
        <f>SUM(F8:F19)</f>
        <v>0</v>
      </c>
      <c r="G20" s="14">
        <f>ROUND(SUM(C20:F20),2)</f>
        <v>0</v>
      </c>
    </row>
    <row r="21" spans="1:7" ht="17.45" customHeight="1" x14ac:dyDescent="0.2">
      <c r="A21" s="9">
        <f>ROWS(A$4:A21)</f>
        <v>18</v>
      </c>
      <c r="B21" s="214" t="s">
        <v>22</v>
      </c>
      <c r="C21" s="17"/>
      <c r="D21" s="17"/>
      <c r="E21" s="17"/>
      <c r="F21" s="17"/>
      <c r="G21" s="18"/>
    </row>
    <row r="22" spans="1:7" ht="17.45" customHeight="1" x14ac:dyDescent="0.2">
      <c r="A22" s="9">
        <f>ROWS(A$4:A22)</f>
        <v>19</v>
      </c>
      <c r="B22" s="213" t="s">
        <v>23</v>
      </c>
      <c r="C22" s="1"/>
      <c r="D22" s="1"/>
      <c r="E22" s="1"/>
      <c r="F22" s="1"/>
      <c r="G22" s="14">
        <f t="shared" ref="G22:G31" si="1">SUM(C22:F22)</f>
        <v>0</v>
      </c>
    </row>
    <row r="23" spans="1:7" ht="17.45" customHeight="1" x14ac:dyDescent="0.2">
      <c r="A23" s="9">
        <f>ROWS(A$4:A23)</f>
        <v>20</v>
      </c>
      <c r="B23" s="213" t="s">
        <v>24</v>
      </c>
      <c r="C23" s="1"/>
      <c r="D23" s="1"/>
      <c r="E23" s="1"/>
      <c r="F23" s="1"/>
      <c r="G23" s="14">
        <f t="shared" si="1"/>
        <v>0</v>
      </c>
    </row>
    <row r="24" spans="1:7" ht="17.45" customHeight="1" x14ac:dyDescent="0.2">
      <c r="A24" s="9">
        <f>ROWS(A$4:A24)</f>
        <v>21</v>
      </c>
      <c r="B24" s="213" t="s">
        <v>137</v>
      </c>
      <c r="C24" s="1"/>
      <c r="D24" s="1"/>
      <c r="E24" s="1"/>
      <c r="F24" s="1"/>
      <c r="G24" s="14">
        <f t="shared" si="1"/>
        <v>0</v>
      </c>
    </row>
    <row r="25" spans="1:7" ht="17.45" customHeight="1" x14ac:dyDescent="0.2">
      <c r="A25" s="9">
        <f>ROWS(A$4:A25)</f>
        <v>22</v>
      </c>
      <c r="B25" s="213" t="s">
        <v>76</v>
      </c>
      <c r="C25" s="1"/>
      <c r="D25" s="1"/>
      <c r="E25" s="1"/>
      <c r="F25" s="1"/>
      <c r="G25" s="14">
        <f t="shared" si="1"/>
        <v>0</v>
      </c>
    </row>
    <row r="26" spans="1:7" ht="17.45" customHeight="1" x14ac:dyDescent="0.2">
      <c r="A26" s="9">
        <f>ROWS(A$4:A26)</f>
        <v>23</v>
      </c>
      <c r="B26" s="213" t="s">
        <v>78</v>
      </c>
      <c r="C26" s="17"/>
      <c r="D26" s="17"/>
      <c r="E26" s="17"/>
      <c r="F26" s="17"/>
      <c r="G26" s="18"/>
    </row>
    <row r="27" spans="1:7" ht="17.45" customHeight="1" x14ac:dyDescent="0.2">
      <c r="A27" s="9">
        <f>ROWS(A$4:A27)</f>
        <v>24</v>
      </c>
      <c r="B27" s="213" t="s">
        <v>79</v>
      </c>
      <c r="C27" s="17"/>
      <c r="D27" s="17"/>
      <c r="E27" s="17"/>
      <c r="F27" s="17"/>
      <c r="G27" s="18"/>
    </row>
    <row r="28" spans="1:7" ht="17.45" customHeight="1" x14ac:dyDescent="0.2">
      <c r="A28" s="9">
        <f>ROWS(A$4:A28)</f>
        <v>25</v>
      </c>
      <c r="B28" s="213" t="s">
        <v>77</v>
      </c>
      <c r="C28" s="1"/>
      <c r="D28" s="1"/>
      <c r="E28" s="1"/>
      <c r="F28" s="1"/>
      <c r="G28" s="14">
        <f t="shared" si="1"/>
        <v>0</v>
      </c>
    </row>
    <row r="29" spans="1:7" ht="17.45" customHeight="1" x14ac:dyDescent="0.2">
      <c r="A29" s="9">
        <f>ROWS(A$4:A29)</f>
        <v>26</v>
      </c>
      <c r="B29" s="216" t="s">
        <v>27</v>
      </c>
      <c r="C29" s="1"/>
      <c r="D29" s="1"/>
      <c r="E29" s="1"/>
      <c r="F29" s="1"/>
      <c r="G29" s="14">
        <f t="shared" si="1"/>
        <v>0</v>
      </c>
    </row>
    <row r="30" spans="1:7" ht="17.45" customHeight="1" x14ac:dyDescent="0.2">
      <c r="A30" s="9">
        <f>ROWS(A$4:A30)</f>
        <v>27</v>
      </c>
      <c r="B30" s="216" t="s">
        <v>156</v>
      </c>
      <c r="C30" s="1"/>
      <c r="D30" s="1"/>
      <c r="E30" s="1"/>
      <c r="F30" s="1"/>
      <c r="G30" s="14">
        <f t="shared" si="1"/>
        <v>0</v>
      </c>
    </row>
    <row r="31" spans="1:7" ht="17.45" customHeight="1" x14ac:dyDescent="0.2">
      <c r="A31" s="9">
        <f>ROWS(A$4:A31)</f>
        <v>28</v>
      </c>
      <c r="B31" s="216" t="s">
        <v>169</v>
      </c>
      <c r="C31" s="1"/>
      <c r="D31" s="1"/>
      <c r="E31" s="1"/>
      <c r="F31" s="1"/>
      <c r="G31" s="14">
        <f t="shared" si="1"/>
        <v>0</v>
      </c>
    </row>
    <row r="32" spans="1:7" ht="17.45" customHeight="1" x14ac:dyDescent="0.2">
      <c r="A32" s="9">
        <f>ROWS(A$4:A32)</f>
        <v>29</v>
      </c>
      <c r="B32" s="217" t="s">
        <v>341</v>
      </c>
      <c r="C32" s="13">
        <f>SUM(C22:C31)</f>
        <v>0</v>
      </c>
      <c r="D32" s="13">
        <f>SUM(D22:D31)</f>
        <v>0</v>
      </c>
      <c r="E32" s="13">
        <f>SUM(E22:E31)</f>
        <v>0</v>
      </c>
      <c r="F32" s="13">
        <f>SUM(F22:F31)</f>
        <v>0</v>
      </c>
      <c r="G32" s="14">
        <f>ROUND(SUM(C32:F32),2)</f>
        <v>0</v>
      </c>
    </row>
    <row r="33" spans="1:7" ht="17.45" customHeight="1" thickBot="1" x14ac:dyDescent="0.25">
      <c r="A33" s="19">
        <f>ROWS(A$4:A33)</f>
        <v>30</v>
      </c>
      <c r="B33" s="218" t="s">
        <v>342</v>
      </c>
      <c r="C33" s="20">
        <f>C20-C32</f>
        <v>0</v>
      </c>
      <c r="D33" s="20">
        <f>D20-D32</f>
        <v>0</v>
      </c>
      <c r="E33" s="20">
        <f>E20-E32</f>
        <v>0</v>
      </c>
      <c r="F33" s="20">
        <f>F20-F32</f>
        <v>0</v>
      </c>
      <c r="G33" s="21">
        <f>ROUND(SUM(C33:F33),2)</f>
        <v>0</v>
      </c>
    </row>
    <row r="34" spans="1:7" ht="9.9499999999999993" customHeight="1" x14ac:dyDescent="0.2">
      <c r="A34" s="22"/>
      <c r="B34" s="22"/>
      <c r="C34" s="15"/>
      <c r="D34" s="15"/>
      <c r="E34" s="15"/>
      <c r="F34" s="15"/>
      <c r="G34" s="15"/>
    </row>
  </sheetData>
  <sheetProtection sheet="1" objects="1" scenarios="1"/>
  <mergeCells count="2">
    <mergeCell ref="A2:G2"/>
    <mergeCell ref="A1:G1"/>
  </mergeCells>
  <phoneticPr fontId="0" type="noConversion"/>
  <printOptions horizontalCentered="1"/>
  <pageMargins left="0.25" right="0.25" top="0.35" bottom="0.45" header="0.35" footer="0.3"/>
  <pageSetup scale="88" orientation="landscape" r:id="rId1"/>
  <headerFooter alignWithMargins="0"/>
  <customProperties>
    <customPr name="OrphanNamesChecked" r:id="rId2"/>
  </customPropertie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M24"/>
  <sheetViews>
    <sheetView zoomScaleNormal="100" workbookViewId="0">
      <selection activeCell="A3" sqref="A3:B3"/>
    </sheetView>
  </sheetViews>
  <sheetFormatPr defaultColWidth="9.140625" defaultRowHeight="12" x14ac:dyDescent="0.2"/>
  <cols>
    <col min="1" max="1" width="29.85546875" style="238" customWidth="1"/>
    <col min="2" max="2" width="17.5703125" style="238" customWidth="1"/>
    <col min="3" max="3" width="38.42578125" style="238" customWidth="1"/>
    <col min="4" max="4" width="15.85546875" style="238" customWidth="1"/>
    <col min="5" max="8" width="9.140625" style="238"/>
    <col min="9" max="9" width="29.85546875" style="238" customWidth="1"/>
    <col min="10" max="11" width="22.42578125" style="238" customWidth="1"/>
    <col min="12" max="12" width="14.42578125" style="238" customWidth="1"/>
    <col min="13" max="13" width="24.42578125" style="238" customWidth="1"/>
    <col min="14" max="16384" width="9.140625" style="238"/>
  </cols>
  <sheetData>
    <row r="1" spans="1:13" ht="16.5" customHeight="1" x14ac:dyDescent="0.25">
      <c r="A1" s="684" t="s">
        <v>533</v>
      </c>
      <c r="B1" s="684"/>
      <c r="C1" s="684"/>
      <c r="D1" s="684"/>
      <c r="E1" s="237"/>
    </row>
    <row r="2" spans="1:13" ht="16.5" x14ac:dyDescent="0.25">
      <c r="A2" s="685" t="s">
        <v>688</v>
      </c>
      <c r="B2" s="685"/>
      <c r="C2" s="685"/>
      <c r="D2" s="685"/>
    </row>
    <row r="3" spans="1:13" ht="22.5" customHeight="1" thickBot="1" x14ac:dyDescent="0.3">
      <c r="A3" s="700" t="str">
        <f>CONCATENATE("SID #",'Basic Data Input'!B7)</f>
        <v>SID #</v>
      </c>
      <c r="B3" s="700"/>
      <c r="C3" s="269" t="str">
        <f>CONCATENATE('Basic Data Input'!B8," County")</f>
        <v>___________________ County</v>
      </c>
      <c r="I3" s="688" t="s">
        <v>551</v>
      </c>
      <c r="J3" s="688"/>
      <c r="K3" s="688"/>
      <c r="L3" s="688"/>
      <c r="M3" s="688"/>
    </row>
    <row r="4" spans="1:13" ht="24" customHeight="1" x14ac:dyDescent="0.2">
      <c r="A4" s="701" t="s">
        <v>530</v>
      </c>
      <c r="B4" s="701"/>
      <c r="C4" s="258" t="s">
        <v>531</v>
      </c>
      <c r="D4" s="239"/>
      <c r="E4" s="239"/>
      <c r="J4" s="257"/>
      <c r="K4" s="257"/>
      <c r="L4" s="257"/>
    </row>
    <row r="5" spans="1:13" ht="40.5" customHeight="1" thickBot="1" x14ac:dyDescent="0.25">
      <c r="A5" s="248" t="s">
        <v>534</v>
      </c>
      <c r="B5" s="248" t="s">
        <v>535</v>
      </c>
      <c r="C5" s="248" t="s">
        <v>536</v>
      </c>
      <c r="D5" s="248" t="s">
        <v>537</v>
      </c>
      <c r="H5" s="254">
        <v>1</v>
      </c>
      <c r="I5" s="682" t="s">
        <v>552</v>
      </c>
      <c r="J5" s="682"/>
      <c r="K5" s="682"/>
      <c r="L5" s="682"/>
      <c r="M5" s="682"/>
    </row>
    <row r="6" spans="1:13" ht="35.1" customHeight="1" x14ac:dyDescent="0.2">
      <c r="A6" s="241"/>
      <c r="B6" s="241"/>
      <c r="C6" s="241"/>
      <c r="D6" s="240"/>
      <c r="H6" s="254">
        <v>2</v>
      </c>
      <c r="I6" s="682" t="s">
        <v>553</v>
      </c>
      <c r="J6" s="682"/>
      <c r="K6" s="682"/>
      <c r="L6" s="682"/>
      <c r="M6" s="682"/>
    </row>
    <row r="7" spans="1:13" ht="40.5" customHeight="1" x14ac:dyDescent="0.2">
      <c r="A7" s="241"/>
      <c r="B7" s="241"/>
      <c r="C7" s="241"/>
      <c r="D7" s="242"/>
      <c r="H7" s="254">
        <v>3</v>
      </c>
      <c r="I7" s="682" t="s">
        <v>554</v>
      </c>
      <c r="J7" s="682"/>
      <c r="K7" s="682"/>
      <c r="L7" s="682"/>
      <c r="M7" s="682"/>
    </row>
    <row r="8" spans="1:13" ht="45" customHeight="1" x14ac:dyDescent="0.2">
      <c r="A8" s="241"/>
      <c r="B8" s="241"/>
      <c r="C8" s="241"/>
      <c r="D8" s="242"/>
      <c r="H8" s="254">
        <v>4</v>
      </c>
      <c r="I8" s="682" t="s">
        <v>555</v>
      </c>
      <c r="J8" s="682"/>
      <c r="K8" s="682"/>
      <c r="L8" s="682"/>
      <c r="M8" s="682"/>
    </row>
    <row r="9" spans="1:13" ht="35.1" customHeight="1" x14ac:dyDescent="0.2">
      <c r="A9" s="241"/>
      <c r="B9" s="241"/>
      <c r="C9" s="241"/>
      <c r="D9" s="242"/>
      <c r="H9" s="254">
        <v>5</v>
      </c>
      <c r="I9" s="254" t="s">
        <v>569</v>
      </c>
    </row>
    <row r="10" spans="1:13" ht="35.1" customHeight="1" x14ac:dyDescent="0.2">
      <c r="A10" s="241"/>
      <c r="B10" s="241"/>
      <c r="C10" s="241"/>
      <c r="D10" s="242"/>
      <c r="I10" s="682" t="s">
        <v>556</v>
      </c>
      <c r="J10" s="682"/>
      <c r="K10" s="682"/>
      <c r="L10" s="682"/>
      <c r="M10" s="682"/>
    </row>
    <row r="11" spans="1:13" ht="35.1" customHeight="1" x14ac:dyDescent="0.2">
      <c r="A11" s="241"/>
      <c r="B11" s="241"/>
      <c r="C11" s="241"/>
      <c r="D11" s="242"/>
      <c r="I11" s="683" t="s">
        <v>557</v>
      </c>
      <c r="J11" s="683"/>
      <c r="K11" s="683"/>
      <c r="L11" s="683"/>
      <c r="M11" s="683"/>
    </row>
    <row r="12" spans="1:13" ht="35.1" customHeight="1" x14ac:dyDescent="0.2">
      <c r="A12" s="241"/>
      <c r="B12" s="241"/>
      <c r="C12" s="241"/>
      <c r="D12" s="242"/>
      <c r="I12" s="683"/>
      <c r="J12" s="683"/>
      <c r="K12" s="683"/>
      <c r="L12" s="683"/>
      <c r="M12" s="683"/>
    </row>
    <row r="13" spans="1:13" ht="35.1" customHeight="1" x14ac:dyDescent="0.25">
      <c r="A13" s="241"/>
      <c r="B13" s="241"/>
      <c r="C13" s="241"/>
      <c r="D13" s="242"/>
      <c r="I13" s="243" t="s">
        <v>538</v>
      </c>
    </row>
    <row r="14" spans="1:13" ht="35.1" customHeight="1" x14ac:dyDescent="0.2">
      <c r="A14" s="241"/>
      <c r="B14" s="241"/>
      <c r="C14" s="241"/>
      <c r="D14" s="242"/>
      <c r="I14" s="244" t="s">
        <v>534</v>
      </c>
      <c r="J14" s="244" t="s">
        <v>535</v>
      </c>
      <c r="K14" s="244" t="s">
        <v>536</v>
      </c>
      <c r="L14" s="244" t="s">
        <v>537</v>
      </c>
    </row>
    <row r="15" spans="1:13" ht="35.1" customHeight="1" x14ac:dyDescent="0.2">
      <c r="A15" s="241"/>
      <c r="B15" s="241"/>
      <c r="C15" s="241"/>
      <c r="D15" s="242"/>
      <c r="I15" s="245" t="s">
        <v>539</v>
      </c>
      <c r="J15" s="245" t="s">
        <v>540</v>
      </c>
      <c r="K15" s="245" t="s">
        <v>541</v>
      </c>
      <c r="L15" s="246">
        <v>25000</v>
      </c>
    </row>
    <row r="16" spans="1:13" ht="35.1" customHeight="1" x14ac:dyDescent="0.2">
      <c r="A16" s="241"/>
      <c r="B16" s="241"/>
      <c r="C16" s="241"/>
      <c r="D16" s="242"/>
    </row>
    <row r="17" spans="1:6" ht="35.1" customHeight="1" x14ac:dyDescent="0.2">
      <c r="A17" s="241"/>
      <c r="B17" s="241"/>
      <c r="C17" s="241"/>
      <c r="D17" s="242"/>
    </row>
    <row r="18" spans="1:6" ht="35.1" customHeight="1" x14ac:dyDescent="0.2">
      <c r="A18" s="241"/>
      <c r="B18" s="241"/>
      <c r="C18" s="241"/>
      <c r="D18" s="242"/>
    </row>
    <row r="19" spans="1:6" ht="35.1" customHeight="1" x14ac:dyDescent="0.2">
      <c r="A19" s="241"/>
      <c r="B19" s="241"/>
      <c r="C19" s="241"/>
      <c r="D19" s="242"/>
    </row>
    <row r="20" spans="1:6" ht="35.1" customHeight="1" x14ac:dyDescent="0.2">
      <c r="A20" s="241"/>
      <c r="B20" s="241"/>
      <c r="C20" s="241"/>
      <c r="D20" s="242"/>
    </row>
    <row r="21" spans="1:6" ht="35.1" customHeight="1" x14ac:dyDescent="0.2">
      <c r="A21" s="241"/>
      <c r="B21" s="241"/>
      <c r="C21" s="241"/>
      <c r="D21" s="242"/>
    </row>
    <row r="22" spans="1:6" ht="35.1" customHeight="1" x14ac:dyDescent="0.2">
      <c r="A22" s="241"/>
      <c r="B22" s="241"/>
      <c r="C22" s="241"/>
      <c r="D22" s="242"/>
    </row>
    <row r="23" spans="1:6" ht="24.75" customHeight="1" thickBot="1" x14ac:dyDescent="0.25">
      <c r="C23" s="238" t="s">
        <v>542</v>
      </c>
      <c r="D23" s="247">
        <f>SUM(D6:D22)</f>
        <v>0</v>
      </c>
      <c r="F23" s="238" t="s">
        <v>543</v>
      </c>
    </row>
    <row r="24" spans="1:6" ht="12.75" thickTop="1" x14ac:dyDescent="0.2"/>
  </sheetData>
  <mergeCells count="11">
    <mergeCell ref="I5:M5"/>
    <mergeCell ref="A1:D1"/>
    <mergeCell ref="A2:D2"/>
    <mergeCell ref="A3:B3"/>
    <mergeCell ref="I3:M3"/>
    <mergeCell ref="A4:B4"/>
    <mergeCell ref="I6:M6"/>
    <mergeCell ref="I7:M7"/>
    <mergeCell ref="I8:M8"/>
    <mergeCell ref="I10:M10"/>
    <mergeCell ref="I11:M12"/>
  </mergeCells>
  <pageMargins left="0.28999999999999998" right="0.24" top="0.36" bottom="0.39" header="0.23" footer="0.25"/>
  <pageSetup orientation="portrait" r:id="rId1"/>
  <headerFooter alignWithMargins="0"/>
  <customProperties>
    <customPr name="OrphanNamesChecke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B76"/>
  <sheetViews>
    <sheetView zoomScale="93" workbookViewId="0">
      <selection activeCell="B38" sqref="B38"/>
    </sheetView>
  </sheetViews>
  <sheetFormatPr defaultColWidth="9.140625" defaultRowHeight="12.75" x14ac:dyDescent="0.2"/>
  <cols>
    <col min="1" max="1" width="3.42578125" style="171" customWidth="1"/>
    <col min="2" max="2" width="133.42578125" style="171" customWidth="1"/>
    <col min="3" max="16384" width="9.140625" style="171"/>
  </cols>
  <sheetData>
    <row r="1" spans="1:2" ht="15.75" x14ac:dyDescent="0.25">
      <c r="A1" s="471" t="s">
        <v>401</v>
      </c>
      <c r="B1" s="471"/>
    </row>
    <row r="3" spans="1:2" x14ac:dyDescent="0.2">
      <c r="A3" s="182" t="s">
        <v>402</v>
      </c>
    </row>
    <row r="4" spans="1:2" x14ac:dyDescent="0.2">
      <c r="A4" s="183">
        <v>1</v>
      </c>
      <c r="B4" s="171" t="s">
        <v>403</v>
      </c>
    </row>
    <row r="6" spans="1:2" x14ac:dyDescent="0.2">
      <c r="A6" s="184" t="s">
        <v>89</v>
      </c>
    </row>
    <row r="7" spans="1:2" ht="38.25" customHeight="1" x14ac:dyDescent="0.2">
      <c r="A7" s="184"/>
      <c r="B7" s="185" t="s">
        <v>404</v>
      </c>
    </row>
    <row r="8" spans="1:2" ht="42.75" customHeight="1" x14ac:dyDescent="0.2">
      <c r="A8" s="186">
        <v>2</v>
      </c>
      <c r="B8" s="187" t="s">
        <v>405</v>
      </c>
    </row>
    <row r="9" spans="1:2" x14ac:dyDescent="0.2">
      <c r="A9" s="183">
        <v>3</v>
      </c>
      <c r="B9" s="171" t="s">
        <v>406</v>
      </c>
    </row>
    <row r="10" spans="1:2" x14ac:dyDescent="0.2">
      <c r="A10" s="183"/>
    </row>
    <row r="11" spans="1:2" x14ac:dyDescent="0.2">
      <c r="A11" s="184" t="s">
        <v>592</v>
      </c>
    </row>
    <row r="12" spans="1:2" x14ac:dyDescent="0.2">
      <c r="A12" s="183">
        <v>4</v>
      </c>
      <c r="B12" s="171" t="s">
        <v>407</v>
      </c>
    </row>
    <row r="13" spans="1:2" x14ac:dyDescent="0.2">
      <c r="A13" s="183">
        <v>5</v>
      </c>
      <c r="B13" s="171" t="s">
        <v>408</v>
      </c>
    </row>
    <row r="14" spans="1:2" x14ac:dyDescent="0.2">
      <c r="A14" s="183">
        <v>6</v>
      </c>
      <c r="B14" s="171" t="s">
        <v>409</v>
      </c>
    </row>
    <row r="15" spans="1:2" x14ac:dyDescent="0.2">
      <c r="A15" s="183"/>
    </row>
    <row r="16" spans="1:2" x14ac:dyDescent="0.2">
      <c r="A16" s="184" t="s">
        <v>410</v>
      </c>
    </row>
    <row r="17" spans="1:2" x14ac:dyDescent="0.2">
      <c r="A17" s="183">
        <v>7</v>
      </c>
      <c r="B17" s="171" t="s">
        <v>593</v>
      </c>
    </row>
    <row r="18" spans="1:2" x14ac:dyDescent="0.2">
      <c r="A18" s="183"/>
      <c r="B18" s="219" t="s">
        <v>594</v>
      </c>
    </row>
    <row r="19" spans="1:2" x14ac:dyDescent="0.2">
      <c r="A19" s="183"/>
    </row>
    <row r="20" spans="1:2" x14ac:dyDescent="0.2">
      <c r="A20" s="184" t="s">
        <v>454</v>
      </c>
    </row>
    <row r="21" spans="1:2" x14ac:dyDescent="0.2">
      <c r="A21" s="183">
        <v>8</v>
      </c>
      <c r="B21" s="171" t="s">
        <v>449</v>
      </c>
    </row>
    <row r="22" spans="1:2" x14ac:dyDescent="0.2">
      <c r="A22" s="184"/>
    </row>
    <row r="23" spans="1:2" x14ac:dyDescent="0.2">
      <c r="A23" s="182" t="s">
        <v>411</v>
      </c>
    </row>
    <row r="24" spans="1:2" x14ac:dyDescent="0.2">
      <c r="A24" s="183">
        <v>9</v>
      </c>
      <c r="B24" s="171" t="s">
        <v>412</v>
      </c>
    </row>
    <row r="25" spans="1:2" x14ac:dyDescent="0.2">
      <c r="A25" s="183">
        <v>10</v>
      </c>
      <c r="B25" s="171" t="s">
        <v>413</v>
      </c>
    </row>
    <row r="26" spans="1:2" x14ac:dyDescent="0.2">
      <c r="A26" s="183">
        <v>11</v>
      </c>
      <c r="B26" s="171" t="s">
        <v>414</v>
      </c>
    </row>
    <row r="27" spans="1:2" x14ac:dyDescent="0.2">
      <c r="A27" s="183">
        <v>12</v>
      </c>
      <c r="B27" s="171" t="s">
        <v>489</v>
      </c>
    </row>
    <row r="28" spans="1:2" x14ac:dyDescent="0.2">
      <c r="A28" s="183">
        <v>13</v>
      </c>
      <c r="B28" s="171" t="s">
        <v>438</v>
      </c>
    </row>
    <row r="29" spans="1:2" x14ac:dyDescent="0.2">
      <c r="A29" s="183"/>
    </row>
    <row r="30" spans="1:2" x14ac:dyDescent="0.2">
      <c r="A30" s="184" t="s">
        <v>415</v>
      </c>
    </row>
    <row r="31" spans="1:2" ht="32.25" customHeight="1" x14ac:dyDescent="0.2">
      <c r="A31" s="186">
        <v>14</v>
      </c>
      <c r="B31" s="185" t="s">
        <v>416</v>
      </c>
    </row>
    <row r="32" spans="1:2" x14ac:dyDescent="0.2">
      <c r="A32" s="183">
        <v>15</v>
      </c>
      <c r="B32" s="171" t="s">
        <v>417</v>
      </c>
    </row>
    <row r="33" spans="1:2" x14ac:dyDescent="0.2">
      <c r="A33" s="183"/>
    </row>
    <row r="34" spans="1:2" x14ac:dyDescent="0.2">
      <c r="A34" s="184" t="s">
        <v>418</v>
      </c>
    </row>
    <row r="35" spans="1:2" x14ac:dyDescent="0.2">
      <c r="A35" s="183">
        <v>16</v>
      </c>
      <c r="B35" s="171" t="s">
        <v>419</v>
      </c>
    </row>
    <row r="36" spans="1:2" x14ac:dyDescent="0.2">
      <c r="A36" s="183"/>
    </row>
    <row r="37" spans="1:2" x14ac:dyDescent="0.2">
      <c r="A37" s="234" t="s">
        <v>545</v>
      </c>
    </row>
    <row r="38" spans="1:2" x14ac:dyDescent="0.2">
      <c r="A38" s="183">
        <v>17</v>
      </c>
      <c r="B38" s="171" t="s">
        <v>629</v>
      </c>
    </row>
    <row r="39" spans="1:2" x14ac:dyDescent="0.2">
      <c r="A39" s="182"/>
    </row>
    <row r="40" spans="1:2" x14ac:dyDescent="0.2">
      <c r="A40" s="184" t="s">
        <v>420</v>
      </c>
    </row>
    <row r="41" spans="1:2" x14ac:dyDescent="0.2">
      <c r="A41" s="183">
        <v>18</v>
      </c>
      <c r="B41" s="171" t="s">
        <v>421</v>
      </c>
    </row>
    <row r="42" spans="1:2" x14ac:dyDescent="0.2">
      <c r="A42" s="183"/>
    </row>
    <row r="43" spans="1:2" x14ac:dyDescent="0.2">
      <c r="A43" s="184" t="s">
        <v>422</v>
      </c>
    </row>
    <row r="44" spans="1:2" x14ac:dyDescent="0.2">
      <c r="A44" s="188">
        <v>19</v>
      </c>
      <c r="B44" s="171" t="s">
        <v>508</v>
      </c>
    </row>
    <row r="45" spans="1:2" x14ac:dyDescent="0.2">
      <c r="A45" s="188"/>
      <c r="B45" s="171" t="s">
        <v>506</v>
      </c>
    </row>
    <row r="46" spans="1:2" x14ac:dyDescent="0.2">
      <c r="A46" s="188">
        <v>20</v>
      </c>
      <c r="B46" s="171" t="s">
        <v>437</v>
      </c>
    </row>
    <row r="47" spans="1:2" x14ac:dyDescent="0.2">
      <c r="A47" s="183">
        <v>21</v>
      </c>
      <c r="B47" s="171" t="s">
        <v>423</v>
      </c>
    </row>
    <row r="48" spans="1:2" x14ac:dyDescent="0.2">
      <c r="A48" s="183"/>
    </row>
    <row r="49" spans="1:2" x14ac:dyDescent="0.2">
      <c r="A49" s="184" t="s">
        <v>424</v>
      </c>
    </row>
    <row r="50" spans="1:2" x14ac:dyDescent="0.2">
      <c r="A50" s="183">
        <v>22</v>
      </c>
      <c r="B50" s="171" t="s">
        <v>425</v>
      </c>
    </row>
    <row r="51" spans="1:2" x14ac:dyDescent="0.2">
      <c r="A51" s="183">
        <v>23</v>
      </c>
      <c r="B51" s="171" t="s">
        <v>426</v>
      </c>
    </row>
    <row r="52" spans="1:2" x14ac:dyDescent="0.2">
      <c r="A52" s="183">
        <v>24</v>
      </c>
      <c r="B52" s="171" t="s">
        <v>378</v>
      </c>
    </row>
    <row r="53" spans="1:2" x14ac:dyDescent="0.2">
      <c r="B53" s="189" t="s">
        <v>427</v>
      </c>
    </row>
    <row r="54" spans="1:2" x14ac:dyDescent="0.2">
      <c r="B54" s="189" t="s">
        <v>428</v>
      </c>
    </row>
    <row r="55" spans="1:2" x14ac:dyDescent="0.2">
      <c r="B55" s="350" t="s">
        <v>624</v>
      </c>
    </row>
    <row r="56" spans="1:2" x14ac:dyDescent="0.2">
      <c r="B56" s="189" t="s">
        <v>507</v>
      </c>
    </row>
    <row r="57" spans="1:2" x14ac:dyDescent="0.2">
      <c r="B57" s="189" t="s">
        <v>429</v>
      </c>
    </row>
    <row r="58" spans="1:2" x14ac:dyDescent="0.2">
      <c r="B58" s="189" t="s">
        <v>430</v>
      </c>
    </row>
    <row r="59" spans="1:2" x14ac:dyDescent="0.2">
      <c r="B59" s="189" t="s">
        <v>431</v>
      </c>
    </row>
    <row r="60" spans="1:2" x14ac:dyDescent="0.2">
      <c r="B60" s="171" t="s">
        <v>544</v>
      </c>
    </row>
    <row r="61" spans="1:2" x14ac:dyDescent="0.2">
      <c r="B61" s="236" t="s">
        <v>548</v>
      </c>
    </row>
    <row r="62" spans="1:2" x14ac:dyDescent="0.2">
      <c r="B62" s="236"/>
    </row>
    <row r="63" spans="1:2" x14ac:dyDescent="0.2">
      <c r="A63" s="190" t="s">
        <v>432</v>
      </c>
    </row>
    <row r="65" spans="1:2" x14ac:dyDescent="0.2">
      <c r="A65" s="191" t="s">
        <v>87</v>
      </c>
    </row>
    <row r="66" spans="1:2" ht="25.5" x14ac:dyDescent="0.2">
      <c r="B66" s="192" t="s">
        <v>433</v>
      </c>
    </row>
    <row r="67" spans="1:2" x14ac:dyDescent="0.2">
      <c r="A67" s="171" t="s">
        <v>434</v>
      </c>
    </row>
    <row r="68" spans="1:2" x14ac:dyDescent="0.2">
      <c r="A68" s="191" t="s">
        <v>88</v>
      </c>
    </row>
    <row r="69" spans="1:2" ht="45.75" customHeight="1" x14ac:dyDescent="0.2">
      <c r="B69" s="187" t="s">
        <v>435</v>
      </c>
    </row>
    <row r="70" spans="1:2" ht="28.5" customHeight="1" x14ac:dyDescent="0.2">
      <c r="A70" s="171" t="s">
        <v>32</v>
      </c>
      <c r="B70" s="192" t="s">
        <v>436</v>
      </c>
    </row>
    <row r="71" spans="1:2" x14ac:dyDescent="0.2">
      <c r="A71" s="171" t="s">
        <v>32</v>
      </c>
    </row>
    <row r="72" spans="1:2" x14ac:dyDescent="0.2">
      <c r="A72" s="171" t="s">
        <v>434</v>
      </c>
    </row>
    <row r="73" spans="1:2" ht="9" customHeight="1" x14ac:dyDescent="0.2"/>
    <row r="75" spans="1:2" x14ac:dyDescent="0.2">
      <c r="A75" s="171" t="s">
        <v>32</v>
      </c>
    </row>
    <row r="76" spans="1:2" x14ac:dyDescent="0.2">
      <c r="A76" s="171" t="s">
        <v>434</v>
      </c>
    </row>
  </sheetData>
  <mergeCells count="1">
    <mergeCell ref="A1:B1"/>
  </mergeCells>
  <printOptions horizontalCentered="1"/>
  <pageMargins left="0.5" right="0.5" top="0.5" bottom="0.5" header="0.5" footer="0.5"/>
  <pageSetup scale="67" orientation="portrait" r:id="rId1"/>
  <headerFooter alignWithMargins="0"/>
  <customProperties>
    <customPr name="OrphanNamesChecked" r:id="rId2"/>
  </customPropertie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FE10"/>
  <sheetViews>
    <sheetView workbookViewId="0"/>
  </sheetViews>
  <sheetFormatPr defaultColWidth="9.140625" defaultRowHeight="12.75" x14ac:dyDescent="0.2"/>
  <cols>
    <col min="1" max="1" width="12.5703125" style="62" customWidth="1"/>
    <col min="2" max="16384" width="9.140625" style="62"/>
  </cols>
  <sheetData>
    <row r="1" spans="1:161" x14ac:dyDescent="0.2">
      <c r="B1" s="702" t="s">
        <v>173</v>
      </c>
      <c r="C1" s="702"/>
      <c r="D1" s="702"/>
      <c r="E1" s="702"/>
      <c r="F1" s="702"/>
      <c r="G1" s="702"/>
      <c r="H1" s="702"/>
      <c r="I1" s="702"/>
      <c r="J1" s="702"/>
      <c r="K1" s="703" t="s">
        <v>174</v>
      </c>
      <c r="L1" s="704"/>
      <c r="M1" s="704"/>
      <c r="N1" s="704"/>
      <c r="O1" s="704"/>
      <c r="P1" s="704"/>
      <c r="Q1" s="704"/>
      <c r="R1" s="704"/>
      <c r="S1" s="704"/>
      <c r="T1" s="704"/>
      <c r="U1" s="704"/>
      <c r="V1" s="704"/>
      <c r="W1" s="704"/>
      <c r="X1" s="704"/>
      <c r="Y1" s="704"/>
      <c r="Z1" s="704"/>
      <c r="AA1" s="704"/>
      <c r="AB1" s="704"/>
      <c r="AC1" s="704"/>
      <c r="AD1" s="704"/>
      <c r="AE1" s="704"/>
      <c r="AF1" s="704"/>
      <c r="AG1" s="704"/>
      <c r="AH1" s="704"/>
      <c r="AI1" s="704"/>
      <c r="AJ1" s="704"/>
      <c r="AK1" s="704"/>
      <c r="AL1" s="704"/>
      <c r="AM1" s="704"/>
      <c r="AN1" s="704"/>
      <c r="AO1" s="704"/>
      <c r="AP1" s="704"/>
      <c r="AQ1" s="704"/>
      <c r="AR1" s="704"/>
      <c r="AS1" s="704"/>
      <c r="AT1" s="704"/>
      <c r="AU1" s="704"/>
      <c r="AV1" s="704"/>
      <c r="AW1" s="704"/>
      <c r="AX1" s="704"/>
      <c r="AY1" s="704"/>
      <c r="AZ1" s="704"/>
      <c r="BA1" s="704"/>
      <c r="BB1" s="704"/>
      <c r="BC1" s="704"/>
      <c r="BD1" s="704"/>
      <c r="BE1" s="704"/>
      <c r="BF1" s="704"/>
      <c r="BG1" s="704"/>
      <c r="BH1" s="704"/>
      <c r="BI1" s="704"/>
      <c r="BJ1" s="704"/>
      <c r="BK1" s="704"/>
      <c r="BL1" s="704"/>
      <c r="BM1" s="704"/>
      <c r="BN1" s="704"/>
      <c r="BO1" s="704"/>
      <c r="BP1" s="704"/>
      <c r="BQ1" s="704"/>
      <c r="BR1" s="704"/>
      <c r="BS1" s="704"/>
      <c r="BT1" s="704"/>
      <c r="BU1" s="704"/>
      <c r="BV1" s="704"/>
      <c r="BW1" s="704"/>
      <c r="BX1" s="704"/>
      <c r="BY1" s="704"/>
      <c r="BZ1" s="704"/>
      <c r="CA1" s="704"/>
      <c r="CB1" s="704"/>
      <c r="CC1" s="704"/>
      <c r="CD1" s="704"/>
      <c r="CE1" s="704"/>
      <c r="CF1" s="704"/>
      <c r="CG1" s="704"/>
      <c r="CH1" s="704"/>
      <c r="CI1" s="704"/>
      <c r="CJ1" s="704"/>
      <c r="CK1" s="135" t="s">
        <v>175</v>
      </c>
      <c r="CL1" s="136"/>
      <c r="CM1" s="136"/>
      <c r="CN1" s="136"/>
      <c r="CO1" s="136"/>
      <c r="CP1" s="136"/>
      <c r="CQ1" s="136"/>
      <c r="CR1" s="136"/>
      <c r="CS1" s="136"/>
      <c r="CT1" s="136"/>
      <c r="CU1" s="136"/>
      <c r="CV1" s="136"/>
      <c r="CW1" s="136"/>
      <c r="CX1" s="136"/>
      <c r="CY1" s="136"/>
      <c r="CZ1" s="136"/>
      <c r="DA1" s="136"/>
      <c r="DB1" s="136"/>
      <c r="DC1" s="136"/>
      <c r="DD1" s="136"/>
      <c r="DE1" s="136"/>
      <c r="DF1" s="136"/>
      <c r="DG1" s="136"/>
      <c r="DH1" s="136"/>
      <c r="DI1" s="136"/>
      <c r="DJ1" s="136"/>
      <c r="DK1" s="136"/>
      <c r="DL1" s="136"/>
      <c r="DM1" s="136"/>
      <c r="DN1" s="136"/>
      <c r="DO1" s="136"/>
      <c r="DP1" s="136"/>
      <c r="DQ1" s="136"/>
      <c r="DR1" s="136"/>
      <c r="DS1" s="136"/>
      <c r="DT1" s="136"/>
      <c r="DU1" s="136"/>
      <c r="DV1" s="136"/>
      <c r="DW1" s="136"/>
      <c r="DX1" s="136"/>
      <c r="DY1" s="136"/>
      <c r="DZ1" s="136"/>
      <c r="EA1" s="136"/>
      <c r="EB1" s="136"/>
      <c r="EC1" s="136"/>
      <c r="ED1" s="136"/>
      <c r="EE1" s="136"/>
      <c r="EF1" s="136"/>
      <c r="EG1" s="136"/>
      <c r="EH1" s="136"/>
      <c r="EI1" s="136"/>
      <c r="EJ1" s="136"/>
      <c r="EK1" s="136"/>
      <c r="EL1" s="136"/>
      <c r="EM1" s="136"/>
      <c r="EN1" s="136"/>
      <c r="EO1" s="136"/>
      <c r="EP1" s="142" t="s">
        <v>337</v>
      </c>
      <c r="EQ1" s="143"/>
      <c r="ER1" s="143"/>
      <c r="ES1" s="143"/>
      <c r="ET1" s="143"/>
      <c r="EU1" s="143"/>
      <c r="EV1" s="143"/>
      <c r="EW1" s="143"/>
      <c r="EX1" s="143"/>
      <c r="EY1" s="143"/>
      <c r="EZ1" s="143"/>
      <c r="FA1" s="143"/>
      <c r="FB1" s="143"/>
      <c r="FC1" s="143"/>
      <c r="FD1" s="143"/>
      <c r="FE1" s="143"/>
    </row>
    <row r="2" spans="1:161" ht="14.25" x14ac:dyDescent="0.2">
      <c r="A2" s="62" t="s">
        <v>176</v>
      </c>
      <c r="B2" s="62" t="s">
        <v>177</v>
      </c>
      <c r="C2" s="62" t="s">
        <v>178</v>
      </c>
      <c r="D2" s="62" t="s">
        <v>179</v>
      </c>
      <c r="E2" s="62" t="s">
        <v>180</v>
      </c>
      <c r="F2" s="62" t="s">
        <v>319</v>
      </c>
      <c r="G2" s="62" t="s">
        <v>320</v>
      </c>
      <c r="H2" s="62" t="s">
        <v>181</v>
      </c>
      <c r="I2" s="62" t="s">
        <v>182</v>
      </c>
      <c r="J2" s="134" t="s">
        <v>183</v>
      </c>
      <c r="K2" s="137" t="s">
        <v>184</v>
      </c>
      <c r="L2" s="138" t="s">
        <v>185</v>
      </c>
      <c r="M2" s="138" t="s">
        <v>186</v>
      </c>
      <c r="N2" s="138" t="s">
        <v>187</v>
      </c>
      <c r="O2" s="138" t="s">
        <v>188</v>
      </c>
      <c r="P2" s="138" t="s">
        <v>189</v>
      </c>
      <c r="Q2" s="138" t="s">
        <v>190</v>
      </c>
      <c r="R2" s="138" t="s">
        <v>191</v>
      </c>
      <c r="S2" s="138" t="s">
        <v>192</v>
      </c>
      <c r="T2" s="138" t="s">
        <v>193</v>
      </c>
      <c r="U2" s="138" t="s">
        <v>194</v>
      </c>
      <c r="V2" s="138" t="s">
        <v>195</v>
      </c>
      <c r="W2" s="138" t="s">
        <v>196</v>
      </c>
      <c r="X2" s="138" t="s">
        <v>197</v>
      </c>
      <c r="Y2" s="138" t="s">
        <v>198</v>
      </c>
      <c r="Z2" s="138" t="s">
        <v>199</v>
      </c>
      <c r="AA2" s="138" t="s">
        <v>200</v>
      </c>
      <c r="AB2" s="138" t="s">
        <v>201</v>
      </c>
      <c r="AC2" s="138" t="s">
        <v>202</v>
      </c>
      <c r="AD2" s="138" t="s">
        <v>203</v>
      </c>
      <c r="AE2" s="138" t="s">
        <v>204</v>
      </c>
      <c r="AF2" s="138" t="s">
        <v>205</v>
      </c>
      <c r="AG2" s="138" t="s">
        <v>206</v>
      </c>
      <c r="AH2" s="138" t="s">
        <v>207</v>
      </c>
      <c r="AI2" s="138" t="s">
        <v>208</v>
      </c>
      <c r="AJ2" s="138" t="s">
        <v>209</v>
      </c>
      <c r="AK2" s="138" t="s">
        <v>210</v>
      </c>
      <c r="AL2" s="138" t="s">
        <v>211</v>
      </c>
      <c r="AM2" s="138" t="s">
        <v>212</v>
      </c>
      <c r="AN2" s="138" t="s">
        <v>213</v>
      </c>
      <c r="AO2" s="138" t="s">
        <v>214</v>
      </c>
      <c r="AP2" s="138" t="s">
        <v>215</v>
      </c>
      <c r="AQ2" s="138" t="s">
        <v>216</v>
      </c>
      <c r="AR2" s="138" t="s">
        <v>217</v>
      </c>
      <c r="AS2" s="138" t="s">
        <v>218</v>
      </c>
      <c r="AT2" s="138" t="s">
        <v>219</v>
      </c>
      <c r="AU2" s="138" t="s">
        <v>220</v>
      </c>
      <c r="AV2" s="138" t="s">
        <v>221</v>
      </c>
      <c r="AW2" s="138" t="s">
        <v>222</v>
      </c>
      <c r="AX2" s="138" t="s">
        <v>223</v>
      </c>
      <c r="AY2" s="138" t="s">
        <v>224</v>
      </c>
      <c r="AZ2" s="138" t="s">
        <v>225</v>
      </c>
      <c r="BA2" s="138" t="s">
        <v>226</v>
      </c>
      <c r="BB2" s="138" t="s">
        <v>227</v>
      </c>
      <c r="BC2" s="138" t="s">
        <v>228</v>
      </c>
      <c r="BD2" s="138" t="s">
        <v>229</v>
      </c>
      <c r="BE2" s="138" t="s">
        <v>230</v>
      </c>
      <c r="BF2" s="138" t="s">
        <v>231</v>
      </c>
      <c r="BG2" s="138" t="s">
        <v>232</v>
      </c>
      <c r="BH2" s="138" t="s">
        <v>233</v>
      </c>
      <c r="BI2" s="138" t="s">
        <v>234</v>
      </c>
      <c r="BJ2" s="138" t="s">
        <v>235</v>
      </c>
      <c r="BK2" s="138" t="s">
        <v>236</v>
      </c>
      <c r="BL2" s="138" t="s">
        <v>237</v>
      </c>
      <c r="BM2" s="138" t="s">
        <v>238</v>
      </c>
      <c r="BN2" s="138" t="s">
        <v>239</v>
      </c>
      <c r="BO2" s="138" t="s">
        <v>240</v>
      </c>
      <c r="BP2" s="138" t="s">
        <v>241</v>
      </c>
      <c r="BQ2" s="138" t="s">
        <v>242</v>
      </c>
      <c r="BR2" s="138" t="s">
        <v>243</v>
      </c>
      <c r="BS2" s="138" t="s">
        <v>244</v>
      </c>
      <c r="BT2" s="138" t="s">
        <v>245</v>
      </c>
      <c r="BU2" s="138" t="s">
        <v>246</v>
      </c>
      <c r="BV2" s="138" t="s">
        <v>247</v>
      </c>
      <c r="BW2" s="138" t="s">
        <v>248</v>
      </c>
      <c r="BX2" s="138" t="s">
        <v>249</v>
      </c>
      <c r="BY2" s="138" t="s">
        <v>250</v>
      </c>
      <c r="BZ2" s="138" t="s">
        <v>251</v>
      </c>
      <c r="CA2" s="138" t="s">
        <v>252</v>
      </c>
      <c r="CB2" s="138" t="s">
        <v>253</v>
      </c>
      <c r="CC2" s="138" t="s">
        <v>254</v>
      </c>
      <c r="CD2" s="138" t="s">
        <v>255</v>
      </c>
      <c r="CE2" s="138" t="s">
        <v>256</v>
      </c>
      <c r="CF2" s="138" t="s">
        <v>257</v>
      </c>
      <c r="CG2" s="138" t="s">
        <v>258</v>
      </c>
      <c r="CH2" s="138" t="s">
        <v>259</v>
      </c>
      <c r="CI2" s="138" t="s">
        <v>260</v>
      </c>
      <c r="CJ2" s="138" t="s">
        <v>261</v>
      </c>
      <c r="CK2" s="139" t="s">
        <v>262</v>
      </c>
      <c r="CL2" s="139" t="s">
        <v>263</v>
      </c>
      <c r="CM2" s="139" t="s">
        <v>264</v>
      </c>
      <c r="CN2" s="139" t="s">
        <v>265</v>
      </c>
      <c r="CO2" s="139" t="s">
        <v>266</v>
      </c>
      <c r="CP2" s="139" t="s">
        <v>267</v>
      </c>
      <c r="CQ2" s="139" t="s">
        <v>268</v>
      </c>
      <c r="CR2" s="139" t="s">
        <v>269</v>
      </c>
      <c r="CS2" s="139" t="s">
        <v>270</v>
      </c>
      <c r="CT2" s="139" t="s">
        <v>271</v>
      </c>
      <c r="CU2" s="139" t="s">
        <v>272</v>
      </c>
      <c r="CV2" s="139" t="s">
        <v>273</v>
      </c>
      <c r="CW2" s="139" t="s">
        <v>274</v>
      </c>
      <c r="CX2" s="139" t="s">
        <v>275</v>
      </c>
      <c r="CY2" s="139" t="s">
        <v>276</v>
      </c>
      <c r="CZ2" s="139" t="s">
        <v>277</v>
      </c>
      <c r="DA2" s="139" t="s">
        <v>278</v>
      </c>
      <c r="DB2" s="139" t="s">
        <v>279</v>
      </c>
      <c r="DC2" s="139" t="s">
        <v>280</v>
      </c>
      <c r="DD2" s="139" t="s">
        <v>281</v>
      </c>
      <c r="DE2" s="139" t="s">
        <v>282</v>
      </c>
      <c r="DF2" s="139" t="s">
        <v>283</v>
      </c>
      <c r="DG2" s="139" t="s">
        <v>284</v>
      </c>
      <c r="DH2" s="139" t="s">
        <v>285</v>
      </c>
      <c r="DI2" s="139" t="s">
        <v>286</v>
      </c>
      <c r="DJ2" s="139" t="s">
        <v>287</v>
      </c>
      <c r="DK2" s="139" t="s">
        <v>288</v>
      </c>
      <c r="DL2" s="139" t="s">
        <v>289</v>
      </c>
      <c r="DM2" s="139" t="s">
        <v>290</v>
      </c>
      <c r="DN2" s="139" t="s">
        <v>291</v>
      </c>
      <c r="DO2" s="139" t="s">
        <v>292</v>
      </c>
      <c r="DP2" s="139" t="s">
        <v>293</v>
      </c>
      <c r="DQ2" s="139" t="s">
        <v>294</v>
      </c>
      <c r="DR2" s="139" t="s">
        <v>295</v>
      </c>
      <c r="DS2" s="139" t="s">
        <v>296</v>
      </c>
      <c r="DT2" s="139" t="s">
        <v>297</v>
      </c>
      <c r="DU2" s="139" t="s">
        <v>298</v>
      </c>
      <c r="DV2" s="139" t="s">
        <v>299</v>
      </c>
      <c r="DW2" s="139" t="s">
        <v>300</v>
      </c>
      <c r="DX2" s="139" t="s">
        <v>301</v>
      </c>
      <c r="DY2" s="139" t="s">
        <v>302</v>
      </c>
      <c r="DZ2" s="139" t="s">
        <v>303</v>
      </c>
      <c r="EA2" s="139" t="s">
        <v>304</v>
      </c>
      <c r="EB2" s="139" t="s">
        <v>305</v>
      </c>
      <c r="EC2" s="139" t="s">
        <v>306</v>
      </c>
      <c r="ED2" s="139" t="s">
        <v>307</v>
      </c>
      <c r="EE2" s="139" t="s">
        <v>308</v>
      </c>
      <c r="EF2" s="139" t="s">
        <v>309</v>
      </c>
      <c r="EG2" s="139" t="s">
        <v>310</v>
      </c>
      <c r="EH2" s="139" t="s">
        <v>311</v>
      </c>
      <c r="EI2" s="139" t="s">
        <v>312</v>
      </c>
      <c r="EJ2" s="139" t="s">
        <v>313</v>
      </c>
      <c r="EK2" s="139" t="s">
        <v>314</v>
      </c>
      <c r="EL2" s="139" t="s">
        <v>315</v>
      </c>
      <c r="EM2" s="139" t="s">
        <v>316</v>
      </c>
      <c r="EN2" s="139" t="s">
        <v>317</v>
      </c>
      <c r="EO2" s="139" t="s">
        <v>318</v>
      </c>
      <c r="EP2" s="144" t="s">
        <v>321</v>
      </c>
      <c r="EQ2" s="144" t="s">
        <v>322</v>
      </c>
      <c r="ER2" s="144" t="s">
        <v>323</v>
      </c>
      <c r="ES2" s="144" t="s">
        <v>324</v>
      </c>
      <c r="ET2" s="144" t="s">
        <v>325</v>
      </c>
      <c r="EU2" s="144" t="s">
        <v>326</v>
      </c>
      <c r="EV2" s="144" t="s">
        <v>327</v>
      </c>
      <c r="EW2" s="144" t="s">
        <v>328</v>
      </c>
      <c r="EX2" s="144" t="s">
        <v>329</v>
      </c>
      <c r="EY2" s="144" t="s">
        <v>330</v>
      </c>
      <c r="EZ2" s="144" t="s">
        <v>331</v>
      </c>
      <c r="FA2" s="144" t="s">
        <v>332</v>
      </c>
      <c r="FB2" s="144" t="s">
        <v>333</v>
      </c>
      <c r="FC2" s="144" t="s">
        <v>334</v>
      </c>
      <c r="FD2" s="144" t="s">
        <v>335</v>
      </c>
      <c r="FE2" s="144" t="s">
        <v>336</v>
      </c>
    </row>
    <row r="3" spans="1:161" x14ac:dyDescent="0.2">
      <c r="B3" s="62">
        <f>'Basic Data Input'!B7</f>
        <v>0</v>
      </c>
      <c r="C3" s="62" t="str">
        <f>'Basic Data Input'!B8</f>
        <v>___________________</v>
      </c>
      <c r="E3" s="62">
        <f>'Cover- Page 1'!F14</f>
        <v>0</v>
      </c>
      <c r="F3" s="62">
        <f>'Cover- Page 1'!F19</f>
        <v>0</v>
      </c>
      <c r="G3" s="141">
        <f>'Cover- Page 1'!H20</f>
        <v>0</v>
      </c>
      <c r="H3" s="65">
        <f>'Cover- Page 1'!B17</f>
        <v>0</v>
      </c>
      <c r="I3" s="65">
        <f>'Cover- Page 1'!B18</f>
        <v>0</v>
      </c>
      <c r="J3" s="65">
        <f>'Cover- Page 1'!D19</f>
        <v>0</v>
      </c>
      <c r="K3" s="65">
        <f>'Total All Funds - Page 2'!$C$4</f>
        <v>0</v>
      </c>
      <c r="L3" s="65">
        <f>'Total All Funds - Page 2'!$C$5</f>
        <v>0</v>
      </c>
      <c r="M3" s="65">
        <f>'Total All Funds - Page 2'!$C$6</f>
        <v>0</v>
      </c>
      <c r="N3" s="65">
        <f>'Total All Funds - Page 2'!$C$7</f>
        <v>0</v>
      </c>
      <c r="O3" s="65">
        <f>'Total All Funds - Page 2'!$C$8</f>
        <v>0</v>
      </c>
      <c r="P3" s="65">
        <f>'Total All Funds - Page 2'!$C$9</f>
        <v>0</v>
      </c>
      <c r="Q3" s="65">
        <f>'Total All Funds - Page 2'!$C$10</f>
        <v>0</v>
      </c>
      <c r="R3" s="62">
        <v>0</v>
      </c>
      <c r="S3" s="65">
        <f>'Total All Funds - Page 2'!$C$12</f>
        <v>0</v>
      </c>
      <c r="T3" s="65">
        <f>'Total All Funds - Page 2'!$C$15</f>
        <v>0</v>
      </c>
      <c r="U3" s="65">
        <f>'Total All Funds - Page 2'!$C$16</f>
        <v>0</v>
      </c>
      <c r="V3" s="65">
        <f>'Total All Funds - Page 2'!$C$17</f>
        <v>0</v>
      </c>
      <c r="W3" s="65">
        <f>'Total All Funds - Page 2'!$C$18</f>
        <v>0</v>
      </c>
      <c r="X3" s="65">
        <f>'Total All Funds - Page 2'!$C$19</f>
        <v>0</v>
      </c>
      <c r="Y3" s="65">
        <f>'Total All Funds - Page 2'!$C$21</f>
        <v>0</v>
      </c>
      <c r="Z3" s="65">
        <f>'Total All Funds - Page 2'!$C$22</f>
        <v>0</v>
      </c>
      <c r="AA3" s="65">
        <f>'Total All Funds - Page 2'!$C$23</f>
        <v>0</v>
      </c>
      <c r="AB3" s="65">
        <f>'Total All Funds - Page 2'!$C$24</f>
        <v>0</v>
      </c>
      <c r="AC3" s="65">
        <f>'Total All Funds - Page 2'!$C$25</f>
        <v>0</v>
      </c>
      <c r="AD3" s="65">
        <f>'Total All Funds - Page 2'!$C$26</f>
        <v>0</v>
      </c>
      <c r="AE3" s="65">
        <f>'Total All Funds - Page 2'!$C$27</f>
        <v>0</v>
      </c>
      <c r="AF3" s="65">
        <f>'Total All Funds - Page 2'!$C$28</f>
        <v>0</v>
      </c>
      <c r="AG3" s="65">
        <f>'Total All Funds - Page 2'!$C$29</f>
        <v>0</v>
      </c>
      <c r="AH3" s="65">
        <f>'Total All Funds - Page 2'!$C$30</f>
        <v>0</v>
      </c>
      <c r="AI3" s="65">
        <f>'Total All Funds - Page 2'!$C$31</f>
        <v>0</v>
      </c>
      <c r="AJ3" s="65">
        <f>'Total All Funds - Page 2'!$C$32</f>
        <v>0</v>
      </c>
      <c r="AK3" s="65">
        <f>'Total All Funds - Page 2'!$D$4</f>
        <v>0</v>
      </c>
      <c r="AL3" s="65">
        <f>'Total All Funds - Page 2'!$D$5</f>
        <v>0</v>
      </c>
      <c r="AM3" s="65">
        <f>'Total All Funds - Page 2'!$D$6</f>
        <v>0</v>
      </c>
      <c r="AN3" s="65">
        <f>'Total All Funds - Page 2'!$D$7</f>
        <v>0</v>
      </c>
      <c r="AO3" s="65">
        <f>'Total All Funds - Page 2'!$D$8</f>
        <v>0</v>
      </c>
      <c r="AP3" s="65">
        <f>'Total All Funds - Page 2'!$D$9</f>
        <v>0</v>
      </c>
      <c r="AQ3" s="65">
        <f>'Total All Funds - Page 2'!$D$10</f>
        <v>0</v>
      </c>
      <c r="AR3" s="62">
        <v>0</v>
      </c>
      <c r="AS3" s="65">
        <f>'Total All Funds - Page 2'!$D$12</f>
        <v>0</v>
      </c>
      <c r="AT3" s="65">
        <f>'Total All Funds - Page 2'!$D$15</f>
        <v>0</v>
      </c>
      <c r="AU3" s="65">
        <f>'Total All Funds - Page 2'!$D$16</f>
        <v>0</v>
      </c>
      <c r="AV3" s="65">
        <f>'Total All Funds - Page 2'!$D$17</f>
        <v>0</v>
      </c>
      <c r="AW3" s="65">
        <f>'Total All Funds - Page 2'!$D$18</f>
        <v>0</v>
      </c>
      <c r="AX3" s="65">
        <f>'Total All Funds - Page 2'!$D$19</f>
        <v>0</v>
      </c>
      <c r="AY3" s="65">
        <f>'Total All Funds - Page 2'!$D$21</f>
        <v>0</v>
      </c>
      <c r="AZ3" s="65">
        <f>'Total All Funds - Page 2'!$D$22</f>
        <v>0</v>
      </c>
      <c r="BA3" s="65">
        <f>'Total All Funds - Page 2'!$D$23</f>
        <v>0</v>
      </c>
      <c r="BB3" s="65">
        <f>'Total All Funds - Page 2'!$D$24</f>
        <v>0</v>
      </c>
      <c r="BC3" s="65">
        <f>'Total All Funds - Page 2'!$D$25</f>
        <v>0</v>
      </c>
      <c r="BD3" s="65">
        <f>'Total All Funds - Page 2'!$D$26</f>
        <v>0</v>
      </c>
      <c r="BE3" s="65">
        <f>'Total All Funds - Page 2'!$D$27</f>
        <v>0</v>
      </c>
      <c r="BF3" s="65">
        <f>'Total All Funds - Page 2'!$D$28</f>
        <v>0</v>
      </c>
      <c r="BG3" s="65">
        <f>'Total All Funds - Page 2'!$D$29</f>
        <v>0</v>
      </c>
      <c r="BH3" s="65">
        <f>'Total All Funds - Page 2'!$D$30</f>
        <v>0</v>
      </c>
      <c r="BI3" s="65">
        <f>'Total All Funds - Page 2'!$D$31</f>
        <v>0</v>
      </c>
      <c r="BJ3" s="65">
        <f>'Total All Funds - Page 2'!$D$32</f>
        <v>0</v>
      </c>
      <c r="BK3" s="65">
        <f>'Total All Funds - Page 2'!$E$4</f>
        <v>0</v>
      </c>
      <c r="BL3" s="65">
        <f>'Total All Funds - Page 2'!$E$5</f>
        <v>0</v>
      </c>
      <c r="BM3" s="65">
        <f>'Total All Funds - Page 2'!$E$6</f>
        <v>0</v>
      </c>
      <c r="BN3" s="65">
        <f>'Total All Funds - Page 2'!$E$7</f>
        <v>0</v>
      </c>
      <c r="BO3" s="65">
        <f>'Total All Funds - Page 2'!$E$8</f>
        <v>0</v>
      </c>
      <c r="BP3" s="65">
        <f>'Total All Funds - Page 2'!$E$9</f>
        <v>0</v>
      </c>
      <c r="BQ3" s="65">
        <f>'Total All Funds - Page 2'!$E$10</f>
        <v>0</v>
      </c>
      <c r="BR3" s="62">
        <v>0</v>
      </c>
      <c r="BS3" s="65">
        <f>'Total All Funds - Page 2'!$E$12</f>
        <v>0</v>
      </c>
      <c r="BT3" s="65">
        <f>'Total All Funds - Page 2'!$E$15</f>
        <v>0</v>
      </c>
      <c r="BU3" s="65">
        <f>'Total All Funds - Page 2'!$E$16</f>
        <v>0</v>
      </c>
      <c r="BV3" s="65">
        <f>'Total All Funds - Page 2'!$E$17</f>
        <v>0</v>
      </c>
      <c r="BW3" s="65">
        <f>'Total All Funds - Page 2'!$E$18</f>
        <v>0</v>
      </c>
      <c r="BX3" s="65">
        <f>'Total All Funds - Page 2'!$E$19</f>
        <v>0</v>
      </c>
      <c r="BY3" s="65">
        <f>'Total All Funds - Page 2'!$E$21</f>
        <v>0</v>
      </c>
      <c r="BZ3" s="65">
        <f>'Total All Funds - Page 2'!$E$22</f>
        <v>0</v>
      </c>
      <c r="CA3" s="65">
        <f>'Total All Funds - Page 2'!$E$23</f>
        <v>0</v>
      </c>
      <c r="CB3" s="65">
        <f>'Total All Funds - Page 2'!$E$24</f>
        <v>0</v>
      </c>
      <c r="CC3" s="65">
        <f>'Total All Funds - Page 2'!$E$25</f>
        <v>0</v>
      </c>
      <c r="CD3" s="65">
        <f>'Total All Funds - Page 2'!$E$26</f>
        <v>0</v>
      </c>
      <c r="CE3" s="65">
        <f>'Total All Funds - Page 2'!$E$27</f>
        <v>0</v>
      </c>
      <c r="CF3" s="65">
        <f>'Total All Funds - Page 2'!$E$28</f>
        <v>0</v>
      </c>
      <c r="CG3" s="65">
        <f>'Total All Funds - Page 2'!$E$29</f>
        <v>0</v>
      </c>
      <c r="CH3" s="65">
        <f>'Total All Funds - Page 2'!$E$30</f>
        <v>0</v>
      </c>
      <c r="CI3" s="65">
        <f>'Total All Funds - Page 2'!$E$31</f>
        <v>0</v>
      </c>
      <c r="CJ3" s="65">
        <f>'Total All Funds - Page 2'!$E$32</f>
        <v>0</v>
      </c>
      <c r="CK3" s="65">
        <f>'Cover- Page 1'!B12</f>
        <v>0</v>
      </c>
      <c r="CL3" s="65">
        <f>'Cover- Page 1'!B13</f>
        <v>0</v>
      </c>
      <c r="CM3" s="65">
        <f>'Cover- Page 1'!B14</f>
        <v>0</v>
      </c>
      <c r="CN3" s="65">
        <f>'Levy Limit Page7'!F28</f>
        <v>0</v>
      </c>
      <c r="CO3" s="65">
        <f>'Lid Support Page4'!E6</f>
        <v>0</v>
      </c>
      <c r="CP3" s="65">
        <f>'Lid Support Page4'!E8</f>
        <v>0</v>
      </c>
      <c r="CQ3" s="65">
        <f>'Lid Support Page4'!E7</f>
        <v>0</v>
      </c>
      <c r="CR3" s="65">
        <f>'Lid Support Page4'!C11</f>
        <v>0</v>
      </c>
      <c r="CS3" s="65">
        <f>'Lid Support Page4'!C12</f>
        <v>0</v>
      </c>
      <c r="CT3" s="65">
        <f>'Lid Support Page4'!C13</f>
        <v>0</v>
      </c>
      <c r="CU3" s="65">
        <f>'Lid Support Page4'!E14</f>
        <v>0</v>
      </c>
      <c r="CX3" s="65">
        <f>'Lid Support Page4'!E9</f>
        <v>0</v>
      </c>
      <c r="DL3" s="65">
        <f>'Lid Support Page4'!E17</f>
        <v>0</v>
      </c>
      <c r="DM3" s="65">
        <f>'Lid Support Page4'!C22</f>
        <v>0</v>
      </c>
      <c r="DN3" s="65">
        <f>'Lid Support Page4'!C23</f>
        <v>0</v>
      </c>
      <c r="DO3" s="65">
        <f>'Lid Support Page4'!E24</f>
        <v>0</v>
      </c>
      <c r="DP3" s="65">
        <f>'Lid Support Page4'!E25</f>
        <v>0</v>
      </c>
      <c r="DQ3" s="65">
        <f>'Lid Support Page4'!E26</f>
        <v>0</v>
      </c>
      <c r="DR3" s="65">
        <f>'Lid Support Page4'!E27</f>
        <v>0</v>
      </c>
      <c r="DS3" s="65"/>
      <c r="DT3" s="65"/>
      <c r="DU3" s="65">
        <f>'Lid Support Page4'!E28</f>
        <v>0</v>
      </c>
      <c r="DV3" s="65">
        <f>'Lid Support Page4'!E29</f>
        <v>0</v>
      </c>
      <c r="DW3" s="65">
        <f>'Lid Support Page4'!E30</f>
        <v>0</v>
      </c>
      <c r="DY3" s="65">
        <f>'Lid Support Page4'!E32</f>
        <v>0</v>
      </c>
      <c r="ED3" s="140">
        <f>IF('Lid Computation Page 5'!J7=0,'Lid Computation Page 5'!J16,'Lid Computation Page 5'!J7)</f>
        <v>0</v>
      </c>
      <c r="EE3" s="140">
        <f>'Lid Computation Page 5'!H20</f>
        <v>2.5</v>
      </c>
      <c r="EH3" s="140">
        <f>'Lid Computation Page 5'!H22</f>
        <v>0</v>
      </c>
      <c r="EI3" s="140">
        <f>'Lid Computation Page 5'!H25</f>
        <v>0</v>
      </c>
      <c r="EJ3" s="140">
        <f>'Lid Computation Page 5'!H30</f>
        <v>0</v>
      </c>
      <c r="EK3" s="140">
        <f>'Lid Computation Page 5'!J33</f>
        <v>2.5</v>
      </c>
      <c r="EL3" s="140">
        <f>'Lid Computation Page 5'!J35</f>
        <v>0</v>
      </c>
      <c r="EM3" s="140">
        <f>'Lid Computation Page 5'!J37</f>
        <v>0</v>
      </c>
      <c r="EN3" s="140">
        <f>'Lid Computation Page 5'!J39</f>
        <v>0</v>
      </c>
      <c r="EO3" s="140">
        <f>'Lid Computation Page 5'!J41</f>
        <v>0</v>
      </c>
      <c r="EP3" s="65">
        <f>'Levy Limit Page7'!F6</f>
        <v>0</v>
      </c>
      <c r="EQ3" s="65">
        <f>'Levy Limit Page7'!D10</f>
        <v>0</v>
      </c>
      <c r="ER3" s="65">
        <f>'Levy Limit Page7'!D14</f>
        <v>0</v>
      </c>
      <c r="ES3" s="65">
        <f>'Levy Limit Page7'!D17</f>
        <v>0</v>
      </c>
      <c r="EW3" s="65">
        <f>'Levy Limit Page7'!D20</f>
        <v>0</v>
      </c>
      <c r="EX3" s="65">
        <f>'Levy Limit Page7'!F22</f>
        <v>0</v>
      </c>
      <c r="EY3" s="65">
        <f>'Levy Limit Page7'!F25</f>
        <v>0</v>
      </c>
      <c r="EZ3" s="65">
        <f>'Levy Limit Page7'!F28</f>
        <v>0</v>
      </c>
      <c r="FA3" s="62">
        <f>'Levy Limit Page7'!F31</f>
        <v>0</v>
      </c>
    </row>
    <row r="10" spans="1:161" x14ac:dyDescent="0.2">
      <c r="K10" s="65"/>
      <c r="U10" s="65"/>
    </row>
  </sheetData>
  <sheetProtection password="EBF0" sheet="1" objects="1" scenarios="1"/>
  <mergeCells count="2">
    <mergeCell ref="B1:J1"/>
    <mergeCell ref="K1:CJ1"/>
  </mergeCells>
  <pageMargins left="0.7" right="0.7" top="0.75" bottom="0.75" header="0.3" footer="0.3"/>
  <pageSetup orientation="portrait" r:id="rId1"/>
  <customProperties>
    <customPr name="OrphanNamesChecke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7C80"/>
  </sheetPr>
  <dimension ref="A1:C40"/>
  <sheetViews>
    <sheetView tabSelected="1" zoomScaleNormal="100" workbookViewId="0">
      <selection activeCell="B7" sqref="B7"/>
    </sheetView>
  </sheetViews>
  <sheetFormatPr defaultColWidth="8.7109375" defaultRowHeight="12.75" x14ac:dyDescent="0.2"/>
  <cols>
    <col min="1" max="1" width="51.5703125" style="285" customWidth="1"/>
    <col min="2" max="2" width="40.5703125" style="285" customWidth="1"/>
    <col min="3" max="3" width="66.140625" style="285" customWidth="1"/>
    <col min="4" max="16384" width="8.7109375" style="285"/>
  </cols>
  <sheetData>
    <row r="1" spans="1:3" ht="33" customHeight="1" x14ac:dyDescent="0.2">
      <c r="A1" s="467" t="s">
        <v>631</v>
      </c>
      <c r="B1" s="467"/>
      <c r="C1" s="467"/>
    </row>
    <row r="2" spans="1:3" ht="15.75" x14ac:dyDescent="0.25">
      <c r="A2" s="384" t="s">
        <v>648</v>
      </c>
      <c r="B2" s="385"/>
      <c r="C2" s="385"/>
    </row>
    <row r="3" spans="1:3" ht="15.75" x14ac:dyDescent="0.25">
      <c r="A3" s="386"/>
    </row>
    <row r="4" spans="1:3" ht="15.75" x14ac:dyDescent="0.25">
      <c r="A4" s="386"/>
    </row>
    <row r="5" spans="1:3" ht="19.5" customHeight="1" thickBot="1" x14ac:dyDescent="0.35">
      <c r="A5" s="466" t="s">
        <v>600</v>
      </c>
      <c r="B5" s="466"/>
      <c r="C5" s="466"/>
    </row>
    <row r="6" spans="1:3" ht="16.5" thickBot="1" x14ac:dyDescent="0.3">
      <c r="A6" s="287"/>
      <c r="B6" s="288" t="s">
        <v>599</v>
      </c>
    </row>
    <row r="7" spans="1:3" ht="18.75" customHeight="1" thickTop="1" x14ac:dyDescent="0.2">
      <c r="A7" s="289" t="s">
        <v>102</v>
      </c>
      <c r="B7" s="290"/>
      <c r="C7" s="291" t="s">
        <v>566</v>
      </c>
    </row>
    <row r="8" spans="1:3" ht="17.25" customHeight="1" x14ac:dyDescent="0.2">
      <c r="A8" s="292" t="s">
        <v>601</v>
      </c>
      <c r="B8" s="293" t="s">
        <v>346</v>
      </c>
      <c r="C8" s="291"/>
    </row>
    <row r="9" spans="1:3" ht="17.25" customHeight="1" x14ac:dyDescent="0.2">
      <c r="A9" s="292" t="s">
        <v>439</v>
      </c>
      <c r="B9" s="294" t="s">
        <v>129</v>
      </c>
    </row>
    <row r="10" spans="1:3" ht="18.75" customHeight="1" x14ac:dyDescent="0.2">
      <c r="A10" s="292" t="s">
        <v>440</v>
      </c>
      <c r="B10" s="294" t="s">
        <v>130</v>
      </c>
    </row>
    <row r="11" spans="1:3" ht="18.75" customHeight="1" x14ac:dyDescent="0.2">
      <c r="A11" s="286" t="s">
        <v>579</v>
      </c>
      <c r="B11" s="295"/>
      <c r="C11" s="291" t="s">
        <v>445</v>
      </c>
    </row>
    <row r="12" spans="1:3" ht="18.75" customHeight="1" thickBot="1" x14ac:dyDescent="0.25">
      <c r="A12" s="286" t="s">
        <v>580</v>
      </c>
      <c r="B12" s="295"/>
      <c r="C12" s="291"/>
    </row>
    <row r="13" spans="1:3" ht="21.75" customHeight="1" thickTop="1" x14ac:dyDescent="0.2">
      <c r="A13" s="296" t="s">
        <v>450</v>
      </c>
      <c r="B13" s="297"/>
      <c r="C13" s="298" t="s">
        <v>452</v>
      </c>
    </row>
    <row r="14" spans="1:3" ht="21.75" customHeight="1" x14ac:dyDescent="0.2">
      <c r="A14" s="286" t="s">
        <v>581</v>
      </c>
      <c r="B14" s="297"/>
      <c r="C14" s="291" t="s">
        <v>625</v>
      </c>
    </row>
    <row r="15" spans="1:3" ht="26.25" customHeight="1" thickBot="1" x14ac:dyDescent="0.25">
      <c r="A15" s="299" t="s">
        <v>451</v>
      </c>
      <c r="B15" s="300"/>
      <c r="C15" s="298" t="s">
        <v>453</v>
      </c>
    </row>
    <row r="16" spans="1:3" ht="18.75" customHeight="1" thickTop="1" thickBot="1" x14ac:dyDescent="0.25">
      <c r="A16" s="285" t="s">
        <v>86</v>
      </c>
      <c r="B16" s="301">
        <v>2</v>
      </c>
      <c r="C16" s="291" t="s">
        <v>447</v>
      </c>
    </row>
    <row r="17" spans="1:3" ht="18.75" customHeight="1" thickTop="1" x14ac:dyDescent="0.2">
      <c r="A17" s="296" t="s">
        <v>457</v>
      </c>
      <c r="B17" s="297"/>
      <c r="C17" s="291" t="s">
        <v>626</v>
      </c>
    </row>
    <row r="18" spans="1:3" ht="18.75" customHeight="1" thickBot="1" x14ac:dyDescent="0.25">
      <c r="A18" s="299" t="s">
        <v>458</v>
      </c>
      <c r="B18" s="297"/>
      <c r="C18" s="291" t="s">
        <v>627</v>
      </c>
    </row>
    <row r="19" spans="1:3" ht="21.75" customHeight="1" thickTop="1" x14ac:dyDescent="0.2">
      <c r="A19" s="296" t="s">
        <v>441</v>
      </c>
      <c r="B19" s="297"/>
      <c r="C19" s="291" t="s">
        <v>446</v>
      </c>
    </row>
    <row r="20" spans="1:3" ht="18.75" customHeight="1" x14ac:dyDescent="0.2">
      <c r="A20" s="302" t="s">
        <v>442</v>
      </c>
      <c r="B20" s="297"/>
      <c r="C20" s="303" t="s">
        <v>455</v>
      </c>
    </row>
    <row r="21" spans="1:3" ht="39" thickBot="1" x14ac:dyDescent="0.25">
      <c r="A21" s="299" t="s">
        <v>443</v>
      </c>
      <c r="B21" s="297"/>
      <c r="C21" s="298" t="s">
        <v>456</v>
      </c>
    </row>
    <row r="22" spans="1:3" ht="20.25" customHeight="1" thickTop="1" x14ac:dyDescent="0.2">
      <c r="A22" s="304" t="s">
        <v>444</v>
      </c>
      <c r="B22" s="293" t="s">
        <v>346</v>
      </c>
      <c r="C22" s="291" t="s">
        <v>496</v>
      </c>
    </row>
    <row r="23" spans="1:3" ht="16.5" customHeight="1" x14ac:dyDescent="0.2">
      <c r="A23" s="304" t="s">
        <v>80</v>
      </c>
      <c r="B23" s="294" t="s">
        <v>347</v>
      </c>
    </row>
    <row r="24" spans="1:3" ht="17.25" customHeight="1" x14ac:dyDescent="0.2">
      <c r="A24" s="304" t="s">
        <v>82</v>
      </c>
      <c r="B24" s="305" t="s">
        <v>660</v>
      </c>
    </row>
    <row r="25" spans="1:3" ht="15.75" customHeight="1" x14ac:dyDescent="0.2">
      <c r="A25" s="304" t="s">
        <v>83</v>
      </c>
      <c r="B25" s="305" t="s">
        <v>348</v>
      </c>
    </row>
    <row r="26" spans="1:3" ht="15.75" customHeight="1" x14ac:dyDescent="0.2">
      <c r="A26" s="304" t="s">
        <v>84</v>
      </c>
      <c r="B26" s="305" t="s">
        <v>347</v>
      </c>
    </row>
    <row r="27" spans="1:3" ht="16.5" customHeight="1" x14ac:dyDescent="0.2">
      <c r="A27" s="304" t="s">
        <v>85</v>
      </c>
      <c r="B27" s="294" t="s">
        <v>349</v>
      </c>
    </row>
    <row r="28" spans="1:3" ht="13.5" customHeight="1" x14ac:dyDescent="0.2">
      <c r="A28" s="292" t="s">
        <v>116</v>
      </c>
      <c r="B28" s="294"/>
    </row>
    <row r="29" spans="1:3" ht="13.5" customHeight="1" x14ac:dyDescent="0.2">
      <c r="A29" s="304" t="s">
        <v>81</v>
      </c>
      <c r="B29" s="293" t="s">
        <v>356</v>
      </c>
    </row>
    <row r="30" spans="1:3" ht="15.75" customHeight="1" x14ac:dyDescent="0.2">
      <c r="A30" s="304" t="s">
        <v>80</v>
      </c>
      <c r="B30" s="294" t="s">
        <v>347</v>
      </c>
    </row>
    <row r="31" spans="1:3" ht="16.5" customHeight="1" x14ac:dyDescent="0.2">
      <c r="A31" s="304" t="s">
        <v>82</v>
      </c>
      <c r="B31" s="305" t="s">
        <v>660</v>
      </c>
    </row>
    <row r="32" spans="1:3" ht="16.5" customHeight="1" x14ac:dyDescent="0.2">
      <c r="A32" s="304" t="s">
        <v>83</v>
      </c>
      <c r="B32" s="305" t="s">
        <v>348</v>
      </c>
    </row>
    <row r="33" spans="1:3" ht="16.5" customHeight="1" x14ac:dyDescent="0.2">
      <c r="A33" s="304" t="s">
        <v>84</v>
      </c>
      <c r="B33" s="305" t="s">
        <v>347</v>
      </c>
    </row>
    <row r="34" spans="1:3" ht="17.25" customHeight="1" x14ac:dyDescent="0.2">
      <c r="A34" s="304" t="s">
        <v>85</v>
      </c>
      <c r="B34" s="294" t="s">
        <v>349</v>
      </c>
    </row>
    <row r="37" spans="1:3" ht="15.75" x14ac:dyDescent="0.25">
      <c r="A37" s="285" t="s">
        <v>653</v>
      </c>
      <c r="B37" s="390"/>
      <c r="C37" s="291"/>
    </row>
    <row r="38" spans="1:3" x14ac:dyDescent="0.2">
      <c r="A38" s="468" t="s">
        <v>654</v>
      </c>
      <c r="B38" s="469"/>
      <c r="C38" s="469"/>
    </row>
    <row r="39" spans="1:3" x14ac:dyDescent="0.2">
      <c r="A39" s="469"/>
      <c r="B39" s="469"/>
      <c r="C39" s="469"/>
    </row>
    <row r="40" spans="1:3" ht="29.25" customHeight="1" x14ac:dyDescent="0.2">
      <c r="A40" s="469"/>
      <c r="B40" s="469"/>
      <c r="C40" s="469"/>
    </row>
  </sheetData>
  <sheetProtection algorithmName="SHA-512" hashValue="H/JamDKariEwGOWOVWGM054IexK7U0Lj3447FSVe6xH1hFzn77oZvts3IjyCoawx9/PXVohKvqjE0Ln3gw+H9Q==" saltValue="Kl4v0pc032JkTEqVK2aUew==" spinCount="100000" sheet="1" objects="1" scenarios="1"/>
  <mergeCells count="3">
    <mergeCell ref="A5:C5"/>
    <mergeCell ref="A1:C1"/>
    <mergeCell ref="A38:C40"/>
  </mergeCells>
  <phoneticPr fontId="0" type="noConversion"/>
  <printOptions horizontalCentered="1"/>
  <pageMargins left="0.75" right="0.75" top="1" bottom="1" header="0.5" footer="0.5"/>
  <pageSetup orientation="landscape" r:id="rId1"/>
  <headerFooter alignWithMargins="0"/>
  <customProperties>
    <customPr name="OrphanNamesChecked" r:id="rId2"/>
  </customPropertie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S36"/>
  <sheetViews>
    <sheetView workbookViewId="0">
      <selection activeCell="B12" sqref="B12"/>
    </sheetView>
  </sheetViews>
  <sheetFormatPr defaultColWidth="9.140625" defaultRowHeight="12.75" x14ac:dyDescent="0.2"/>
  <cols>
    <col min="1" max="1" width="1.5703125" style="6" customWidth="1"/>
    <col min="2" max="2" width="20.5703125" style="6" customWidth="1"/>
    <col min="3" max="3" width="45.5703125" style="6" customWidth="1"/>
    <col min="4" max="4" width="3.5703125" style="6" customWidth="1"/>
    <col min="5" max="5" width="13.5703125" style="6" customWidth="1"/>
    <col min="6" max="6" width="4.42578125" style="6" customWidth="1"/>
    <col min="7" max="7" width="20.5703125" style="6" customWidth="1"/>
    <col min="8" max="8" width="4.42578125" style="6" customWidth="1"/>
    <col min="9" max="9" width="20.5703125" style="6" customWidth="1"/>
    <col min="10" max="11" width="1.5703125" style="6" customWidth="1"/>
    <col min="12" max="16384" width="9.140625" style="6"/>
  </cols>
  <sheetData>
    <row r="1" spans="1:19" ht="36" x14ac:dyDescent="0.25">
      <c r="B1" s="26" t="s">
        <v>661</v>
      </c>
      <c r="C1" s="27"/>
      <c r="D1" s="27"/>
      <c r="E1" s="90" t="str">
        <f>CONCATENATE("SID # ",'Basic Data Input'!B7)</f>
        <v xml:space="preserve">SID # </v>
      </c>
      <c r="F1" s="28"/>
      <c r="G1" s="29"/>
      <c r="H1" s="28"/>
      <c r="I1" s="30"/>
      <c r="K1" s="31"/>
    </row>
    <row r="2" spans="1:19" ht="18" x14ac:dyDescent="0.25">
      <c r="B2" s="32" t="s">
        <v>103</v>
      </c>
      <c r="C2" s="27"/>
      <c r="D2" s="33"/>
      <c r="E2" s="33" t="s">
        <v>0</v>
      </c>
      <c r="F2" s="34"/>
      <c r="G2" s="34"/>
      <c r="H2" s="34"/>
      <c r="I2" s="27"/>
      <c r="K2" s="31"/>
    </row>
    <row r="3" spans="1:19" ht="15" x14ac:dyDescent="0.2">
      <c r="B3" s="35"/>
      <c r="C3" s="27"/>
      <c r="D3" s="27"/>
      <c r="E3" s="36" t="str">
        <f>CONCATENATE('Basic Data Input'!B8," County")</f>
        <v>___________________ County</v>
      </c>
      <c r="F3" s="36"/>
      <c r="G3" s="36"/>
      <c r="H3" s="36"/>
      <c r="I3" s="37"/>
      <c r="K3" s="27"/>
    </row>
    <row r="4" spans="1:19" ht="24" customHeight="1" x14ac:dyDescent="0.25">
      <c r="B4" s="38" t="str">
        <f>CONCATENATE("This budget is for the Period ",'Basic Data Input'!B9,", 2026 through ",'Basic Data Input'!B10,", 2027")</f>
        <v>This budget is for the Period JULY 1, 2026 through JUNE 30, 2027</v>
      </c>
      <c r="C4" s="27"/>
      <c r="D4" s="37"/>
      <c r="E4" s="39"/>
      <c r="F4" s="39"/>
      <c r="G4" s="39"/>
      <c r="H4" s="39"/>
      <c r="I4" s="37"/>
    </row>
    <row r="5" spans="1:19" ht="9" customHeight="1" thickBot="1" x14ac:dyDescent="0.25">
      <c r="C5" s="40"/>
      <c r="D5" s="27"/>
      <c r="E5" s="27"/>
      <c r="F5" s="27"/>
      <c r="G5" s="27"/>
      <c r="H5" s="27"/>
      <c r="I5" s="27"/>
    </row>
    <row r="6" spans="1:19" ht="38.25" hidden="1" x14ac:dyDescent="0.2">
      <c r="C6" s="41"/>
      <c r="E6" s="35" t="s">
        <v>1</v>
      </c>
      <c r="F6" s="27"/>
      <c r="G6" s="27"/>
      <c r="H6" s="27"/>
      <c r="I6" s="27"/>
      <c r="J6" s="42"/>
    </row>
    <row r="7" spans="1:19" ht="24.95" customHeight="1" thickBot="1" x14ac:dyDescent="0.25">
      <c r="A7" s="503" t="s">
        <v>482</v>
      </c>
      <c r="B7" s="504"/>
      <c r="C7" s="504"/>
      <c r="D7" s="504"/>
      <c r="E7" s="504"/>
      <c r="F7" s="504"/>
      <c r="G7" s="504"/>
      <c r="H7" s="504"/>
      <c r="I7" s="504"/>
      <c r="J7" s="505"/>
      <c r="M7" s="472" t="s">
        <v>494</v>
      </c>
      <c r="N7" s="472"/>
      <c r="O7" s="472"/>
      <c r="P7" s="472"/>
      <c r="Q7" s="472"/>
      <c r="R7" s="472"/>
    </row>
    <row r="8" spans="1:19" ht="9" customHeight="1" thickBot="1" x14ac:dyDescent="0.25">
      <c r="B8" s="44"/>
      <c r="M8" s="472"/>
      <c r="N8" s="472"/>
      <c r="O8" s="472"/>
      <c r="P8" s="472"/>
      <c r="Q8" s="472"/>
      <c r="R8" s="472"/>
    </row>
    <row r="9" spans="1:19" ht="20.100000000000001" customHeight="1" x14ac:dyDescent="0.2">
      <c r="A9" s="46"/>
      <c r="B9" s="508" t="s">
        <v>36</v>
      </c>
      <c r="C9" s="508"/>
      <c r="D9" s="509"/>
      <c r="E9" s="510" t="s">
        <v>2</v>
      </c>
      <c r="F9" s="511"/>
      <c r="G9" s="511"/>
      <c r="H9" s="511"/>
      <c r="I9" s="511"/>
      <c r="J9" s="512"/>
      <c r="M9" s="472"/>
      <c r="N9" s="472"/>
      <c r="O9" s="472"/>
      <c r="P9" s="472"/>
      <c r="Q9" s="472"/>
      <c r="R9" s="472"/>
    </row>
    <row r="10" spans="1:19" ht="13.5" thickBot="1" x14ac:dyDescent="0.25">
      <c r="A10" s="47"/>
      <c r="D10" s="48"/>
      <c r="E10" s="513" t="s">
        <v>4</v>
      </c>
      <c r="F10" s="514"/>
      <c r="G10" s="514"/>
      <c r="H10" s="514"/>
      <c r="I10" s="514"/>
      <c r="J10" s="515"/>
    </row>
    <row r="11" spans="1:19" ht="12.75" hidden="1" customHeight="1" x14ac:dyDescent="0.2">
      <c r="A11" s="47"/>
      <c r="D11" s="48"/>
      <c r="E11" s="158"/>
      <c r="F11" s="27"/>
      <c r="G11" s="27"/>
      <c r="H11" s="27"/>
      <c r="I11" s="27"/>
      <c r="J11" s="48"/>
    </row>
    <row r="12" spans="1:19" ht="18" customHeight="1" thickBot="1" x14ac:dyDescent="0.25">
      <c r="A12" s="47"/>
      <c r="B12" s="79">
        <f>ROUND('Total All Funds - Page 2'!E36-B13,2)</f>
        <v>0</v>
      </c>
      <c r="C12" s="175" t="s">
        <v>393</v>
      </c>
      <c r="D12" s="48"/>
      <c r="E12" s="159"/>
      <c r="F12" s="162"/>
      <c r="G12" s="160" t="s">
        <v>6</v>
      </c>
      <c r="H12" s="162"/>
      <c r="I12" s="161" t="s">
        <v>7</v>
      </c>
      <c r="J12" s="48"/>
    </row>
    <row r="13" spans="1:19" ht="18" customHeight="1" x14ac:dyDescent="0.2">
      <c r="A13" s="47"/>
      <c r="B13" s="176">
        <v>0</v>
      </c>
      <c r="C13" s="49" t="s">
        <v>3</v>
      </c>
      <c r="D13" s="48"/>
      <c r="E13" s="541" t="s">
        <v>131</v>
      </c>
      <c r="F13" s="542"/>
      <c r="G13" s="542"/>
      <c r="H13" s="542"/>
      <c r="I13" s="542"/>
      <c r="J13" s="543"/>
    </row>
    <row r="14" spans="1:19" ht="29.25" customHeight="1" thickBot="1" x14ac:dyDescent="0.25">
      <c r="A14" s="47"/>
      <c r="B14" s="79">
        <f>IF(ROUND(SUM(B12:B13),2)&lt;&gt;'Total All Funds - Page 2'!E36,"Must = Tax Recap P. 2",ROUND(SUM(B12:B13),2))</f>
        <v>0</v>
      </c>
      <c r="C14" s="51" t="s">
        <v>5</v>
      </c>
      <c r="E14" s="538" t="s">
        <v>390</v>
      </c>
      <c r="F14" s="539"/>
      <c r="G14" s="539"/>
      <c r="H14" s="539"/>
      <c r="I14" s="539"/>
      <c r="J14" s="540"/>
    </row>
    <row r="15" spans="1:19" ht="5.0999999999999996" customHeight="1" thickBot="1" x14ac:dyDescent="0.25">
      <c r="A15" s="52"/>
      <c r="B15" s="25"/>
      <c r="C15" s="25"/>
      <c r="D15" s="53"/>
      <c r="F15" s="96"/>
      <c r="G15" s="96"/>
      <c r="H15" s="96"/>
      <c r="I15" s="96"/>
      <c r="J15" s="97"/>
    </row>
    <row r="16" spans="1:19" ht="26.1" customHeight="1" thickBot="1" x14ac:dyDescent="0.25">
      <c r="A16" s="54"/>
      <c r="B16" s="506" t="str">
        <f>CONCATENATE("Outstanding Registered Warrants/Bonded Indebtedness as of ",'Basic Data Input'!B9,", 2026")</f>
        <v>Outstanding Registered Warrants/Bonded Indebtedness as of JULY 1, 2026</v>
      </c>
      <c r="C16" s="506"/>
      <c r="D16" s="507"/>
      <c r="E16" s="516" t="s">
        <v>577</v>
      </c>
      <c r="F16" s="511"/>
      <c r="G16" s="511"/>
      <c r="H16" s="511"/>
      <c r="I16" s="511"/>
      <c r="J16" s="512"/>
      <c r="M16" s="472" t="s">
        <v>576</v>
      </c>
      <c r="N16" s="472"/>
      <c r="O16" s="472"/>
      <c r="P16" s="472"/>
      <c r="Q16" s="472"/>
      <c r="R16" s="472"/>
      <c r="S16" s="472"/>
    </row>
    <row r="17" spans="1:19" ht="18" customHeight="1" thickBot="1" x14ac:dyDescent="0.25">
      <c r="A17" s="47"/>
      <c r="B17" s="80">
        <f>'Basic Data Input'!B17</f>
        <v>0</v>
      </c>
      <c r="C17" s="22" t="s">
        <v>8</v>
      </c>
      <c r="D17" s="55"/>
      <c r="E17" s="163" t="s">
        <v>104</v>
      </c>
      <c r="G17" s="544" t="s">
        <v>578</v>
      </c>
      <c r="H17" s="545"/>
      <c r="I17" s="545"/>
      <c r="J17" s="164"/>
      <c r="M17" s="472"/>
      <c r="N17" s="472"/>
      <c r="O17" s="472"/>
      <c r="P17" s="472"/>
      <c r="Q17" s="472"/>
      <c r="R17" s="472"/>
      <c r="S17" s="472"/>
    </row>
    <row r="18" spans="1:19" ht="18" customHeight="1" thickBot="1" x14ac:dyDescent="0.3">
      <c r="A18" s="47"/>
      <c r="B18" s="81">
        <f>'Basic Data Input'!B18</f>
        <v>0</v>
      </c>
      <c r="C18" s="49" t="s">
        <v>9</v>
      </c>
      <c r="D18" s="55"/>
      <c r="E18" s="47"/>
      <c r="F18" s="170"/>
      <c r="G18" s="545"/>
      <c r="H18" s="545"/>
      <c r="I18" s="545"/>
      <c r="J18" s="48"/>
    </row>
    <row r="19" spans="1:19" ht="18" customHeight="1" x14ac:dyDescent="0.2">
      <c r="A19" s="47"/>
      <c r="B19" s="56">
        <f>SUM(B17:B18)</f>
        <v>0</v>
      </c>
      <c r="C19" s="51" t="s">
        <v>10</v>
      </c>
      <c r="D19" s="57"/>
      <c r="E19" s="546" t="s">
        <v>391</v>
      </c>
      <c r="F19" s="547"/>
      <c r="G19" s="547"/>
      <c r="H19" s="548"/>
      <c r="I19" s="549"/>
      <c r="J19" s="97"/>
    </row>
    <row r="20" spans="1:19" ht="6" customHeight="1" thickBot="1" x14ac:dyDescent="0.25">
      <c r="A20" s="52"/>
      <c r="B20" s="58"/>
      <c r="C20" s="25"/>
      <c r="D20" s="59"/>
      <c r="E20" s="555"/>
      <c r="F20" s="556"/>
      <c r="G20" s="556"/>
      <c r="H20" s="553"/>
      <c r="I20" s="554"/>
      <c r="J20" s="94"/>
    </row>
    <row r="21" spans="1:19" ht="22.5" customHeight="1" thickBot="1" x14ac:dyDescent="0.25">
      <c r="A21" s="200"/>
      <c r="B21" s="156">
        <f>'Basic Data Input'!B11</f>
        <v>0</v>
      </c>
      <c r="C21" s="393" t="s">
        <v>388</v>
      </c>
      <c r="E21" s="550" t="s">
        <v>392</v>
      </c>
      <c r="F21" s="551"/>
      <c r="G21" s="551"/>
      <c r="H21" s="551"/>
      <c r="I21" s="551"/>
      <c r="J21" s="552"/>
      <c r="K21" s="60"/>
    </row>
    <row r="22" spans="1:19" ht="15" customHeight="1" thickBot="1" x14ac:dyDescent="0.25">
      <c r="A22" s="201"/>
      <c r="B22" s="157" t="s">
        <v>389</v>
      </c>
      <c r="C22" s="157"/>
      <c r="E22" s="535" t="s">
        <v>394</v>
      </c>
      <c r="F22" s="536"/>
      <c r="G22" s="536"/>
      <c r="H22" s="536"/>
      <c r="I22" s="536"/>
      <c r="J22" s="537"/>
      <c r="K22" s="60"/>
    </row>
    <row r="23" spans="1:19" ht="13.5" thickBot="1" x14ac:dyDescent="0.25">
      <c r="A23" s="500" t="s">
        <v>483</v>
      </c>
      <c r="B23" s="501"/>
      <c r="C23" s="501"/>
      <c r="D23" s="502"/>
      <c r="E23" s="523" t="s">
        <v>662</v>
      </c>
      <c r="F23" s="524"/>
      <c r="G23" s="524"/>
      <c r="H23" s="524"/>
      <c r="I23" s="524"/>
      <c r="J23" s="525"/>
    </row>
    <row r="24" spans="1:19" ht="14.1" customHeight="1" thickBot="1" x14ac:dyDescent="0.25">
      <c r="A24" s="47"/>
      <c r="D24" s="48"/>
      <c r="E24" s="165"/>
      <c r="F24" s="166"/>
      <c r="G24" s="167" t="s">
        <v>6</v>
      </c>
      <c r="H24" s="166"/>
      <c r="I24" s="168" t="s">
        <v>7</v>
      </c>
      <c r="J24" s="169"/>
    </row>
    <row r="25" spans="1:19" ht="15" customHeight="1" thickBot="1" x14ac:dyDescent="0.25">
      <c r="A25" s="47"/>
      <c r="B25" s="61"/>
      <c r="D25" s="48"/>
      <c r="E25" s="532" t="s">
        <v>632</v>
      </c>
      <c r="F25" s="533"/>
      <c r="G25" s="533"/>
      <c r="H25" s="533"/>
      <c r="I25" s="533"/>
      <c r="J25" s="534"/>
    </row>
    <row r="26" spans="1:19" ht="15" customHeight="1" thickBot="1" x14ac:dyDescent="0.25">
      <c r="A26" s="47"/>
      <c r="B26" s="61"/>
      <c r="C26" s="111"/>
      <c r="D26" s="48"/>
      <c r="E26" s="520" t="s">
        <v>395</v>
      </c>
      <c r="F26" s="521"/>
      <c r="G26" s="521"/>
      <c r="H26" s="521"/>
      <c r="I26" s="521"/>
      <c r="J26" s="522"/>
    </row>
    <row r="27" spans="1:19" x14ac:dyDescent="0.2">
      <c r="A27" s="47"/>
      <c r="B27" s="61"/>
      <c r="C27" s="111"/>
      <c r="D27" s="48"/>
      <c r="E27" s="526" t="s">
        <v>396</v>
      </c>
      <c r="F27" s="527"/>
      <c r="G27" s="527"/>
      <c r="H27" s="527"/>
      <c r="I27" s="527"/>
      <c r="J27" s="528"/>
    </row>
    <row r="28" spans="1:19" ht="15" customHeight="1" thickBot="1" x14ac:dyDescent="0.25">
      <c r="A28" s="47"/>
      <c r="B28" s="61"/>
      <c r="C28" s="111"/>
      <c r="D28" s="48"/>
      <c r="E28" s="529" t="s">
        <v>663</v>
      </c>
      <c r="F28" s="530"/>
      <c r="G28" s="530"/>
      <c r="H28" s="530"/>
      <c r="I28" s="530"/>
      <c r="J28" s="531"/>
    </row>
    <row r="29" spans="1:19" ht="15" customHeight="1" thickBot="1" x14ac:dyDescent="0.25">
      <c r="A29" s="47"/>
      <c r="B29" s="61"/>
      <c r="C29" s="111"/>
      <c r="D29" s="48"/>
      <c r="E29" s="177"/>
      <c r="F29" s="178"/>
      <c r="G29" s="179" t="s">
        <v>6</v>
      </c>
      <c r="H29" s="178"/>
      <c r="I29" s="180" t="s">
        <v>7</v>
      </c>
      <c r="J29" s="181"/>
    </row>
    <row r="30" spans="1:19" ht="15" customHeight="1" thickBot="1" x14ac:dyDescent="0.25">
      <c r="A30" s="52"/>
      <c r="B30" s="198"/>
      <c r="C30" s="199"/>
      <c r="D30" s="53"/>
      <c r="E30" s="517" t="s">
        <v>633</v>
      </c>
      <c r="F30" s="518"/>
      <c r="G30" s="518"/>
      <c r="H30" s="518"/>
      <c r="I30" s="518"/>
      <c r="J30" s="519"/>
    </row>
    <row r="31" spans="1:19" s="134" customFormat="1" ht="16.5" thickTop="1" thickBot="1" x14ac:dyDescent="0.3">
      <c r="A31" s="494" t="s">
        <v>488</v>
      </c>
      <c r="B31" s="495"/>
      <c r="C31" s="495"/>
      <c r="D31" s="496"/>
      <c r="E31" s="497" t="s">
        <v>499</v>
      </c>
      <c r="F31" s="498"/>
      <c r="G31" s="498"/>
      <c r="H31" s="498"/>
      <c r="I31" s="498"/>
      <c r="J31" s="499"/>
      <c r="K31" s="145"/>
    </row>
    <row r="32" spans="1:19" s="134" customFormat="1" ht="46.5" customHeight="1" thickTop="1" thickBot="1" x14ac:dyDescent="0.25">
      <c r="A32" s="473" t="s">
        <v>651</v>
      </c>
      <c r="B32" s="474"/>
      <c r="C32" s="474"/>
      <c r="D32" s="475"/>
      <c r="E32" s="476" t="s">
        <v>664</v>
      </c>
      <c r="F32" s="477"/>
      <c r="G32" s="477"/>
      <c r="H32" s="477"/>
      <c r="I32" s="477"/>
      <c r="J32" s="478"/>
      <c r="K32" s="145"/>
    </row>
    <row r="33" spans="1:18" s="134" customFormat="1" ht="15.75" thickTop="1" x14ac:dyDescent="0.25">
      <c r="A33" s="479" t="s">
        <v>386</v>
      </c>
      <c r="B33" s="480"/>
      <c r="C33" s="480"/>
      <c r="D33" s="481"/>
      <c r="E33" s="482" t="s">
        <v>500</v>
      </c>
      <c r="F33" s="483"/>
      <c r="G33" s="483"/>
      <c r="H33" s="483"/>
      <c r="I33" s="483"/>
      <c r="J33" s="484"/>
      <c r="K33" s="145"/>
    </row>
    <row r="34" spans="1:18" s="134" customFormat="1" ht="19.5" customHeight="1" x14ac:dyDescent="0.25">
      <c r="A34" s="491" t="s">
        <v>647</v>
      </c>
      <c r="B34" s="492"/>
      <c r="C34" s="492"/>
      <c r="D34" s="493"/>
      <c r="E34" s="485" t="s">
        <v>501</v>
      </c>
      <c r="F34" s="486"/>
      <c r="G34" s="486"/>
      <c r="H34" s="486"/>
      <c r="I34" s="486"/>
      <c r="J34" s="487"/>
      <c r="K34" s="145"/>
      <c r="M34" s="472" t="s">
        <v>558</v>
      </c>
      <c r="N34" s="472"/>
      <c r="O34" s="472"/>
      <c r="P34" s="472"/>
      <c r="Q34" s="472"/>
      <c r="R34" s="472"/>
    </row>
    <row r="35" spans="1:18" s="134" customFormat="1" ht="19.5" customHeight="1" thickBot="1" x14ac:dyDescent="0.3">
      <c r="A35" s="488" t="s">
        <v>606</v>
      </c>
      <c r="B35" s="489"/>
      <c r="C35" s="489"/>
      <c r="D35" s="490"/>
      <c r="E35" s="206" t="s">
        <v>387</v>
      </c>
      <c r="F35" s="207"/>
      <c r="G35" s="208"/>
      <c r="H35" s="207"/>
      <c r="I35" s="207"/>
      <c r="J35" s="209"/>
      <c r="K35" s="145"/>
      <c r="M35" s="472"/>
      <c r="N35" s="472"/>
      <c r="O35" s="472"/>
      <c r="P35" s="472"/>
      <c r="Q35" s="472"/>
      <c r="R35" s="472"/>
    </row>
    <row r="36" spans="1:18" ht="13.5" thickTop="1" x14ac:dyDescent="0.2"/>
  </sheetData>
  <sheetProtection algorithmName="SHA-512" hashValue="24IlnCsm/EGGZ5zZAtQWVckXbGilK36IlEdgDZKz1CYTQFndOFfvp2U4SkHVIB352Jc7QpFl2E/GXuHdWg289Q==" saltValue="PvrNknMIhkYyrV7fKTs3kg==" spinCount="100000" sheet="1" objects="1" scenarios="1"/>
  <mergeCells count="34">
    <mergeCell ref="M7:R9"/>
    <mergeCell ref="E30:J30"/>
    <mergeCell ref="E26:J26"/>
    <mergeCell ref="E23:J23"/>
    <mergeCell ref="E27:J27"/>
    <mergeCell ref="E28:J28"/>
    <mergeCell ref="E25:J25"/>
    <mergeCell ref="E22:J22"/>
    <mergeCell ref="E14:J14"/>
    <mergeCell ref="E13:J13"/>
    <mergeCell ref="G17:I18"/>
    <mergeCell ref="E19:G19"/>
    <mergeCell ref="H19:I19"/>
    <mergeCell ref="E21:J21"/>
    <mergeCell ref="H20:I20"/>
    <mergeCell ref="E20:G20"/>
    <mergeCell ref="A7:J7"/>
    <mergeCell ref="B16:D16"/>
    <mergeCell ref="B9:D9"/>
    <mergeCell ref="E9:J9"/>
    <mergeCell ref="E10:J10"/>
    <mergeCell ref="E16:J16"/>
    <mergeCell ref="M16:S17"/>
    <mergeCell ref="M34:R35"/>
    <mergeCell ref="A32:D32"/>
    <mergeCell ref="E32:J32"/>
    <mergeCell ref="A33:D33"/>
    <mergeCell ref="E33:J33"/>
    <mergeCell ref="E34:J34"/>
    <mergeCell ref="A35:D35"/>
    <mergeCell ref="A34:D34"/>
    <mergeCell ref="A31:D31"/>
    <mergeCell ref="E31:J31"/>
    <mergeCell ref="A23:D23"/>
  </mergeCells>
  <phoneticPr fontId="0" type="noConversion"/>
  <hyperlinks>
    <hyperlink ref="A34" r:id="rId1" display="Website:  www.auditors.nebraska.gov" xr:uid="{00000000-0004-0000-0300-000000000000}"/>
    <hyperlink ref="A35" r:id="rId2" display="Questions - E-Mail:  Deann.Haeffner@nebraska.gov" xr:uid="{00000000-0004-0000-0300-000001000000}"/>
    <hyperlink ref="A35:D35" r:id="rId3" display="Questions - E-Mail:  Jeff.Schreier@nebraska.gov" xr:uid="{FB905E06-9D93-443A-A42C-E83000B8A8F6}"/>
  </hyperlinks>
  <printOptions horizontalCentered="1"/>
  <pageMargins left="0.25" right="0.25" top="0.1" bottom="0.35" header="0.1" footer="0.1"/>
  <pageSetup scale="99" orientation="landscape" r:id="rId4"/>
  <headerFooter alignWithMargins="0">
    <oddFooter>&amp;R&amp;"Arial,Bold"Page 1</oddFooter>
  </headerFooter>
  <customProperties>
    <customPr name="OrphanNamesChecked" r:id="rId5"/>
  </customProperties>
  <legacyDrawing r:id="rId6"/>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G40"/>
  <sheetViews>
    <sheetView topLeftCell="A11" workbookViewId="0">
      <selection activeCell="A3" sqref="A3:B3"/>
    </sheetView>
  </sheetViews>
  <sheetFormatPr defaultColWidth="9.140625" defaultRowHeight="12.75" x14ac:dyDescent="0.2"/>
  <cols>
    <col min="1" max="1" width="3.5703125" style="6" customWidth="1"/>
    <col min="2" max="2" width="67.42578125" style="6" customWidth="1"/>
    <col min="3" max="3" width="26.28515625" style="6" customWidth="1"/>
    <col min="4" max="4" width="26.140625" style="6" customWidth="1"/>
    <col min="5" max="5" width="26" style="6" customWidth="1"/>
    <col min="6" max="6" width="14.5703125" style="6" customWidth="1"/>
    <col min="7" max="7" width="80.85546875" style="111" customWidth="1"/>
    <col min="8" max="16384" width="9.140625" style="6"/>
  </cols>
  <sheetData>
    <row r="1" spans="1:7" ht="35.1" customHeight="1" thickBot="1" x14ac:dyDescent="0.25">
      <c r="A1" s="563" t="str">
        <f>CONCATENATE("SID # ",'Basic Data Input'!B7," in ",'Basic Data Input'!B8," County")</f>
        <v>SID #  in ___________________ County</v>
      </c>
      <c r="B1" s="563"/>
      <c r="C1" s="563"/>
      <c r="D1" s="563"/>
      <c r="E1" s="563"/>
      <c r="G1" s="307" t="s">
        <v>602</v>
      </c>
    </row>
    <row r="2" spans="1:7" ht="42.95" customHeight="1" x14ac:dyDescent="0.2">
      <c r="A2" s="7" t="s">
        <v>11</v>
      </c>
      <c r="B2" s="8" t="s">
        <v>12</v>
      </c>
      <c r="C2" s="146" t="s">
        <v>665</v>
      </c>
      <c r="D2" s="146" t="s">
        <v>666</v>
      </c>
      <c r="E2" s="172" t="s">
        <v>667</v>
      </c>
    </row>
    <row r="3" spans="1:7" ht="17.45" customHeight="1" x14ac:dyDescent="0.2">
      <c r="A3" s="9">
        <f>ROWS(A$3:A3)</f>
        <v>1</v>
      </c>
      <c r="B3" s="407" t="s">
        <v>117</v>
      </c>
      <c r="C3" s="10"/>
      <c r="D3" s="10"/>
      <c r="E3" s="11"/>
    </row>
    <row r="4" spans="1:7" ht="17.45" customHeight="1" x14ac:dyDescent="0.2">
      <c r="A4" s="9">
        <f>ROWS(A$3:A4)</f>
        <v>2</v>
      </c>
      <c r="B4" s="12" t="s">
        <v>13</v>
      </c>
      <c r="C4" s="1">
        <f>'2024-2025 Worksheet'!G5</f>
        <v>0</v>
      </c>
      <c r="D4" s="1">
        <f>C32-D5-D6</f>
        <v>0</v>
      </c>
      <c r="E4" s="2">
        <f>D32-E5-E6</f>
        <v>0</v>
      </c>
      <c r="G4" s="145" t="s">
        <v>658</v>
      </c>
    </row>
    <row r="5" spans="1:7" ht="17.45" customHeight="1" x14ac:dyDescent="0.2">
      <c r="A5" s="9">
        <f>ROWS(A$3:A5)</f>
        <v>3</v>
      </c>
      <c r="B5" s="15" t="s">
        <v>14</v>
      </c>
      <c r="C5" s="394">
        <f>'2024-2025 Worksheet'!G6</f>
        <v>0</v>
      </c>
      <c r="D5" s="394">
        <f>'2025-2026 Worksheet'!G6</f>
        <v>0</v>
      </c>
      <c r="E5" s="395">
        <f>'2026-2027 Worksheet'!G6</f>
        <v>0</v>
      </c>
      <c r="G5" s="145" t="s">
        <v>659</v>
      </c>
    </row>
    <row r="6" spans="1:7" ht="17.45" customHeight="1" x14ac:dyDescent="0.2">
      <c r="A6" s="9">
        <f>ROWS(A$3:A6)</f>
        <v>4</v>
      </c>
      <c r="B6" s="3" t="s">
        <v>15</v>
      </c>
      <c r="C6" s="394">
        <f>'2024-2025 Worksheet'!G7</f>
        <v>0</v>
      </c>
      <c r="D6" s="394">
        <f>'2025-2026 Worksheet'!G7</f>
        <v>0</v>
      </c>
      <c r="E6" s="395">
        <f>'2026-2027 Worksheet'!G7</f>
        <v>0</v>
      </c>
    </row>
    <row r="7" spans="1:7" ht="17.45" customHeight="1" thickBot="1" x14ac:dyDescent="0.25">
      <c r="A7" s="229">
        <f>ROWS(A$3:A7)</f>
        <v>5</v>
      </c>
      <c r="B7" s="5" t="s">
        <v>145</v>
      </c>
      <c r="C7" s="396">
        <f>ROUND(SUM(C4:C6),2)</f>
        <v>0</v>
      </c>
      <c r="D7" s="396">
        <f>IF(SUM(D4:D6)&lt;&gt;C32,"Must = Column 1, Line 30",SUM(D4:D6))</f>
        <v>0</v>
      </c>
      <c r="E7" s="397">
        <f>IF(SUM(E4:E6)&lt;&gt;D32,"Must = Column 2, Line 30",SUM(E4:E6))</f>
        <v>0</v>
      </c>
    </row>
    <row r="8" spans="1:7" ht="17.45" customHeight="1" x14ac:dyDescent="0.2">
      <c r="A8" s="227">
        <f>ROWS(A$3:A8)</f>
        <v>6</v>
      </c>
      <c r="B8" s="228" t="s">
        <v>171</v>
      </c>
      <c r="C8" s="398">
        <f>'2024-2025 Worksheet'!G9</f>
        <v>0</v>
      </c>
      <c r="D8" s="398">
        <f>'2025-2026 Worksheet'!G9</f>
        <v>0</v>
      </c>
      <c r="E8" s="395">
        <f>'2026-2027 Worksheet'!G9</f>
        <v>0</v>
      </c>
    </row>
    <row r="9" spans="1:7" ht="17.45" customHeight="1" x14ac:dyDescent="0.2">
      <c r="A9" s="16">
        <f>ROWS(A$3:A9)</f>
        <v>7</v>
      </c>
      <c r="B9" s="3" t="s">
        <v>17</v>
      </c>
      <c r="C9" s="394">
        <f>'2024-2025 Worksheet'!G10</f>
        <v>0</v>
      </c>
      <c r="D9" s="394">
        <f>'2025-2026 Worksheet'!G10</f>
        <v>0</v>
      </c>
      <c r="E9" s="395">
        <f>'2026-2027 Worksheet'!G10</f>
        <v>0</v>
      </c>
    </row>
    <row r="10" spans="1:7" ht="17.45" customHeight="1" x14ac:dyDescent="0.2">
      <c r="A10" s="9">
        <f>ROWS(A$3:A10)</f>
        <v>8</v>
      </c>
      <c r="B10" s="3" t="s">
        <v>132</v>
      </c>
      <c r="C10" s="394">
        <f>'2024-2025 Worksheet'!G11</f>
        <v>0</v>
      </c>
      <c r="D10" s="394">
        <f>'2025-2026 Worksheet'!G11</f>
        <v>0</v>
      </c>
      <c r="E10" s="395">
        <f>'2026-2027 Worksheet'!G11</f>
        <v>0</v>
      </c>
      <c r="G10" s="145" t="s">
        <v>526</v>
      </c>
    </row>
    <row r="11" spans="1:7" ht="17.45" customHeight="1" x14ac:dyDescent="0.2">
      <c r="A11" s="9">
        <f>ROWS(A$3:A11)</f>
        <v>9</v>
      </c>
      <c r="B11" s="3" t="s">
        <v>18</v>
      </c>
      <c r="C11" s="399"/>
      <c r="D11" s="399"/>
      <c r="E11" s="400"/>
    </row>
    <row r="12" spans="1:7" ht="17.45" customHeight="1" x14ac:dyDescent="0.2">
      <c r="A12" s="9">
        <f>ROWS(A$3:A12)</f>
        <v>10</v>
      </c>
      <c r="B12" s="3" t="s">
        <v>19</v>
      </c>
      <c r="C12" s="394">
        <f>'2024-2025 Worksheet'!G13</f>
        <v>0</v>
      </c>
      <c r="D12" s="394">
        <f>'2025-2026 Worksheet'!G13</f>
        <v>0</v>
      </c>
      <c r="E12" s="395">
        <f>'2026-2027 Worksheet'!G13</f>
        <v>0</v>
      </c>
    </row>
    <row r="13" spans="1:7" ht="17.45" customHeight="1" x14ac:dyDescent="0.2">
      <c r="A13" s="9">
        <f>ROWS(A$3:A13)</f>
        <v>11</v>
      </c>
      <c r="B13" s="132" t="s">
        <v>353</v>
      </c>
      <c r="C13" s="394">
        <f>'2024-2025 Worksheet'!G14</f>
        <v>0</v>
      </c>
      <c r="D13" s="394">
        <f>'2025-2026 Worksheet'!G14</f>
        <v>0</v>
      </c>
      <c r="E13" s="400"/>
    </row>
    <row r="14" spans="1:7" ht="17.45" customHeight="1" x14ac:dyDescent="0.2">
      <c r="A14" s="9">
        <f>ROWS(A$3:A14)</f>
        <v>12</v>
      </c>
      <c r="B14" s="132" t="s">
        <v>354</v>
      </c>
      <c r="C14" s="394">
        <f>'2024-2025 Worksheet'!G15</f>
        <v>0</v>
      </c>
      <c r="D14" s="394">
        <f>'2025-2026 Worksheet'!G15</f>
        <v>0</v>
      </c>
      <c r="E14" s="395">
        <f>'2026-2027 Worksheet'!G15</f>
        <v>0</v>
      </c>
    </row>
    <row r="15" spans="1:7" ht="17.45" customHeight="1" x14ac:dyDescent="0.2">
      <c r="A15" s="9">
        <f>ROWS(A$3:A15)</f>
        <v>13</v>
      </c>
      <c r="B15" s="3" t="s">
        <v>133</v>
      </c>
      <c r="C15" s="394">
        <f>'2024-2025 Worksheet'!G16</f>
        <v>0</v>
      </c>
      <c r="D15" s="394">
        <f>'2025-2026 Worksheet'!G16</f>
        <v>0</v>
      </c>
      <c r="E15" s="395">
        <f>'2026-2027 Worksheet'!G16</f>
        <v>0</v>
      </c>
    </row>
    <row r="16" spans="1:7" ht="17.45" customHeight="1" x14ac:dyDescent="0.2">
      <c r="A16" s="9">
        <f>ROWS(A$3:A16)</f>
        <v>14</v>
      </c>
      <c r="B16" s="3" t="s">
        <v>20</v>
      </c>
      <c r="C16" s="394">
        <f>'2024-2025 Worksheet'!G17</f>
        <v>0</v>
      </c>
      <c r="D16" s="394">
        <f>'2025-2026 Worksheet'!G17</f>
        <v>0</v>
      </c>
      <c r="E16" s="395">
        <f>'2026-2027 Worksheet'!G17</f>
        <v>0</v>
      </c>
    </row>
    <row r="17" spans="1:7" ht="17.45" customHeight="1" x14ac:dyDescent="0.2">
      <c r="A17" s="9">
        <f>ROWS(A$3:A17)</f>
        <v>15</v>
      </c>
      <c r="B17" s="3" t="s">
        <v>21</v>
      </c>
      <c r="C17" s="394">
        <f>'2024-2025 Worksheet'!G18</f>
        <v>0</v>
      </c>
      <c r="D17" s="394">
        <f>'2025-2026 Worksheet'!G18</f>
        <v>0</v>
      </c>
      <c r="E17" s="395">
        <f>'2026-2027 Worksheet'!G18</f>
        <v>0</v>
      </c>
    </row>
    <row r="18" spans="1:7" ht="17.45" customHeight="1" x14ac:dyDescent="0.2">
      <c r="A18" s="9">
        <f>ROWS(A$3:A18)</f>
        <v>16</v>
      </c>
      <c r="B18" s="132" t="s">
        <v>350</v>
      </c>
      <c r="C18" s="394">
        <f>'2024-2025 Worksheet'!G19</f>
        <v>0</v>
      </c>
      <c r="D18" s="394">
        <f>'2025-2026 Worksheet'!G19</f>
        <v>0</v>
      </c>
      <c r="E18" s="395">
        <f>'2026-2027 Worksheet'!G19</f>
        <v>0</v>
      </c>
    </row>
    <row r="19" spans="1:7" ht="17.45" customHeight="1" thickBot="1" x14ac:dyDescent="0.25">
      <c r="A19" s="229">
        <f>ROWS(A$3:A19)</f>
        <v>17</v>
      </c>
      <c r="B19" s="5" t="s">
        <v>340</v>
      </c>
      <c r="C19" s="396">
        <f>SUM(C7:C18)</f>
        <v>0</v>
      </c>
      <c r="D19" s="396">
        <f>SUM(D7:D18)</f>
        <v>0</v>
      </c>
      <c r="E19" s="397">
        <f>SUM(E7:E18)</f>
        <v>0</v>
      </c>
    </row>
    <row r="20" spans="1:7" ht="17.45" customHeight="1" x14ac:dyDescent="0.2">
      <c r="A20" s="227">
        <f>ROWS(A$3:A20)</f>
        <v>18</v>
      </c>
      <c r="B20" s="230" t="s">
        <v>22</v>
      </c>
      <c r="C20" s="401"/>
      <c r="D20" s="401"/>
      <c r="E20" s="402"/>
    </row>
    <row r="21" spans="1:7" ht="17.45" customHeight="1" x14ac:dyDescent="0.2">
      <c r="A21" s="9">
        <f>ROWS(A$3:A21)</f>
        <v>19</v>
      </c>
      <c r="B21" s="3" t="s">
        <v>23</v>
      </c>
      <c r="C21" s="394">
        <f>'2024-2025 Worksheet'!G22</f>
        <v>0</v>
      </c>
      <c r="D21" s="394">
        <f>'2025-2026 Worksheet'!G22</f>
        <v>0</v>
      </c>
      <c r="E21" s="395">
        <f>'2026-2027 Worksheet'!G22</f>
        <v>0</v>
      </c>
    </row>
    <row r="22" spans="1:7" ht="17.45" customHeight="1" x14ac:dyDescent="0.2">
      <c r="A22" s="9">
        <f>ROWS(A$3:A22)</f>
        <v>20</v>
      </c>
      <c r="B22" s="3" t="s">
        <v>24</v>
      </c>
      <c r="C22" s="394">
        <f>'2024-2025 Worksheet'!G23</f>
        <v>0</v>
      </c>
      <c r="D22" s="394">
        <f>'2025-2026 Worksheet'!G23</f>
        <v>0</v>
      </c>
      <c r="E22" s="395">
        <f>'2026-2027 Worksheet'!G23</f>
        <v>0</v>
      </c>
    </row>
    <row r="23" spans="1:7" ht="17.45" customHeight="1" x14ac:dyDescent="0.2">
      <c r="A23" s="9">
        <f>ROWS(A$3:A23)</f>
        <v>21</v>
      </c>
      <c r="B23" s="3" t="s">
        <v>137</v>
      </c>
      <c r="C23" s="394">
        <f>'2024-2025 Worksheet'!G24</f>
        <v>0</v>
      </c>
      <c r="D23" s="394">
        <f>'2025-2026 Worksheet'!G24</f>
        <v>0</v>
      </c>
      <c r="E23" s="395">
        <f>'2026-2027 Worksheet'!G24</f>
        <v>0</v>
      </c>
    </row>
    <row r="24" spans="1:7" ht="17.45" customHeight="1" x14ac:dyDescent="0.2">
      <c r="A24" s="9">
        <f>ROWS(A$3:A24)</f>
        <v>22</v>
      </c>
      <c r="B24" s="3" t="s">
        <v>25</v>
      </c>
      <c r="C24" s="394">
        <f>'2024-2025 Worksheet'!G25</f>
        <v>0</v>
      </c>
      <c r="D24" s="394">
        <f>'2025-2026 Worksheet'!G25</f>
        <v>0</v>
      </c>
      <c r="E24" s="395">
        <f>'2026-2027 Worksheet'!G25</f>
        <v>0</v>
      </c>
    </row>
    <row r="25" spans="1:7" ht="17.45" customHeight="1" x14ac:dyDescent="0.2">
      <c r="A25" s="9">
        <f>ROWS(A$3:A25)</f>
        <v>23</v>
      </c>
      <c r="B25" s="3" t="s">
        <v>121</v>
      </c>
      <c r="C25" s="399"/>
      <c r="D25" s="399"/>
      <c r="E25" s="400"/>
    </row>
    <row r="26" spans="1:7" ht="17.45" customHeight="1" x14ac:dyDescent="0.2">
      <c r="A26" s="9">
        <f>ROWS(A$3:A26)</f>
        <v>24</v>
      </c>
      <c r="B26" s="3" t="s">
        <v>122</v>
      </c>
      <c r="C26" s="399"/>
      <c r="D26" s="399"/>
      <c r="E26" s="400"/>
    </row>
    <row r="27" spans="1:7" ht="17.45" customHeight="1" x14ac:dyDescent="0.2">
      <c r="A27" s="9">
        <f>ROWS(A$3:A27)</f>
        <v>25</v>
      </c>
      <c r="B27" s="3" t="s">
        <v>26</v>
      </c>
      <c r="C27" s="394">
        <f>'2024-2025 Worksheet'!G28</f>
        <v>0</v>
      </c>
      <c r="D27" s="394">
        <f>'2025-2026 Worksheet'!G28</f>
        <v>0</v>
      </c>
      <c r="E27" s="395">
        <f>'2026-2027 Worksheet'!G28</f>
        <v>0</v>
      </c>
    </row>
    <row r="28" spans="1:7" ht="17.45" customHeight="1" x14ac:dyDescent="0.2">
      <c r="A28" s="9">
        <f>ROWS(A$3:A28)</f>
        <v>26</v>
      </c>
      <c r="B28" s="4" t="s">
        <v>27</v>
      </c>
      <c r="C28" s="394">
        <f>'2024-2025 Worksheet'!G29</f>
        <v>0</v>
      </c>
      <c r="D28" s="394">
        <f>'2025-2026 Worksheet'!G29</f>
        <v>0</v>
      </c>
      <c r="E28" s="395">
        <f>'2026-2027 Worksheet'!G29</f>
        <v>0</v>
      </c>
    </row>
    <row r="29" spans="1:7" ht="17.45" customHeight="1" x14ac:dyDescent="0.2">
      <c r="A29" s="9">
        <f>ROWS(A$3:A29)</f>
        <v>27</v>
      </c>
      <c r="B29" s="4" t="s">
        <v>156</v>
      </c>
      <c r="C29" s="394">
        <f>'2024-2025 Worksheet'!G30</f>
        <v>0</v>
      </c>
      <c r="D29" s="394">
        <f>'2025-2026 Worksheet'!G30</f>
        <v>0</v>
      </c>
      <c r="E29" s="395">
        <f>'2026-2027 Worksheet'!G30</f>
        <v>0</v>
      </c>
      <c r="G29" s="564" t="s">
        <v>459</v>
      </c>
    </row>
    <row r="30" spans="1:7" ht="17.45" customHeight="1" x14ac:dyDescent="0.2">
      <c r="A30" s="9">
        <f>ROWS(A$3:A30)</f>
        <v>28</v>
      </c>
      <c r="B30" s="147" t="s">
        <v>351</v>
      </c>
      <c r="C30" s="394">
        <f>'2024-2025 Worksheet'!G31</f>
        <v>0</v>
      </c>
      <c r="D30" s="394">
        <f>'2025-2026 Worksheet'!G31</f>
        <v>0</v>
      </c>
      <c r="E30" s="395">
        <f>'2026-2027 Worksheet'!G31</f>
        <v>0</v>
      </c>
      <c r="F30" s="134">
        <f>IF(E30=E18,0,"Error -Line 28 must agree to Line 16")</f>
        <v>0</v>
      </c>
      <c r="G30" s="564"/>
    </row>
    <row r="31" spans="1:7" ht="17.45" customHeight="1" thickBot="1" x14ac:dyDescent="0.25">
      <c r="A31" s="229">
        <f>ROWS(A$3:A31)</f>
        <v>29</v>
      </c>
      <c r="B31" s="232" t="s">
        <v>341</v>
      </c>
      <c r="C31" s="396">
        <f>SUM(C21:C30)</f>
        <v>0</v>
      </c>
      <c r="D31" s="396">
        <f>SUM(D21:D30)</f>
        <v>0</v>
      </c>
      <c r="E31" s="397">
        <f>SUM(E21:E30)</f>
        <v>0</v>
      </c>
      <c r="G31" s="564"/>
    </row>
    <row r="32" spans="1:7" ht="17.45" customHeight="1" thickBot="1" x14ac:dyDescent="0.25">
      <c r="A32" s="19">
        <f>ROWS(A$3:A32)</f>
        <v>30</v>
      </c>
      <c r="B32" s="231" t="s">
        <v>352</v>
      </c>
      <c r="C32" s="403">
        <f>ROUND(C19-C31,2)</f>
        <v>0</v>
      </c>
      <c r="D32" s="403">
        <f>ROUND(D19-D31,2)</f>
        <v>0</v>
      </c>
      <c r="E32" s="404">
        <f>IF(E19-E31&lt;0,"ERROR Can't be below $0",ROUND(E19-E31,2))</f>
        <v>0</v>
      </c>
      <c r="G32" s="145" t="s">
        <v>490</v>
      </c>
    </row>
    <row r="33" spans="1:7" ht="13.5" thickBot="1" x14ac:dyDescent="0.25">
      <c r="A33" s="392">
        <v>31</v>
      </c>
      <c r="B33" s="408" t="s">
        <v>448</v>
      </c>
      <c r="C33" s="15"/>
      <c r="D33" s="15"/>
      <c r="E33" s="409">
        <f>IFERROR(E32/(E31-E30-E29-E23-E22),0)</f>
        <v>0</v>
      </c>
      <c r="F33" s="134" t="str">
        <f>IF(E33&lt;50%,"","Cash reserve cannot exceed 50%")</f>
        <v/>
      </c>
    </row>
    <row r="34" spans="1:7" ht="17.45" customHeight="1" x14ac:dyDescent="0.2">
      <c r="A34" s="557" t="s">
        <v>29</v>
      </c>
      <c r="B34" s="558"/>
      <c r="C34" s="23"/>
      <c r="D34" s="419" t="s">
        <v>30</v>
      </c>
      <c r="E34" s="405">
        <f>E8</f>
        <v>0</v>
      </c>
    </row>
    <row r="35" spans="1:7" ht="17.45" customHeight="1" x14ac:dyDescent="0.2">
      <c r="A35" s="559"/>
      <c r="B35" s="560"/>
      <c r="D35" s="371" t="s">
        <v>668</v>
      </c>
      <c r="E35" s="421">
        <f>ROUND(IF(E34=0,0,((E34*0.02)*1.0204)),2)</f>
        <v>0</v>
      </c>
      <c r="G35" s="145" t="s">
        <v>502</v>
      </c>
    </row>
    <row r="36" spans="1:7" ht="17.45" customHeight="1" thickBot="1" x14ac:dyDescent="0.25">
      <c r="A36" s="561"/>
      <c r="B36" s="562"/>
      <c r="C36" s="24"/>
      <c r="D36" s="420" t="s">
        <v>31</v>
      </c>
      <c r="E36" s="406">
        <f>ROUND(SUM(E34:E35),2)</f>
        <v>0</v>
      </c>
    </row>
    <row r="37" spans="1:7" x14ac:dyDescent="0.2">
      <c r="A37" s="111"/>
      <c r="B37" s="111"/>
      <c r="C37" s="111"/>
      <c r="D37" s="111"/>
      <c r="E37" s="111"/>
      <c r="G37" s="564" t="s">
        <v>525</v>
      </c>
    </row>
    <row r="38" spans="1:7" x14ac:dyDescent="0.2">
      <c r="A38" s="111"/>
      <c r="B38" s="111"/>
      <c r="C38" s="111"/>
      <c r="D38" s="111"/>
      <c r="E38" s="111"/>
      <c r="G38" s="564"/>
    </row>
    <row r="39" spans="1:7" x14ac:dyDescent="0.2">
      <c r="A39" s="111"/>
      <c r="B39" s="111"/>
      <c r="C39" s="111"/>
      <c r="D39" s="111"/>
      <c r="E39" s="111"/>
    </row>
    <row r="40" spans="1:7" x14ac:dyDescent="0.2">
      <c r="A40" s="111"/>
      <c r="B40" s="111"/>
      <c r="C40" s="111"/>
      <c r="D40" s="111"/>
      <c r="E40" s="111"/>
    </row>
  </sheetData>
  <sheetProtection algorithmName="SHA-512" hashValue="SBMysOmKwHRnEsq0zEnf5BQ5hofUxeMmEAr25DQOXzHIMPVpCb0dlrJNwPbVtPFd7Yc9NFGINMFEcatJWR8/xg==" saltValue="XNCVlVIR6Rm7rkInm3iCgA==" spinCount="100000" sheet="1" objects="1" scenarios="1"/>
  <mergeCells count="4">
    <mergeCell ref="A34:B36"/>
    <mergeCell ref="A1:E1"/>
    <mergeCell ref="G29:G31"/>
    <mergeCell ref="G37:G38"/>
  </mergeCells>
  <phoneticPr fontId="0" type="noConversion"/>
  <printOptions horizontalCentered="1"/>
  <pageMargins left="0.25" right="0.25" top="0.35" bottom="0.45" header="0.35" footer="0.3"/>
  <pageSetup scale="86" orientation="landscape" r:id="rId1"/>
  <headerFooter alignWithMargins="0">
    <oddFooter>&amp;R&amp;"Arial,Bold"Page 2</oddFooter>
  </headerFooter>
  <customProperties>
    <customPr name="OrphanNamesChecke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I41"/>
  <sheetViews>
    <sheetView topLeftCell="A3" workbookViewId="0">
      <selection activeCell="B11" sqref="B11"/>
    </sheetView>
  </sheetViews>
  <sheetFormatPr defaultColWidth="9.140625" defaultRowHeight="12.75" x14ac:dyDescent="0.2"/>
  <cols>
    <col min="1" max="1" width="33.5703125" style="91" customWidth="1"/>
    <col min="2" max="2" width="12.42578125" style="91" customWidth="1"/>
    <col min="3" max="3" width="3.140625" style="91" bestFit="1" customWidth="1"/>
    <col min="4" max="4" width="21.5703125" style="91" customWidth="1"/>
    <col min="5" max="5" width="2" style="91" customWidth="1"/>
    <col min="6" max="6" width="3.140625" style="91" bestFit="1" customWidth="1"/>
    <col min="7" max="7" width="26.5703125" style="91" customWidth="1"/>
    <col min="8" max="8" width="8.5703125" style="91" customWidth="1"/>
    <col min="9" max="9" width="26.5703125" style="91" customWidth="1"/>
    <col min="10" max="16384" width="9.140625" style="91"/>
  </cols>
  <sheetData>
    <row r="1" spans="1:9" ht="18" x14ac:dyDescent="0.2">
      <c r="A1" s="565" t="str">
        <f>CONCATENATE("SID # ",'Basic Data Input'!B7," in ",'Basic Data Input'!B8," County")</f>
        <v>SID #  in ___________________ County</v>
      </c>
      <c r="B1" s="565"/>
      <c r="C1" s="565"/>
      <c r="D1" s="565"/>
      <c r="E1" s="565"/>
      <c r="F1" s="565"/>
      <c r="G1" s="565"/>
      <c r="H1" s="565"/>
      <c r="I1" s="565"/>
    </row>
    <row r="2" spans="1:9" ht="6" customHeight="1" x14ac:dyDescent="0.2">
      <c r="A2" s="6"/>
      <c r="B2" s="6"/>
      <c r="C2" s="6"/>
      <c r="D2" s="6"/>
      <c r="E2" s="6"/>
      <c r="F2" s="6"/>
      <c r="G2" s="6"/>
      <c r="H2" s="6"/>
      <c r="I2" s="6"/>
    </row>
    <row r="3" spans="1:9" ht="15.75" x14ac:dyDescent="0.25">
      <c r="A3" s="566" t="s">
        <v>90</v>
      </c>
      <c r="B3" s="567"/>
      <c r="C3" s="567"/>
      <c r="D3" s="567"/>
      <c r="E3" s="568"/>
      <c r="F3" s="43"/>
      <c r="G3" s="566" t="s">
        <v>91</v>
      </c>
      <c r="H3" s="567"/>
      <c r="I3" s="568"/>
    </row>
    <row r="4" spans="1:9" ht="6.75" customHeight="1" x14ac:dyDescent="0.2">
      <c r="A4" s="424"/>
      <c r="B4" s="6"/>
      <c r="C4" s="6"/>
      <c r="D4" s="6"/>
      <c r="E4" s="425"/>
      <c r="F4" s="43"/>
      <c r="G4" s="575" t="s">
        <v>155</v>
      </c>
      <c r="H4" s="576"/>
      <c r="I4" s="577"/>
    </row>
    <row r="5" spans="1:9" x14ac:dyDescent="0.2">
      <c r="A5" s="572" t="s">
        <v>128</v>
      </c>
      <c r="B5" s="573"/>
      <c r="C5" s="573"/>
      <c r="D5" s="573"/>
      <c r="E5" s="426"/>
      <c r="F5" s="43"/>
      <c r="G5" s="575"/>
      <c r="H5" s="576"/>
      <c r="I5" s="577"/>
    </row>
    <row r="6" spans="1:9" x14ac:dyDescent="0.2">
      <c r="A6" s="572"/>
      <c r="B6" s="573"/>
      <c r="C6" s="573"/>
      <c r="D6" s="573"/>
      <c r="E6" s="426"/>
      <c r="F6" s="43"/>
      <c r="G6" s="572" t="s">
        <v>92</v>
      </c>
      <c r="H6" s="573"/>
      <c r="I6" s="574"/>
    </row>
    <row r="7" spans="1:9" x14ac:dyDescent="0.2">
      <c r="A7" s="572"/>
      <c r="B7" s="573"/>
      <c r="C7" s="573"/>
      <c r="D7" s="573"/>
      <c r="E7" s="426"/>
      <c r="F7" s="43"/>
      <c r="G7" s="572"/>
      <c r="H7" s="573"/>
      <c r="I7" s="574"/>
    </row>
    <row r="8" spans="1:9" x14ac:dyDescent="0.2">
      <c r="A8" s="572"/>
      <c r="B8" s="573"/>
      <c r="C8" s="573"/>
      <c r="D8" s="573"/>
      <c r="E8" s="426"/>
      <c r="F8" s="43"/>
      <c r="G8" s="572"/>
      <c r="H8" s="573"/>
      <c r="I8" s="574"/>
    </row>
    <row r="9" spans="1:9" x14ac:dyDescent="0.2">
      <c r="A9" s="427" t="s">
        <v>95</v>
      </c>
      <c r="B9" s="600" t="s">
        <v>672</v>
      </c>
      <c r="C9" s="6"/>
      <c r="D9" s="589" t="s">
        <v>96</v>
      </c>
      <c r="E9" s="428"/>
      <c r="F9" s="43"/>
      <c r="G9" s="424" t="s">
        <v>93</v>
      </c>
      <c r="H9" s="6"/>
      <c r="I9" s="425" t="s">
        <v>94</v>
      </c>
    </row>
    <row r="10" spans="1:9" ht="18" customHeight="1" x14ac:dyDescent="0.2">
      <c r="A10" s="424"/>
      <c r="B10" s="590"/>
      <c r="C10" s="6"/>
      <c r="D10" s="590"/>
      <c r="E10" s="429"/>
      <c r="F10" s="43"/>
      <c r="G10" s="452"/>
      <c r="H10" s="6"/>
      <c r="I10" s="453"/>
    </row>
    <row r="11" spans="1:9" ht="18" customHeight="1" x14ac:dyDescent="0.2">
      <c r="A11" s="456" t="s">
        <v>68</v>
      </c>
      <c r="B11" s="462">
        <f>IFERROR(ROUND(IF(D11=0,0,(D11/'Basic Data Input'!$B$11*100)),6),0)</f>
        <v>0</v>
      </c>
      <c r="C11" s="22"/>
      <c r="D11" s="457">
        <f>'Cover- Page 1'!B12-D13</f>
        <v>0</v>
      </c>
      <c r="E11" s="430"/>
      <c r="F11" s="43"/>
      <c r="G11" s="454" t="s">
        <v>97</v>
      </c>
      <c r="H11" s="591">
        <v>0</v>
      </c>
      <c r="I11" s="592"/>
    </row>
    <row r="12" spans="1:9" ht="18" customHeight="1" x14ac:dyDescent="0.2">
      <c r="A12" s="458" t="s">
        <v>355</v>
      </c>
      <c r="B12" s="462">
        <f>IFERROR(ROUND(IF(D12=0,0,(D12/'Basic Data Input'!$B$11*100)),6),0)</f>
        <v>0</v>
      </c>
      <c r="C12" s="22"/>
      <c r="D12" s="457">
        <f>'Cover- Page 1'!B13</f>
        <v>0</v>
      </c>
      <c r="E12" s="430"/>
      <c r="F12" s="43"/>
      <c r="G12" s="580" t="s">
        <v>98</v>
      </c>
      <c r="H12" s="581"/>
      <c r="I12" s="582"/>
    </row>
    <row r="13" spans="1:9" ht="18" customHeight="1" x14ac:dyDescent="0.2">
      <c r="A13" s="458" t="s">
        <v>649</v>
      </c>
      <c r="B13" s="462">
        <f>IFERROR(ROUND(IF(D13=0,0,(D13/'Basic Data Input'!$B$11*100)),6),0)</f>
        <v>0</v>
      </c>
      <c r="C13" s="459"/>
      <c r="D13" s="457"/>
      <c r="E13" s="431" t="s">
        <v>100</v>
      </c>
      <c r="F13" s="422"/>
      <c r="G13" s="583"/>
      <c r="H13" s="584"/>
      <c r="I13" s="585"/>
    </row>
    <row r="14" spans="1:9" ht="18" customHeight="1" thickBot="1" x14ac:dyDescent="0.25">
      <c r="A14" s="432" t="s">
        <v>99</v>
      </c>
      <c r="B14" s="463">
        <f>B11+B12+B13</f>
        <v>0</v>
      </c>
      <c r="C14" s="433"/>
      <c r="D14" s="93">
        <f>IF(SUM(D11:D13)=0,0,IF(SUM(D11:D13)&lt;&gt;'Cover- Page 1'!B14,"Must = Cover Page",SUM(D11:D13)))</f>
        <v>0</v>
      </c>
      <c r="E14" s="434" t="s">
        <v>669</v>
      </c>
      <c r="F14" s="423"/>
      <c r="G14" s="586"/>
      <c r="H14" s="587"/>
      <c r="I14" s="588"/>
    </row>
    <row r="15" spans="1:9" ht="6" customHeight="1" x14ac:dyDescent="0.2">
      <c r="A15" s="424"/>
      <c r="B15" s="6"/>
      <c r="C15" s="6"/>
      <c r="D15" s="6"/>
      <c r="E15" s="425"/>
      <c r="F15" s="43"/>
      <c r="G15" s="424"/>
      <c r="H15" s="6"/>
      <c r="I15" s="425"/>
    </row>
    <row r="16" spans="1:9" ht="28.5" customHeight="1" x14ac:dyDescent="0.2">
      <c r="A16" s="593" t="s">
        <v>670</v>
      </c>
      <c r="B16" s="594"/>
      <c r="C16" s="594"/>
      <c r="D16" s="594"/>
      <c r="E16" s="435"/>
      <c r="F16" s="43"/>
      <c r="G16" s="424" t="s">
        <v>93</v>
      </c>
      <c r="H16" s="6"/>
      <c r="I16" s="425" t="s">
        <v>94</v>
      </c>
    </row>
    <row r="17" spans="1:9" ht="25.5" customHeight="1" x14ac:dyDescent="0.2">
      <c r="A17" s="597" t="s">
        <v>671</v>
      </c>
      <c r="B17" s="598"/>
      <c r="C17" s="598"/>
      <c r="D17" s="598"/>
      <c r="E17" s="436"/>
      <c r="F17" s="43"/>
      <c r="G17" s="452"/>
      <c r="H17" s="6"/>
      <c r="I17" s="453"/>
    </row>
    <row r="18" spans="1:9" x14ac:dyDescent="0.2">
      <c r="A18" s="437"/>
      <c r="B18" s="461" t="s">
        <v>650</v>
      </c>
      <c r="C18" s="599"/>
      <c r="D18" s="599"/>
      <c r="E18" s="438"/>
      <c r="F18" s="43"/>
      <c r="G18" s="454" t="s">
        <v>97</v>
      </c>
      <c r="H18" s="591">
        <v>0</v>
      </c>
      <c r="I18" s="592"/>
    </row>
    <row r="19" spans="1:9" ht="12.75" customHeight="1" x14ac:dyDescent="0.2">
      <c r="A19" s="601" t="s">
        <v>673</v>
      </c>
      <c r="B19" s="602"/>
      <c r="C19" s="602"/>
      <c r="D19" s="602"/>
      <c r="E19" s="439"/>
      <c r="F19" s="43"/>
      <c r="G19" s="580" t="s">
        <v>98</v>
      </c>
      <c r="H19" s="581"/>
      <c r="I19" s="582"/>
    </row>
    <row r="20" spans="1:9" x14ac:dyDescent="0.2">
      <c r="A20" s="601"/>
      <c r="B20" s="602"/>
      <c r="C20" s="602"/>
      <c r="D20" s="602"/>
      <c r="E20" s="439"/>
      <c r="F20" s="43"/>
      <c r="G20" s="583"/>
      <c r="H20" s="584"/>
      <c r="I20" s="585"/>
    </row>
    <row r="21" spans="1:9" x14ac:dyDescent="0.2">
      <c r="A21" s="601"/>
      <c r="B21" s="602"/>
      <c r="C21" s="602"/>
      <c r="D21" s="602"/>
      <c r="E21" s="439"/>
      <c r="F21" s="43"/>
      <c r="G21" s="583"/>
      <c r="H21" s="584"/>
      <c r="I21" s="585"/>
    </row>
    <row r="22" spans="1:9" x14ac:dyDescent="0.2">
      <c r="A22" s="601"/>
      <c r="B22" s="602"/>
      <c r="C22" s="602"/>
      <c r="D22" s="602"/>
      <c r="E22" s="439"/>
      <c r="F22" s="43"/>
      <c r="G22" s="586"/>
      <c r="H22" s="587"/>
      <c r="I22" s="588"/>
    </row>
    <row r="23" spans="1:9" x14ac:dyDescent="0.2">
      <c r="A23" s="603"/>
      <c r="B23" s="604"/>
      <c r="C23" s="604"/>
      <c r="D23" s="604"/>
      <c r="E23" s="440"/>
      <c r="F23" s="43"/>
      <c r="G23" s="424"/>
      <c r="H23" s="6"/>
      <c r="I23" s="425"/>
    </row>
    <row r="24" spans="1:9" x14ac:dyDescent="0.2">
      <c r="A24" s="387"/>
      <c r="B24" s="387"/>
      <c r="C24" s="388"/>
      <c r="D24" s="388"/>
      <c r="E24" s="388"/>
      <c r="F24" s="43"/>
      <c r="G24" s="424" t="s">
        <v>93</v>
      </c>
      <c r="H24" s="6"/>
      <c r="I24" s="425" t="s">
        <v>94</v>
      </c>
    </row>
    <row r="25" spans="1:9" ht="18" customHeight="1" x14ac:dyDescent="0.25">
      <c r="A25" s="569" t="s">
        <v>460</v>
      </c>
      <c r="B25" s="570"/>
      <c r="C25" s="570"/>
      <c r="D25" s="570"/>
      <c r="E25" s="571"/>
      <c r="F25" s="43"/>
      <c r="G25" s="452"/>
      <c r="H25" s="6"/>
      <c r="I25" s="453"/>
    </row>
    <row r="26" spans="1:9" ht="18" customHeight="1" x14ac:dyDescent="0.2">
      <c r="A26" s="595" t="s">
        <v>461</v>
      </c>
      <c r="B26" s="596"/>
      <c r="C26" s="596"/>
      <c r="D26" s="596"/>
      <c r="E26" s="441"/>
      <c r="F26" s="43"/>
      <c r="G26" s="454" t="s">
        <v>97</v>
      </c>
      <c r="H26" s="591">
        <v>0</v>
      </c>
      <c r="I26" s="592"/>
    </row>
    <row r="27" spans="1:9" ht="18" customHeight="1" x14ac:dyDescent="0.2">
      <c r="A27" s="595"/>
      <c r="B27" s="596"/>
      <c r="C27" s="596"/>
      <c r="D27" s="596"/>
      <c r="E27" s="441"/>
      <c r="F27" s="43"/>
      <c r="G27" s="580" t="s">
        <v>98</v>
      </c>
      <c r="H27" s="581"/>
      <c r="I27" s="582"/>
    </row>
    <row r="28" spans="1:9" ht="18" customHeight="1" x14ac:dyDescent="0.2">
      <c r="A28" s="595"/>
      <c r="B28" s="596"/>
      <c r="C28" s="596"/>
      <c r="D28" s="596"/>
      <c r="E28" s="441"/>
      <c r="F28" s="43"/>
      <c r="G28" s="583"/>
      <c r="H28" s="584"/>
      <c r="I28" s="585"/>
    </row>
    <row r="29" spans="1:9" ht="20.25" customHeight="1" x14ac:dyDescent="0.2">
      <c r="A29" s="442" t="s">
        <v>462</v>
      </c>
      <c r="B29" s="195"/>
      <c r="C29" s="145"/>
      <c r="D29" s="366" t="s">
        <v>463</v>
      </c>
      <c r="E29" s="443"/>
      <c r="F29" s="43"/>
      <c r="G29" s="586"/>
      <c r="H29" s="587"/>
      <c r="I29" s="588"/>
    </row>
    <row r="30" spans="1:9" x14ac:dyDescent="0.2">
      <c r="A30" s="578"/>
      <c r="B30" s="579"/>
      <c r="C30" s="418"/>
      <c r="D30" s="196"/>
      <c r="E30" s="444"/>
      <c r="F30" s="43"/>
      <c r="G30" s="43"/>
      <c r="H30" s="43"/>
      <c r="I30" s="43"/>
    </row>
    <row r="31" spans="1:9" x14ac:dyDescent="0.2">
      <c r="A31" s="578"/>
      <c r="B31" s="579"/>
      <c r="C31" s="6"/>
      <c r="D31" s="205"/>
      <c r="E31" s="445"/>
      <c r="F31" s="43"/>
      <c r="G31" s="92"/>
      <c r="H31" s="92"/>
      <c r="I31" s="92"/>
    </row>
    <row r="32" spans="1:9" x14ac:dyDescent="0.2">
      <c r="A32" s="578"/>
      <c r="B32" s="579"/>
      <c r="D32" s="205"/>
      <c r="E32" s="445"/>
      <c r="F32" s="43"/>
      <c r="G32" s="92"/>
      <c r="H32" s="92"/>
      <c r="I32" s="92"/>
    </row>
    <row r="33" spans="1:6" x14ac:dyDescent="0.2">
      <c r="A33" s="446" t="s">
        <v>464</v>
      </c>
      <c r="B33" s="219"/>
      <c r="D33" s="197">
        <f>SUM(D30:D32)</f>
        <v>0</v>
      </c>
      <c r="E33" s="447"/>
      <c r="F33" s="43"/>
    </row>
    <row r="34" spans="1:6" x14ac:dyDescent="0.2">
      <c r="A34" s="446" t="s">
        <v>465</v>
      </c>
      <c r="B34" s="219"/>
      <c r="D34" s="455">
        <f>'Total All Funds - Page 2'!E32</f>
        <v>0</v>
      </c>
      <c r="E34" s="448"/>
      <c r="F34" s="43"/>
    </row>
    <row r="35" spans="1:6" x14ac:dyDescent="0.2">
      <c r="A35" s="446" t="s">
        <v>466</v>
      </c>
      <c r="B35" s="219"/>
      <c r="D35" s="455">
        <f>D34-D33</f>
        <v>0</v>
      </c>
      <c r="E35" s="448"/>
      <c r="F35" s="92"/>
    </row>
    <row r="36" spans="1:6" x14ac:dyDescent="0.2">
      <c r="A36" s="446" t="s">
        <v>467</v>
      </c>
      <c r="B36" s="219"/>
      <c r="D36" s="460" t="str">
        <f>IFERROR(D35/('Total All Funds - Page 2'!E31-'Total All Funds - Page 2'!E22-'Total All Funds - Page 2'!E23-'Total All Funds - Page 2'!E29-'Total All Funds - Page 2'!E30),"")</f>
        <v/>
      </c>
      <c r="E36" s="449"/>
      <c r="F36" s="92"/>
    </row>
    <row r="37" spans="1:6" x14ac:dyDescent="0.2">
      <c r="A37" s="450"/>
      <c r="B37" s="216"/>
      <c r="C37" s="216"/>
      <c r="D37" s="216"/>
      <c r="E37" s="451"/>
      <c r="F37" s="92"/>
    </row>
    <row r="38" spans="1:6" x14ac:dyDescent="0.2">
      <c r="F38" s="92"/>
    </row>
    <row r="39" spans="1:6" x14ac:dyDescent="0.2">
      <c r="F39" s="92"/>
    </row>
    <row r="40" spans="1:6" x14ac:dyDescent="0.2">
      <c r="F40" s="92"/>
    </row>
    <row r="41" spans="1:6" x14ac:dyDescent="0.2">
      <c r="F41" s="92"/>
    </row>
  </sheetData>
  <sheetProtection algorithmName="SHA-512" hashValue="8nZ2p3cpV27ApsQUCgzDqgO4K2wwRtuQZzkOs4rVUCyrV7VdUC80y4zhIGO+aEzDkICzRvzBugS43oYPVVFtEw==" saltValue="h+VF5pi2iiEIPNsw3MyAkQ==" spinCount="100000" sheet="1" objects="1" scenarios="1"/>
  <mergeCells count="23">
    <mergeCell ref="A30:B30"/>
    <mergeCell ref="A31:B31"/>
    <mergeCell ref="A32:B32"/>
    <mergeCell ref="G27:I29"/>
    <mergeCell ref="D9:D10"/>
    <mergeCell ref="G12:I14"/>
    <mergeCell ref="G19:I22"/>
    <mergeCell ref="H26:I26"/>
    <mergeCell ref="H18:I18"/>
    <mergeCell ref="H11:I11"/>
    <mergeCell ref="A16:D16"/>
    <mergeCell ref="A26:D28"/>
    <mergeCell ref="A17:D17"/>
    <mergeCell ref="C18:D18"/>
    <mergeCell ref="B9:B10"/>
    <mergeCell ref="A19:D23"/>
    <mergeCell ref="A1:I1"/>
    <mergeCell ref="A3:E3"/>
    <mergeCell ref="A25:E25"/>
    <mergeCell ref="A5:D8"/>
    <mergeCell ref="G3:I3"/>
    <mergeCell ref="G6:I8"/>
    <mergeCell ref="G4:I5"/>
  </mergeCells>
  <phoneticPr fontId="0" type="noConversion"/>
  <printOptions horizontalCentered="1"/>
  <pageMargins left="0.38" right="0.23" top="0.5" bottom="0.46" header="0.5" footer="0.25"/>
  <pageSetup scale="98" orientation="landscape" r:id="rId1"/>
  <headerFooter alignWithMargins="0">
    <oddFooter>&amp;R&amp;"Arial,Bold"Page 2-A</oddFooter>
  </headerFooter>
  <customProperties>
    <customPr name="OrphanNamesChecke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28"/>
  <sheetViews>
    <sheetView workbookViewId="0">
      <selection activeCell="A3" sqref="A3:H3"/>
    </sheetView>
  </sheetViews>
  <sheetFormatPr defaultColWidth="9.140625" defaultRowHeight="14.25" x14ac:dyDescent="0.2"/>
  <cols>
    <col min="1" max="1" width="16.28515625" style="308" customWidth="1"/>
    <col min="2" max="2" width="4.5703125" style="308" customWidth="1"/>
    <col min="3" max="3" width="20.85546875" style="308" customWidth="1"/>
    <col min="4" max="4" width="14.42578125" style="308" customWidth="1"/>
    <col min="5" max="5" width="2.85546875" style="308" customWidth="1"/>
    <col min="6" max="6" width="40" style="308" customWidth="1"/>
    <col min="7" max="7" width="2.42578125" style="308" customWidth="1"/>
    <col min="8" max="8" width="33.5703125" style="308" customWidth="1"/>
    <col min="9" max="9" width="8.5703125" style="308" customWidth="1"/>
    <col min="10" max="16384" width="9.140625" style="308"/>
  </cols>
  <sheetData>
    <row r="1" spans="1:8" ht="25.5" customHeight="1" x14ac:dyDescent="0.2"/>
    <row r="2" spans="1:8" ht="9.75" customHeight="1" x14ac:dyDescent="0.2"/>
    <row r="3" spans="1:8" ht="23.25" x14ac:dyDescent="0.35">
      <c r="A3" s="607" t="s">
        <v>33</v>
      </c>
      <c r="B3" s="607"/>
      <c r="C3" s="607"/>
      <c r="D3" s="607"/>
      <c r="E3" s="607"/>
      <c r="F3" s="607"/>
      <c r="G3" s="607"/>
      <c r="H3" s="607"/>
    </row>
    <row r="4" spans="1:8" ht="32.25" customHeight="1" thickBot="1" x14ac:dyDescent="0.3">
      <c r="A4" s="313"/>
      <c r="B4" s="313"/>
      <c r="C4" s="313"/>
      <c r="D4" s="313"/>
      <c r="E4" s="608" t="s">
        <v>468</v>
      </c>
      <c r="F4" s="608"/>
      <c r="G4" s="313"/>
      <c r="H4" s="313"/>
    </row>
    <row r="5" spans="1:8" ht="17.25" customHeight="1" x14ac:dyDescent="0.25">
      <c r="A5" s="313"/>
      <c r="B5" s="313"/>
      <c r="C5" s="313"/>
      <c r="D5" s="319"/>
      <c r="E5" s="313"/>
      <c r="F5" s="309" t="s">
        <v>469</v>
      </c>
      <c r="G5" s="313"/>
      <c r="H5" s="313"/>
    </row>
    <row r="6" spans="1:8" s="318" customFormat="1" ht="18" x14ac:dyDescent="0.25">
      <c r="A6" s="317"/>
      <c r="B6" s="317"/>
      <c r="D6" s="310" t="s">
        <v>470</v>
      </c>
      <c r="E6" s="313"/>
      <c r="F6" s="320"/>
      <c r="G6" s="317"/>
      <c r="H6" s="317"/>
    </row>
    <row r="7" spans="1:8" s="318" customFormat="1" ht="18" x14ac:dyDescent="0.25">
      <c r="A7" s="317"/>
      <c r="B7" s="317"/>
      <c r="D7" s="310" t="s">
        <v>471</v>
      </c>
      <c r="E7" s="313"/>
      <c r="F7" s="321"/>
      <c r="G7" s="317"/>
      <c r="H7" s="317"/>
    </row>
    <row r="8" spans="1:8" s="318" customFormat="1" ht="18" x14ac:dyDescent="0.25">
      <c r="A8" s="317"/>
      <c r="B8" s="317"/>
      <c r="D8" s="310" t="s">
        <v>472</v>
      </c>
      <c r="E8" s="313"/>
      <c r="F8" s="321"/>
      <c r="G8" s="317"/>
      <c r="H8" s="317"/>
    </row>
    <row r="9" spans="1:8" s="318" customFormat="1" ht="18" x14ac:dyDescent="0.25">
      <c r="A9" s="317"/>
      <c r="B9" s="317"/>
      <c r="D9" s="310" t="s">
        <v>473</v>
      </c>
      <c r="E9" s="313"/>
      <c r="F9" s="321"/>
      <c r="G9" s="317"/>
      <c r="H9" s="317"/>
    </row>
    <row r="10" spans="1:8" s="318" customFormat="1" ht="18" x14ac:dyDescent="0.25">
      <c r="A10" s="317"/>
      <c r="B10" s="317"/>
      <c r="D10" s="310" t="s">
        <v>474</v>
      </c>
      <c r="E10" s="313"/>
      <c r="F10" s="321"/>
      <c r="G10" s="317"/>
      <c r="H10" s="317"/>
    </row>
    <row r="11" spans="1:8" ht="32.25" customHeight="1" x14ac:dyDescent="0.25">
      <c r="A11" s="313"/>
      <c r="B11" s="313"/>
      <c r="C11" s="313"/>
      <c r="D11" s="313"/>
      <c r="E11" s="313"/>
      <c r="F11" s="313"/>
      <c r="G11" s="313"/>
      <c r="H11" s="313"/>
    </row>
    <row r="12" spans="1:8" s="314" customFormat="1" ht="13.5" thickBot="1" x14ac:dyDescent="0.25">
      <c r="C12" s="609" t="s">
        <v>34</v>
      </c>
      <c r="D12" s="609"/>
      <c r="E12" s="315"/>
      <c r="F12" s="316" t="s">
        <v>475</v>
      </c>
      <c r="G12" s="315"/>
      <c r="H12" s="316" t="s">
        <v>35</v>
      </c>
    </row>
    <row r="13" spans="1:8" ht="27" customHeight="1" x14ac:dyDescent="0.2">
      <c r="A13" s="310" t="s">
        <v>470</v>
      </c>
      <c r="C13" s="610"/>
      <c r="D13" s="610"/>
      <c r="F13" s="311"/>
      <c r="H13" s="311"/>
    </row>
    <row r="14" spans="1:8" ht="27" customHeight="1" x14ac:dyDescent="0.2">
      <c r="A14" s="310" t="s">
        <v>476</v>
      </c>
      <c r="C14" s="610" t="s">
        <v>477</v>
      </c>
      <c r="D14" s="610"/>
      <c r="F14" s="311"/>
      <c r="H14" s="311"/>
    </row>
    <row r="15" spans="1:8" ht="27" customHeight="1" x14ac:dyDescent="0.2">
      <c r="A15" s="310" t="s">
        <v>473</v>
      </c>
      <c r="C15" s="605"/>
      <c r="D15" s="605"/>
      <c r="F15" s="311"/>
      <c r="H15" s="311"/>
    </row>
    <row r="16" spans="1:8" ht="27" customHeight="1" x14ac:dyDescent="0.2">
      <c r="A16" s="310" t="s">
        <v>478</v>
      </c>
      <c r="C16" s="605"/>
      <c r="D16" s="605"/>
      <c r="F16" s="311"/>
      <c r="H16" s="311"/>
    </row>
    <row r="18" spans="1:8" x14ac:dyDescent="0.2">
      <c r="A18" s="308" t="s">
        <v>603</v>
      </c>
    </row>
    <row r="19" spans="1:8" ht="7.5" customHeight="1" thickBot="1" x14ac:dyDescent="0.25"/>
    <row r="20" spans="1:8" ht="15" thickBot="1" x14ac:dyDescent="0.25">
      <c r="B20" s="312"/>
      <c r="C20" s="310" t="s">
        <v>338</v>
      </c>
    </row>
    <row r="21" spans="1:8" ht="9" customHeight="1" thickBot="1" x14ac:dyDescent="0.25">
      <c r="B21" s="310"/>
      <c r="C21" s="310"/>
    </row>
    <row r="22" spans="1:8" ht="15" thickBot="1" x14ac:dyDescent="0.25">
      <c r="B22" s="312"/>
      <c r="C22" s="310" t="s">
        <v>479</v>
      </c>
    </row>
    <row r="23" spans="1:8" ht="9" customHeight="1" thickBot="1" x14ac:dyDescent="0.25">
      <c r="B23" s="310"/>
      <c r="C23" s="310"/>
    </row>
    <row r="24" spans="1:8" ht="15" thickBot="1" x14ac:dyDescent="0.25">
      <c r="B24" s="312"/>
      <c r="C24" s="310" t="s">
        <v>339</v>
      </c>
    </row>
    <row r="27" spans="1:8" ht="15" x14ac:dyDescent="0.25">
      <c r="A27" s="313" t="s">
        <v>480</v>
      </c>
      <c r="B27" s="606" t="s">
        <v>481</v>
      </c>
      <c r="C27" s="606"/>
      <c r="D27" s="606"/>
      <c r="E27" s="606"/>
      <c r="F27" s="606"/>
      <c r="G27" s="606"/>
      <c r="H27" s="606"/>
    </row>
    <row r="28" spans="1:8" x14ac:dyDescent="0.2">
      <c r="B28" s="606"/>
      <c r="C28" s="606"/>
      <c r="D28" s="606"/>
      <c r="E28" s="606"/>
      <c r="F28" s="606"/>
      <c r="G28" s="606"/>
      <c r="H28" s="606"/>
    </row>
  </sheetData>
  <sheetProtection algorithmName="SHA-512" hashValue="G0iaIR20GmMHY0OPoCpxsO4kc0gpXZi8O+omAFH+xYBlx2HJ8Ba89nMACeIekPE6pEiLeQfuiAuxsULy897vpQ==" saltValue="U7IwqBO9dsBzL2JtD1z4yg==" spinCount="100000" sheet="1" objects="1" scenarios="1"/>
  <mergeCells count="8">
    <mergeCell ref="C16:D16"/>
    <mergeCell ref="B27:H28"/>
    <mergeCell ref="A3:H3"/>
    <mergeCell ref="E4:F4"/>
    <mergeCell ref="C12:D12"/>
    <mergeCell ref="C13:D13"/>
    <mergeCell ref="C14:D14"/>
    <mergeCell ref="C15:D15"/>
  </mergeCells>
  <pageMargins left="0.31" right="0.22" top="0.46" bottom="0.54" header="0.3" footer="0.3"/>
  <pageSetup orientation="landscape" r:id="rId1"/>
  <headerFooter>
    <oddFooter>&amp;R&amp;"-,Bold"Page 3</oddFooter>
  </headerFooter>
  <customProperties>
    <customPr name="OrphanNamesChecked" r:id="rId2"/>
  </customProperti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O40"/>
  <sheetViews>
    <sheetView workbookViewId="0">
      <selection activeCell="A3" sqref="A3:B3"/>
    </sheetView>
  </sheetViews>
  <sheetFormatPr defaultColWidth="9.140625" defaultRowHeight="12" x14ac:dyDescent="0.2"/>
  <cols>
    <col min="1" max="1" width="2.5703125" style="44" customWidth="1"/>
    <col min="2" max="2" width="56.5703125" style="44" customWidth="1"/>
    <col min="3" max="3" width="16.5703125" style="44" customWidth="1"/>
    <col min="4" max="4" width="4.42578125" style="44" customWidth="1"/>
    <col min="5" max="5" width="18.5703125" style="44" customWidth="1"/>
    <col min="6" max="7" width="9.140625" style="44"/>
    <col min="8" max="8" width="90.42578125" style="44" customWidth="1"/>
    <col min="9" max="16384" width="9.140625" style="44"/>
  </cols>
  <sheetData>
    <row r="1" spans="1:15" ht="18" customHeight="1" x14ac:dyDescent="0.2">
      <c r="A1" s="565" t="str">
        <f>CONCATENATE("SID # ",'Basic Data Input'!B7," in ",'Basic Data Input'!B8," County")</f>
        <v>SID #  in ___________________ County</v>
      </c>
      <c r="B1" s="565"/>
      <c r="C1" s="565"/>
      <c r="D1" s="565"/>
      <c r="E1" s="565"/>
    </row>
    <row r="2" spans="1:15" ht="30" customHeight="1" x14ac:dyDescent="0.2">
      <c r="A2" s="623" t="s">
        <v>674</v>
      </c>
      <c r="B2" s="623"/>
      <c r="C2" s="623"/>
      <c r="D2" s="623"/>
      <c r="E2" s="623"/>
    </row>
    <row r="3" spans="1:15" ht="9" customHeight="1" thickBot="1" x14ac:dyDescent="0.25"/>
    <row r="4" spans="1:15" ht="16.5" thickBot="1" x14ac:dyDescent="0.3">
      <c r="A4" s="611" t="s">
        <v>37</v>
      </c>
      <c r="B4" s="612"/>
      <c r="C4" s="612"/>
      <c r="D4" s="612"/>
      <c r="E4" s="613"/>
    </row>
    <row r="5" spans="1:15" ht="9" customHeight="1" x14ac:dyDescent="0.2">
      <c r="A5" s="62"/>
      <c r="B5" s="62"/>
      <c r="C5" s="62"/>
      <c r="D5" s="62"/>
      <c r="E5" s="62"/>
    </row>
    <row r="6" spans="1:15" ht="18" customHeight="1" x14ac:dyDescent="0.2">
      <c r="A6" s="614" t="s">
        <v>38</v>
      </c>
      <c r="B6" s="614"/>
      <c r="C6" s="614"/>
      <c r="D6" s="130" t="s">
        <v>105</v>
      </c>
      <c r="E6" s="63">
        <f>'Total All Funds - Page 2'!E36</f>
        <v>0</v>
      </c>
    </row>
    <row r="7" spans="1:15" ht="18" customHeight="1" x14ac:dyDescent="0.2">
      <c r="A7" s="624" t="s">
        <v>40</v>
      </c>
      <c r="B7" s="624"/>
      <c r="C7" s="624"/>
      <c r="D7" s="130" t="s">
        <v>51</v>
      </c>
      <c r="E7" s="410">
        <f>'Total All Funds - Page 2'!E10</f>
        <v>0</v>
      </c>
    </row>
    <row r="8" spans="1:15" ht="18" customHeight="1" x14ac:dyDescent="0.2">
      <c r="A8" s="624" t="s">
        <v>39</v>
      </c>
      <c r="B8" s="624"/>
      <c r="C8" s="624"/>
      <c r="D8" s="130" t="s">
        <v>52</v>
      </c>
      <c r="E8" s="410">
        <f>'Total All Funds - Page 2'!E15</f>
        <v>0</v>
      </c>
    </row>
    <row r="9" spans="1:15" ht="18" customHeight="1" x14ac:dyDescent="0.2">
      <c r="A9" s="624" t="s">
        <v>28</v>
      </c>
      <c r="B9" s="624"/>
      <c r="C9" s="624"/>
      <c r="D9" s="130" t="s">
        <v>53</v>
      </c>
      <c r="E9" s="410">
        <f>'Total All Funds - Page 2'!E17</f>
        <v>0</v>
      </c>
    </row>
    <row r="10" spans="1:15" s="125" customFormat="1" ht="24" customHeight="1" x14ac:dyDescent="0.2">
      <c r="A10" s="625" t="s">
        <v>146</v>
      </c>
      <c r="B10" s="625"/>
      <c r="C10" s="625"/>
      <c r="D10" s="64"/>
      <c r="E10" s="124"/>
    </row>
    <row r="11" spans="1:15" s="125" customFormat="1" ht="24.95" customHeight="1" x14ac:dyDescent="0.2">
      <c r="A11" s="123"/>
      <c r="B11" s="133" t="s">
        <v>574</v>
      </c>
      <c r="C11" s="411">
        <f>'Basic Data Input'!B19</f>
        <v>0</v>
      </c>
      <c r="D11" s="130" t="s">
        <v>54</v>
      </c>
      <c r="E11" s="124"/>
    </row>
    <row r="12" spans="1:15" s="125" customFormat="1" ht="15.95" customHeight="1" x14ac:dyDescent="0.2">
      <c r="A12" s="123"/>
      <c r="B12" s="173" t="s">
        <v>675</v>
      </c>
      <c r="C12" s="411">
        <f>'Basic Data Input'!B20</f>
        <v>0</v>
      </c>
      <c r="D12" s="130" t="s">
        <v>55</v>
      </c>
      <c r="E12" s="124"/>
    </row>
    <row r="13" spans="1:15" s="125" customFormat="1" ht="15.95" customHeight="1" x14ac:dyDescent="0.2">
      <c r="A13" s="123"/>
      <c r="B13" s="122" t="s">
        <v>126</v>
      </c>
      <c r="C13" s="411">
        <f>'Basic Data Input'!B21</f>
        <v>0</v>
      </c>
      <c r="D13" s="130" t="s">
        <v>57</v>
      </c>
      <c r="E13" s="124"/>
    </row>
    <row r="14" spans="1:15" ht="24" customHeight="1" x14ac:dyDescent="0.2">
      <c r="A14" s="618" t="s">
        <v>484</v>
      </c>
      <c r="B14" s="619"/>
      <c r="C14" s="619"/>
      <c r="D14" s="130" t="s">
        <v>59</v>
      </c>
      <c r="E14" s="412">
        <f>IF(C11-C12-C13&lt;0,0,C11-C12-C13)</f>
        <v>0</v>
      </c>
    </row>
    <row r="15" spans="1:15" ht="18" customHeight="1" x14ac:dyDescent="0.2">
      <c r="A15" s="175" t="s">
        <v>491</v>
      </c>
      <c r="B15" s="202"/>
      <c r="C15" s="202"/>
      <c r="D15" s="203" t="s">
        <v>493</v>
      </c>
      <c r="E15" s="413">
        <v>0</v>
      </c>
      <c r="G15" s="204"/>
      <c r="H15" s="629" t="s">
        <v>492</v>
      </c>
      <c r="I15" s="629"/>
      <c r="J15" s="629"/>
      <c r="K15" s="629"/>
      <c r="L15" s="629"/>
      <c r="M15" s="629"/>
      <c r="N15" s="629"/>
      <c r="O15" s="629"/>
    </row>
    <row r="16" spans="1:15" ht="9" customHeight="1" thickBot="1" x14ac:dyDescent="0.25">
      <c r="A16" s="64"/>
      <c r="B16" s="64"/>
      <c r="C16" s="64"/>
      <c r="D16" s="64"/>
      <c r="E16" s="65"/>
      <c r="H16" s="629"/>
      <c r="I16" s="629"/>
      <c r="J16" s="629"/>
      <c r="K16" s="629"/>
      <c r="L16" s="629"/>
      <c r="M16" s="629"/>
      <c r="N16" s="629"/>
      <c r="O16" s="629"/>
    </row>
    <row r="17" spans="1:8" ht="24.95" customHeight="1" thickTop="1" thickBot="1" x14ac:dyDescent="0.3">
      <c r="A17" s="66"/>
      <c r="B17" s="67" t="s">
        <v>41</v>
      </c>
      <c r="C17" s="67"/>
      <c r="D17" s="131" t="s">
        <v>60</v>
      </c>
      <c r="E17" s="414">
        <f>ROUND(SUM(E6:E15),2)</f>
        <v>0</v>
      </c>
    </row>
    <row r="18" spans="1:8" ht="9" customHeight="1" thickTop="1" x14ac:dyDescent="0.2"/>
    <row r="19" spans="1:8" ht="9" customHeight="1" thickBot="1" x14ac:dyDescent="0.25"/>
    <row r="20" spans="1:8" ht="16.5" thickBot="1" x14ac:dyDescent="0.3">
      <c r="A20" s="620" t="s">
        <v>504</v>
      </c>
      <c r="B20" s="621"/>
      <c r="C20" s="621"/>
      <c r="D20" s="621"/>
      <c r="E20" s="622"/>
    </row>
    <row r="21" spans="1:8" s="125" customFormat="1" ht="6" customHeight="1" x14ac:dyDescent="0.2">
      <c r="A21"/>
      <c r="B21"/>
      <c r="C21"/>
      <c r="D21"/>
    </row>
    <row r="22" spans="1:8" s="125" customFormat="1" ht="30" customHeight="1" x14ac:dyDescent="0.2">
      <c r="B22" s="126" t="s">
        <v>147</v>
      </c>
      <c r="C22" s="415">
        <f>'Capital Improvements Page6'!B37</f>
        <v>0</v>
      </c>
      <c r="D22" s="130" t="s">
        <v>61</v>
      </c>
      <c r="E22"/>
      <c r="G22" s="193"/>
      <c r="H22" s="255" t="s">
        <v>564</v>
      </c>
    </row>
    <row r="23" spans="1:8" s="125" customFormat="1" ht="65.099999999999994" customHeight="1" x14ac:dyDescent="0.2">
      <c r="A23" s="123"/>
      <c r="B23" s="127" t="s">
        <v>172</v>
      </c>
      <c r="C23" s="410">
        <f>C13</f>
        <v>0</v>
      </c>
      <c r="D23" s="130" t="s">
        <v>62</v>
      </c>
      <c r="E23"/>
    </row>
    <row r="24" spans="1:8" s="125" customFormat="1" ht="15.95" customHeight="1" x14ac:dyDescent="0.2">
      <c r="A24" s="617" t="s">
        <v>127</v>
      </c>
      <c r="B24" s="617"/>
      <c r="D24" s="130" t="s">
        <v>63</v>
      </c>
      <c r="E24" s="412">
        <f>IF(C22-C23&lt;0,"Cannot be a Negative Number",C22-C23)</f>
        <v>0</v>
      </c>
    </row>
    <row r="25" spans="1:8" ht="18" customHeight="1" x14ac:dyDescent="0.2">
      <c r="A25" s="624" t="s">
        <v>42</v>
      </c>
      <c r="B25" s="624"/>
      <c r="D25" s="130" t="s">
        <v>148</v>
      </c>
      <c r="E25" s="413">
        <v>0</v>
      </c>
      <c r="H25" s="233" t="s">
        <v>527</v>
      </c>
    </row>
    <row r="26" spans="1:8" ht="18" customHeight="1" x14ac:dyDescent="0.2">
      <c r="A26" s="624" t="s">
        <v>143</v>
      </c>
      <c r="B26" s="624"/>
      <c r="D26" s="130" t="s">
        <v>149</v>
      </c>
      <c r="E26" s="413">
        <v>0</v>
      </c>
    </row>
    <row r="27" spans="1:8" ht="18" customHeight="1" x14ac:dyDescent="0.2">
      <c r="A27" s="624" t="s">
        <v>43</v>
      </c>
      <c r="B27" s="624"/>
      <c r="D27" s="130" t="s">
        <v>150</v>
      </c>
      <c r="E27" s="413">
        <f>'Interlocal Form'!D23</f>
        <v>0</v>
      </c>
      <c r="F27" s="235">
        <f>IF(E27&gt;'Interlocal Form'!D23,"Error",0)</f>
        <v>0</v>
      </c>
      <c r="H27" s="233" t="s">
        <v>528</v>
      </c>
    </row>
    <row r="28" spans="1:8" ht="18" customHeight="1" x14ac:dyDescent="0.2">
      <c r="A28" s="68" t="s">
        <v>27</v>
      </c>
      <c r="B28" s="62"/>
      <c r="D28" s="130" t="s">
        <v>151</v>
      </c>
      <c r="E28" s="416">
        <v>0</v>
      </c>
    </row>
    <row r="29" spans="1:8" ht="18" customHeight="1" x14ac:dyDescent="0.2">
      <c r="A29" s="68" t="s">
        <v>44</v>
      </c>
      <c r="B29" s="62"/>
      <c r="D29" s="130" t="s">
        <v>152</v>
      </c>
      <c r="E29" s="411">
        <v>0</v>
      </c>
    </row>
    <row r="30" spans="1:8" ht="18" customHeight="1" x14ac:dyDescent="0.2">
      <c r="A30" s="619" t="s">
        <v>45</v>
      </c>
      <c r="B30" s="619"/>
      <c r="D30" s="130" t="s">
        <v>153</v>
      </c>
      <c r="E30" s="413">
        <v>0</v>
      </c>
    </row>
    <row r="31" spans="1:8" ht="9" customHeight="1" thickBot="1" x14ac:dyDescent="0.25">
      <c r="A31" s="62"/>
      <c r="B31" s="62"/>
      <c r="C31" s="62"/>
      <c r="D31" s="62"/>
    </row>
    <row r="32" spans="1:8" ht="24.95" customHeight="1" thickTop="1" thickBot="1" x14ac:dyDescent="0.3">
      <c r="A32" s="66"/>
      <c r="B32" s="67" t="s">
        <v>46</v>
      </c>
      <c r="C32" s="67"/>
      <c r="D32" s="131" t="s">
        <v>154</v>
      </c>
      <c r="E32" s="414">
        <f>ROUND(SUM(E24:E30),2)</f>
        <v>0</v>
      </c>
    </row>
    <row r="33" spans="1:8" ht="9" customHeight="1" thickTop="1" thickBot="1" x14ac:dyDescent="0.25">
      <c r="A33" s="62"/>
      <c r="B33" s="62"/>
      <c r="C33" s="62"/>
      <c r="D33" s="62"/>
    </row>
    <row r="34" spans="1:8" ht="54.95" customHeight="1" thickBot="1" x14ac:dyDescent="0.25">
      <c r="A34" s="615" t="s">
        <v>505</v>
      </c>
      <c r="B34" s="616"/>
      <c r="C34" s="83"/>
      <c r="D34" s="129"/>
      <c r="E34" s="417">
        <f>IF(E17-E32&lt;0,"Can Not Be Less Than 0",ROUND(E17-E32,2))</f>
        <v>0</v>
      </c>
      <c r="F34" s="69"/>
      <c r="G34" s="626"/>
      <c r="H34" s="627"/>
    </row>
    <row r="35" spans="1:8" ht="3" customHeight="1" x14ac:dyDescent="0.2"/>
    <row r="36" spans="1:8" ht="9" customHeight="1" x14ac:dyDescent="0.2"/>
    <row r="37" spans="1:8" ht="24.95" customHeight="1" x14ac:dyDescent="0.2">
      <c r="A37" s="628" t="s">
        <v>485</v>
      </c>
      <c r="B37" s="628"/>
      <c r="C37" s="628"/>
      <c r="D37" s="628"/>
      <c r="E37" s="628"/>
    </row>
    <row r="38" spans="1:8" x14ac:dyDescent="0.2">
      <c r="A38" s="193"/>
      <c r="B38" s="193"/>
      <c r="C38" s="193"/>
      <c r="D38" s="193"/>
      <c r="E38" s="193"/>
    </row>
    <row r="39" spans="1:8" x14ac:dyDescent="0.2">
      <c r="A39" s="193"/>
      <c r="B39" s="193"/>
      <c r="C39" s="193"/>
      <c r="D39" s="193"/>
      <c r="E39" s="193"/>
    </row>
    <row r="40" spans="1:8" x14ac:dyDescent="0.2">
      <c r="A40" s="193"/>
      <c r="B40" s="193"/>
      <c r="C40" s="193"/>
      <c r="D40" s="193"/>
      <c r="E40" s="193"/>
    </row>
  </sheetData>
  <sheetProtection algorithmName="SHA-512" hashValue="Gu8TKonLSoA3jHCkw+IyeRGY6ZVXeU3vgOBWaJOkemzpOjFdt4LNApZOkwXrcFXPfMFSOk9eCpZpvqNFuiqY/A==" saltValue="iLhh0+2wYNHhcfsISxUj1g==" spinCount="100000" sheet="1" objects="1" scenarios="1"/>
  <mergeCells count="19">
    <mergeCell ref="G34:H34"/>
    <mergeCell ref="A37:E37"/>
    <mergeCell ref="H15:O16"/>
    <mergeCell ref="A1:E1"/>
    <mergeCell ref="A4:E4"/>
    <mergeCell ref="A6:C6"/>
    <mergeCell ref="A34:B34"/>
    <mergeCell ref="A24:B24"/>
    <mergeCell ref="A14:C14"/>
    <mergeCell ref="A20:E20"/>
    <mergeCell ref="A2:E2"/>
    <mergeCell ref="A7:C7"/>
    <mergeCell ref="A8:C8"/>
    <mergeCell ref="A9:C9"/>
    <mergeCell ref="A25:B25"/>
    <mergeCell ref="A27:B27"/>
    <mergeCell ref="A30:B30"/>
    <mergeCell ref="A10:C10"/>
    <mergeCell ref="A26:B26"/>
  </mergeCells>
  <phoneticPr fontId="0" type="noConversion"/>
  <printOptions horizontalCentered="1"/>
  <pageMargins left="0.5" right="0.5" top="0.5" bottom="0.5" header="0.5" footer="0.35"/>
  <pageSetup scale="98" orientation="portrait" r:id="rId1"/>
  <headerFooter alignWithMargins="0">
    <oddFooter>&amp;R&amp;"Arial,Bold"Page 4</oddFooter>
  </headerFooter>
  <customProperties>
    <customPr name="OrphanNamesChecked" r:id="rId2"/>
  </customPropertie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Q47"/>
  <sheetViews>
    <sheetView topLeftCell="A16" workbookViewId="0">
      <selection activeCell="A3" sqref="A3:K3"/>
    </sheetView>
  </sheetViews>
  <sheetFormatPr defaultColWidth="9.140625" defaultRowHeight="12" x14ac:dyDescent="0.2"/>
  <cols>
    <col min="1" max="1" width="2.5703125" style="44" customWidth="1"/>
    <col min="2" max="2" width="21.85546875" style="44" customWidth="1"/>
    <col min="3" max="3" width="2.85546875" style="44" customWidth="1"/>
    <col min="4" max="4" width="20.5703125" style="44" customWidth="1"/>
    <col min="5" max="5" width="2.5703125" style="44" customWidth="1"/>
    <col min="6" max="6" width="15.5703125" style="44" customWidth="1"/>
    <col min="7" max="7" width="2.85546875" style="44" customWidth="1"/>
    <col min="8" max="8" width="14.140625" style="44" customWidth="1"/>
    <col min="9" max="9" width="2.85546875" style="44" customWidth="1"/>
    <col min="10" max="10" width="15.5703125" style="44" customWidth="1"/>
    <col min="11" max="11" width="2.42578125" style="44" customWidth="1"/>
    <col min="12" max="12" width="9.140625" style="44"/>
    <col min="13" max="13" width="95.85546875" style="44" customWidth="1"/>
    <col min="14" max="16384" width="9.140625" style="44"/>
  </cols>
  <sheetData>
    <row r="1" spans="1:11" ht="15.75" x14ac:dyDescent="0.2">
      <c r="A1" s="353" t="str">
        <f>CONCATENATE("SID # ",'Basic Data Input'!B7," in ",'Basic Data Input'!B8," County")</f>
        <v>SID #  in ___________________ County</v>
      </c>
      <c r="B1" s="322"/>
      <c r="C1" s="322"/>
      <c r="D1" s="322"/>
      <c r="E1" s="322"/>
      <c r="F1" s="378"/>
      <c r="G1" s="378"/>
      <c r="H1" s="378"/>
      <c r="I1" s="378"/>
      <c r="J1" s="378"/>
      <c r="K1" s="378"/>
    </row>
    <row r="2" spans="1:11" ht="6" customHeight="1" thickBot="1" x14ac:dyDescent="0.25">
      <c r="A2" s="378"/>
      <c r="B2" s="378"/>
      <c r="C2" s="378"/>
      <c r="D2" s="378"/>
      <c r="E2" s="378"/>
      <c r="F2" s="379"/>
      <c r="G2" s="379"/>
      <c r="H2" s="379"/>
      <c r="I2" s="379"/>
      <c r="J2" s="379"/>
      <c r="K2" s="379"/>
    </row>
    <row r="3" spans="1:11" s="125" customFormat="1" ht="27" customHeight="1" thickTop="1" thickBot="1" x14ac:dyDescent="0.25">
      <c r="A3" s="634" t="s">
        <v>676</v>
      </c>
      <c r="B3" s="635"/>
      <c r="C3" s="635"/>
      <c r="D3" s="635"/>
      <c r="E3" s="635"/>
      <c r="F3" s="635"/>
      <c r="G3" s="635"/>
      <c r="H3" s="635"/>
      <c r="I3" s="635"/>
      <c r="J3" s="635"/>
      <c r="K3" s="636"/>
    </row>
    <row r="4" spans="1:11" s="125" customFormat="1" ht="6" customHeight="1" thickTop="1" thickBot="1" x14ac:dyDescent="0.25">
      <c r="A4" s="379"/>
      <c r="B4" s="379"/>
      <c r="C4" s="379"/>
      <c r="D4" s="379"/>
      <c r="E4" s="379"/>
      <c r="F4" s="379"/>
      <c r="G4" s="379"/>
      <c r="H4" s="379"/>
      <c r="I4" s="379"/>
      <c r="J4" s="379"/>
      <c r="K4" s="379"/>
    </row>
    <row r="5" spans="1:11" s="125" customFormat="1" ht="21" customHeight="1" thickBot="1" x14ac:dyDescent="0.25">
      <c r="A5" s="637" t="s">
        <v>635</v>
      </c>
      <c r="B5" s="638"/>
      <c r="C5" s="638"/>
      <c r="D5" s="638"/>
      <c r="E5" s="638"/>
      <c r="F5" s="638"/>
      <c r="G5" s="638"/>
      <c r="H5" s="638"/>
      <c r="I5" s="638"/>
      <c r="J5" s="638"/>
      <c r="K5" s="639"/>
    </row>
    <row r="6" spans="1:11" s="125" customFormat="1" ht="18" customHeight="1" x14ac:dyDescent="0.2">
      <c r="A6" s="640" t="s">
        <v>47</v>
      </c>
      <c r="B6" s="641"/>
      <c r="C6" s="641"/>
      <c r="D6" s="641"/>
      <c r="E6" s="641"/>
      <c r="F6" s="641"/>
      <c r="G6" s="641"/>
      <c r="H6" s="641"/>
      <c r="I6" s="641"/>
      <c r="J6" s="641"/>
      <c r="K6" s="642"/>
    </row>
    <row r="7" spans="1:11" s="125" customFormat="1" ht="18" customHeight="1" x14ac:dyDescent="0.2">
      <c r="A7" s="643" t="s">
        <v>634</v>
      </c>
      <c r="B7" s="644"/>
      <c r="C7" s="644"/>
      <c r="D7" s="644"/>
      <c r="E7" s="644"/>
      <c r="F7" s="644"/>
      <c r="G7" s="644"/>
      <c r="H7" s="644"/>
      <c r="I7" s="44"/>
      <c r="J7" s="323"/>
      <c r="K7" s="324"/>
    </row>
    <row r="8" spans="1:11" s="125" customFormat="1" ht="12.75" thickBot="1" x14ac:dyDescent="0.25">
      <c r="A8" s="325"/>
      <c r="B8" s="326"/>
      <c r="C8" s="326"/>
      <c r="D8" s="326"/>
      <c r="E8" s="326"/>
      <c r="F8" s="326"/>
      <c r="G8" s="326"/>
      <c r="H8" s="327"/>
      <c r="I8" s="326"/>
      <c r="J8" s="327" t="s">
        <v>48</v>
      </c>
      <c r="K8" s="328"/>
    </row>
    <row r="9" spans="1:11" s="125" customFormat="1" ht="27" customHeight="1" x14ac:dyDescent="0.2">
      <c r="A9" s="645" t="s">
        <v>604</v>
      </c>
      <c r="B9" s="646"/>
      <c r="C9" s="646"/>
      <c r="D9" s="646"/>
      <c r="E9" s="646"/>
      <c r="F9" s="646"/>
      <c r="G9" s="646"/>
      <c r="H9" s="646"/>
      <c r="I9" s="646"/>
      <c r="J9" s="646"/>
      <c r="K9" s="647"/>
    </row>
    <row r="10" spans="1:11" s="125" customFormat="1" ht="18" customHeight="1" x14ac:dyDescent="0.2">
      <c r="A10" s="354" t="s">
        <v>575</v>
      </c>
      <c r="B10" s="134"/>
      <c r="C10" s="134"/>
      <c r="D10" s="134"/>
      <c r="E10" s="134"/>
      <c r="F10" s="134"/>
      <c r="G10" s="134"/>
      <c r="H10" s="219"/>
      <c r="I10" s="134"/>
      <c r="J10" s="355"/>
      <c r="K10" s="324"/>
    </row>
    <row r="11" spans="1:11" s="125" customFormat="1" ht="12.75" x14ac:dyDescent="0.2">
      <c r="A11" s="354"/>
      <c r="B11" s="134"/>
      <c r="C11" s="134"/>
      <c r="D11" s="134"/>
      <c r="E11" s="134"/>
      <c r="F11" s="134"/>
      <c r="G11" s="134"/>
      <c r="H11" s="219"/>
      <c r="I11" s="134"/>
      <c r="J11" s="356" t="s">
        <v>157</v>
      </c>
      <c r="K11" s="324"/>
    </row>
    <row r="12" spans="1:11" s="125" customFormat="1" ht="18" customHeight="1" x14ac:dyDescent="0.2">
      <c r="A12" s="354" t="s">
        <v>636</v>
      </c>
      <c r="B12" s="134"/>
      <c r="C12" s="134"/>
      <c r="D12" s="134"/>
      <c r="E12" s="134"/>
      <c r="F12" s="134"/>
      <c r="G12" s="134"/>
      <c r="H12" s="219"/>
      <c r="I12" s="219"/>
      <c r="J12" s="355"/>
      <c r="K12" s="324" t="s">
        <v>49</v>
      </c>
    </row>
    <row r="13" spans="1:11" s="125" customFormat="1" ht="12.75" x14ac:dyDescent="0.2">
      <c r="A13" s="354"/>
      <c r="B13" s="134"/>
      <c r="C13" s="134"/>
      <c r="D13" s="134"/>
      <c r="E13" s="134"/>
      <c r="F13" s="134"/>
      <c r="G13" s="134"/>
      <c r="H13" s="219"/>
      <c r="I13" s="219"/>
      <c r="J13" s="356" t="s">
        <v>158</v>
      </c>
      <c r="K13" s="324"/>
    </row>
    <row r="14" spans="1:11" s="125" customFormat="1" ht="18" customHeight="1" x14ac:dyDescent="0.2">
      <c r="A14" s="354" t="s">
        <v>596</v>
      </c>
      <c r="B14" s="134"/>
      <c r="C14" s="134"/>
      <c r="D14" s="134"/>
      <c r="E14" s="134"/>
      <c r="F14" s="134"/>
      <c r="G14" s="134"/>
      <c r="H14" s="219"/>
      <c r="I14" s="134"/>
      <c r="J14" s="357">
        <f>ROUND(J10*J12/100,2)</f>
        <v>0</v>
      </c>
      <c r="K14" s="324"/>
    </row>
    <row r="15" spans="1:11" s="125" customFormat="1" ht="12.75" x14ac:dyDescent="0.2">
      <c r="A15" s="354"/>
      <c r="B15" s="134"/>
      <c r="C15" s="134"/>
      <c r="D15" s="134"/>
      <c r="E15" s="134"/>
      <c r="F15" s="134"/>
      <c r="G15" s="134"/>
      <c r="H15" s="219"/>
      <c r="I15" s="134"/>
      <c r="J15" s="356" t="s">
        <v>159</v>
      </c>
      <c r="K15" s="324"/>
    </row>
    <row r="16" spans="1:11" s="125" customFormat="1" ht="18" customHeight="1" x14ac:dyDescent="0.2">
      <c r="A16" s="358" t="s">
        <v>637</v>
      </c>
      <c r="B16" s="134"/>
      <c r="C16" s="134"/>
      <c r="D16" s="134"/>
      <c r="E16" s="134"/>
      <c r="F16" s="134"/>
      <c r="G16" s="134"/>
      <c r="H16" s="134"/>
      <c r="I16" s="134"/>
      <c r="J16" s="357">
        <f>ROUND(J10+J14,2)</f>
        <v>0</v>
      </c>
      <c r="K16" s="324"/>
    </row>
    <row r="17" spans="1:17" s="125" customFormat="1" ht="13.5" thickBot="1" x14ac:dyDescent="0.25">
      <c r="A17" s="201"/>
      <c r="B17" s="359"/>
      <c r="C17" s="359"/>
      <c r="D17" s="359"/>
      <c r="E17" s="359"/>
      <c r="F17" s="359"/>
      <c r="G17" s="359"/>
      <c r="H17" s="359"/>
      <c r="I17" s="359"/>
      <c r="J17" s="360" t="s">
        <v>50</v>
      </c>
      <c r="K17" s="328"/>
    </row>
    <row r="18" spans="1:17" ht="8.4499999999999993" customHeight="1" thickBot="1" x14ac:dyDescent="0.25">
      <c r="H18" s="329"/>
    </row>
    <row r="19" spans="1:17" ht="12.75" thickBot="1" x14ac:dyDescent="0.25">
      <c r="A19" s="648" t="s">
        <v>597</v>
      </c>
      <c r="B19" s="649"/>
      <c r="C19" s="649"/>
      <c r="D19" s="649"/>
      <c r="E19" s="649"/>
      <c r="F19" s="649"/>
      <c r="G19" s="649"/>
      <c r="H19" s="649"/>
      <c r="I19" s="649"/>
      <c r="J19" s="649"/>
      <c r="K19" s="650"/>
      <c r="M19" s="330"/>
    </row>
    <row r="20" spans="1:17" ht="18" customHeight="1" thickBot="1" x14ac:dyDescent="0.25">
      <c r="A20" s="361">
        <v>1</v>
      </c>
      <c r="B20" s="174" t="s">
        <v>638</v>
      </c>
      <c r="C20" s="174"/>
      <c r="D20" s="174"/>
      <c r="E20" s="174"/>
      <c r="F20" s="134"/>
      <c r="G20" s="134"/>
      <c r="H20" s="362">
        <v>2.5</v>
      </c>
      <c r="I20" s="134" t="s">
        <v>49</v>
      </c>
      <c r="J20" s="331" t="str">
        <f>IF(H20&lt;&gt;2.5,IF(H20&lt;&gt;0,"Should be either 2.5 or 0",""),"")</f>
        <v/>
      </c>
    </row>
    <row r="21" spans="1:17" ht="12" customHeight="1" thickBot="1" x14ac:dyDescent="0.25">
      <c r="A21" s="134"/>
      <c r="B21" s="134"/>
      <c r="C21" s="134"/>
      <c r="D21" s="134"/>
      <c r="E21" s="134"/>
      <c r="F21" s="134"/>
      <c r="G21" s="134"/>
      <c r="H21" s="363" t="s">
        <v>51</v>
      </c>
      <c r="I21" s="134"/>
    </row>
    <row r="22" spans="1:17" ht="18" customHeight="1" thickBot="1" x14ac:dyDescent="0.25">
      <c r="A22" s="361">
        <v>2</v>
      </c>
      <c r="B22" s="174" t="s">
        <v>639</v>
      </c>
      <c r="C22" s="174"/>
      <c r="D22" s="174"/>
      <c r="E22" s="174"/>
      <c r="F22" s="134"/>
      <c r="G22" s="134"/>
      <c r="H22" s="364">
        <f>ROUND(IF(F23&lt;=2.5,0,F23-2.5),4)</f>
        <v>0</v>
      </c>
      <c r="I22" s="134" t="s">
        <v>49</v>
      </c>
    </row>
    <row r="23" spans="1:17" ht="18" customHeight="1" x14ac:dyDescent="0.2">
      <c r="A23" s="134"/>
      <c r="B23" s="355"/>
      <c r="C23" s="365" t="s">
        <v>164</v>
      </c>
      <c r="D23" s="355">
        <f>'Basic Data Input'!B12</f>
        <v>0</v>
      </c>
      <c r="E23" s="365" t="s">
        <v>165</v>
      </c>
      <c r="F23" s="364">
        <f>ROUND(IF(D23=0,0,B23/D23*100),4)</f>
        <v>0</v>
      </c>
      <c r="G23" s="134" t="s">
        <v>49</v>
      </c>
      <c r="H23" s="363" t="s">
        <v>52</v>
      </c>
      <c r="I23" s="134"/>
    </row>
    <row r="24" spans="1:17" ht="24.75" thickBot="1" x14ac:dyDescent="0.25">
      <c r="B24" s="332" t="s">
        <v>677</v>
      </c>
      <c r="C24" s="306"/>
      <c r="D24" s="306" t="s">
        <v>678</v>
      </c>
      <c r="E24" s="50"/>
      <c r="F24" s="332" t="s">
        <v>166</v>
      </c>
      <c r="H24" s="333"/>
    </row>
    <row r="25" spans="1:17" ht="18" customHeight="1" thickBot="1" x14ac:dyDescent="0.25">
      <c r="A25" s="361">
        <v>3</v>
      </c>
      <c r="B25" s="134" t="s">
        <v>640</v>
      </c>
      <c r="C25" s="134"/>
      <c r="D25" s="134"/>
      <c r="E25" s="134"/>
      <c r="F25" s="134"/>
      <c r="G25" s="134"/>
      <c r="H25" s="364">
        <f>ROUND(IF(F26&gt;=75,1,0),4)</f>
        <v>0</v>
      </c>
      <c r="I25" s="134" t="s">
        <v>49</v>
      </c>
      <c r="J25" s="331" t="str">
        <f>IF(H25&lt;&gt;1,IF(H25&lt;&gt;0,"Should be either 1.0 or 0",""),"")</f>
        <v/>
      </c>
    </row>
    <row r="26" spans="1:17" ht="18" customHeight="1" x14ac:dyDescent="0.2">
      <c r="A26" s="134"/>
      <c r="B26" s="366"/>
      <c r="C26" s="365" t="s">
        <v>164</v>
      </c>
      <c r="D26" s="366"/>
      <c r="E26" s="365" t="s">
        <v>165</v>
      </c>
      <c r="F26" s="367">
        <f>ROUND(IF(D26=0,0,B26/D26*100),4)</f>
        <v>0</v>
      </c>
      <c r="G26" s="134" t="s">
        <v>49</v>
      </c>
      <c r="H26" s="363" t="s">
        <v>53</v>
      </c>
      <c r="I26" s="134"/>
    </row>
    <row r="27" spans="1:17" ht="36" x14ac:dyDescent="0.2">
      <c r="B27" s="332" t="s">
        <v>167</v>
      </c>
      <c r="D27" s="332" t="s">
        <v>549</v>
      </c>
      <c r="F27" s="334" t="s">
        <v>168</v>
      </c>
      <c r="M27" s="630" t="s">
        <v>550</v>
      </c>
      <c r="N27" s="630"/>
      <c r="O27" s="630"/>
      <c r="P27" s="630"/>
      <c r="Q27" s="630"/>
    </row>
    <row r="28" spans="1:17" ht="9" customHeight="1" x14ac:dyDescent="0.2"/>
    <row r="29" spans="1:17" ht="12.75" thickBot="1" x14ac:dyDescent="0.25">
      <c r="B29" s="235" t="s">
        <v>56</v>
      </c>
      <c r="C29" s="235"/>
      <c r="D29" s="235"/>
      <c r="E29" s="235"/>
      <c r="J29" s="335"/>
    </row>
    <row r="30" spans="1:17" ht="18" customHeight="1" thickBot="1" x14ac:dyDescent="0.25">
      <c r="A30" s="369">
        <v>4</v>
      </c>
      <c r="B30" s="631" t="s">
        <v>605</v>
      </c>
      <c r="C30" s="632"/>
      <c r="D30" s="632"/>
      <c r="E30" s="632"/>
      <c r="F30" s="633"/>
      <c r="G30" s="633"/>
      <c r="H30" s="362"/>
      <c r="I30" s="134" t="s">
        <v>49</v>
      </c>
      <c r="J30" s="134"/>
      <c r="K30" s="134"/>
    </row>
    <row r="31" spans="1:17" ht="12.75" x14ac:dyDescent="0.2">
      <c r="A31" s="134"/>
      <c r="B31" s="174"/>
      <c r="C31" s="174"/>
      <c r="D31" s="174"/>
      <c r="E31" s="174"/>
      <c r="F31" s="134"/>
      <c r="G31" s="134"/>
      <c r="H31" s="363" t="s">
        <v>54</v>
      </c>
      <c r="I31" s="134"/>
      <c r="J31" s="134"/>
      <c r="K31" s="134"/>
    </row>
    <row r="32" spans="1:17" ht="12.75" x14ac:dyDescent="0.2">
      <c r="A32" s="134"/>
      <c r="B32" s="174" t="s">
        <v>58</v>
      </c>
      <c r="C32" s="174"/>
      <c r="D32" s="174"/>
      <c r="E32" s="174"/>
      <c r="F32" s="134"/>
      <c r="G32" s="134"/>
      <c r="H32" s="134"/>
      <c r="I32" s="134"/>
      <c r="J32" s="368"/>
      <c r="K32" s="134"/>
    </row>
    <row r="33" spans="1:11" ht="12.75" x14ac:dyDescent="0.2">
      <c r="A33" s="134" t="s">
        <v>163</v>
      </c>
      <c r="B33" s="134"/>
      <c r="C33" s="134"/>
      <c r="D33" s="134"/>
      <c r="E33" s="134"/>
      <c r="F33" s="134"/>
      <c r="G33" s="134"/>
      <c r="H33" s="134"/>
      <c r="I33" s="134"/>
      <c r="J33" s="367">
        <f>ROUND(H20+H22+H25+H30,2)</f>
        <v>2.5</v>
      </c>
      <c r="K33" s="134" t="s">
        <v>49</v>
      </c>
    </row>
    <row r="34" spans="1:11" ht="12.75" x14ac:dyDescent="0.2">
      <c r="A34" s="134"/>
      <c r="B34" s="134"/>
      <c r="C34" s="134"/>
      <c r="D34" s="134"/>
      <c r="E34" s="134"/>
      <c r="F34" s="134"/>
      <c r="G34" s="134"/>
      <c r="H34" s="134"/>
      <c r="I34" s="134"/>
      <c r="J34" s="363" t="s">
        <v>55</v>
      </c>
      <c r="K34" s="134"/>
    </row>
    <row r="35" spans="1:11" ht="18" customHeight="1" x14ac:dyDescent="0.2">
      <c r="A35" s="134" t="s">
        <v>162</v>
      </c>
      <c r="B35" s="134"/>
      <c r="C35" s="134"/>
      <c r="D35" s="134"/>
      <c r="E35" s="134"/>
      <c r="F35" s="134"/>
      <c r="G35" s="134"/>
      <c r="H35" s="134"/>
      <c r="I35" s="134"/>
      <c r="J35" s="370">
        <f>ROUND((IF(J7&lt;=0,J16,J7))*(J33/100),2)</f>
        <v>0</v>
      </c>
      <c r="K35" s="134"/>
    </row>
    <row r="36" spans="1:11" ht="12.75" x14ac:dyDescent="0.2">
      <c r="A36" s="134"/>
      <c r="B36" s="134"/>
      <c r="C36" s="134"/>
      <c r="D36" s="134"/>
      <c r="E36" s="134"/>
      <c r="F36" s="134"/>
      <c r="G36" s="134"/>
      <c r="H36" s="134"/>
      <c r="I36" s="134"/>
      <c r="J36" s="363" t="s">
        <v>57</v>
      </c>
      <c r="K36" s="134"/>
    </row>
    <row r="37" spans="1:11" ht="18" customHeight="1" x14ac:dyDescent="0.2">
      <c r="A37" s="134" t="s">
        <v>161</v>
      </c>
      <c r="B37" s="134"/>
      <c r="C37" s="134"/>
      <c r="D37" s="134"/>
      <c r="E37" s="134"/>
      <c r="F37" s="134"/>
      <c r="G37" s="134"/>
      <c r="H37" s="134"/>
      <c r="I37" s="134"/>
      <c r="J37" s="370">
        <f>ROUND((IF(J7&lt;=0,J16,J7))+J35,2)</f>
        <v>0</v>
      </c>
      <c r="K37" s="134"/>
    </row>
    <row r="38" spans="1:11" ht="12.75" x14ac:dyDescent="0.2">
      <c r="A38" s="134"/>
      <c r="B38" s="134"/>
      <c r="C38" s="134"/>
      <c r="D38" s="134"/>
      <c r="E38" s="134"/>
      <c r="F38" s="134"/>
      <c r="G38" s="134"/>
      <c r="H38" s="134"/>
      <c r="I38" s="134"/>
      <c r="J38" s="363" t="s">
        <v>59</v>
      </c>
      <c r="K38" s="134"/>
    </row>
    <row r="39" spans="1:11" ht="18" customHeight="1" x14ac:dyDescent="0.2">
      <c r="A39" s="174" t="s">
        <v>641</v>
      </c>
      <c r="B39" s="174"/>
      <c r="C39" s="174"/>
      <c r="D39" s="174"/>
      <c r="E39" s="174"/>
      <c r="F39" s="134"/>
      <c r="G39" s="134"/>
      <c r="H39" s="134"/>
      <c r="I39" s="371"/>
      <c r="J39" s="370">
        <f>'Lid Support Page4'!E34</f>
        <v>0</v>
      </c>
      <c r="K39" s="134"/>
    </row>
    <row r="40" spans="1:11" ht="12.75" x14ac:dyDescent="0.2">
      <c r="A40" s="134"/>
      <c r="B40" s="134"/>
      <c r="C40" s="134"/>
      <c r="D40" s="134"/>
      <c r="E40" s="134"/>
      <c r="F40" s="134"/>
      <c r="G40" s="134"/>
      <c r="H40" s="134"/>
      <c r="I40" s="134"/>
      <c r="J40" s="363" t="s">
        <v>60</v>
      </c>
      <c r="K40" s="134"/>
    </row>
    <row r="41" spans="1:11" ht="18" customHeight="1" x14ac:dyDescent="0.2">
      <c r="A41" s="134" t="s">
        <v>160</v>
      </c>
      <c r="B41" s="134"/>
      <c r="C41" s="134"/>
      <c r="D41" s="134"/>
      <c r="E41" s="134"/>
      <c r="F41" s="134"/>
      <c r="G41" s="134"/>
      <c r="H41" s="134"/>
      <c r="I41" s="134"/>
      <c r="J41" s="370">
        <f>IF('Cover- Page 1'!F18="X","N/A",IF(J37-J39&lt;0,"In Violation",J37-J39))</f>
        <v>0</v>
      </c>
      <c r="K41" s="134"/>
    </row>
    <row r="42" spans="1:11" ht="13.5" thickBot="1" x14ac:dyDescent="0.25">
      <c r="A42" s="134"/>
      <c r="B42" s="134"/>
      <c r="C42" s="134"/>
      <c r="D42" s="134"/>
      <c r="E42" s="134"/>
      <c r="F42" s="134"/>
      <c r="G42" s="134"/>
      <c r="H42" s="134"/>
      <c r="I42" s="134"/>
      <c r="J42" s="363" t="s">
        <v>61</v>
      </c>
      <c r="K42" s="134"/>
    </row>
    <row r="43" spans="1:11" ht="13.5" thickBot="1" x14ac:dyDescent="0.25">
      <c r="A43" s="372" t="s">
        <v>598</v>
      </c>
      <c r="B43" s="373"/>
      <c r="C43" s="373"/>
      <c r="D43" s="373"/>
      <c r="E43" s="373"/>
      <c r="F43" s="374"/>
      <c r="G43" s="374"/>
      <c r="H43" s="374"/>
      <c r="I43" s="374"/>
      <c r="J43" s="374"/>
      <c r="K43" s="375"/>
    </row>
    <row r="44" spans="1:11" ht="20.45" customHeight="1" x14ac:dyDescent="0.2">
      <c r="A44" s="376" t="s">
        <v>595</v>
      </c>
      <c r="B44" s="376"/>
      <c r="C44" s="376"/>
      <c r="D44" s="376"/>
      <c r="E44" s="376"/>
      <c r="F44" s="377"/>
      <c r="G44" s="377"/>
      <c r="H44" s="377"/>
      <c r="I44" s="377"/>
      <c r="J44" s="377"/>
      <c r="K44" s="377"/>
    </row>
    <row r="45" spans="1:11" x14ac:dyDescent="0.2">
      <c r="A45" s="193"/>
      <c r="B45" s="193"/>
      <c r="C45" s="193"/>
      <c r="D45" s="193"/>
      <c r="E45" s="193"/>
      <c r="F45" s="193"/>
      <c r="G45" s="193"/>
      <c r="H45" s="193"/>
      <c r="I45" s="193"/>
      <c r="J45" s="193"/>
      <c r="K45" s="193"/>
    </row>
    <row r="46" spans="1:11" x14ac:dyDescent="0.2">
      <c r="A46" s="193"/>
      <c r="B46" s="193"/>
      <c r="C46" s="193"/>
      <c r="D46" s="193"/>
      <c r="E46" s="193"/>
      <c r="F46" s="193"/>
      <c r="G46" s="193"/>
      <c r="H46" s="193"/>
      <c r="I46" s="193"/>
      <c r="J46" s="193"/>
      <c r="K46" s="193"/>
    </row>
    <row r="47" spans="1:11" x14ac:dyDescent="0.2">
      <c r="A47" s="193"/>
      <c r="B47" s="193"/>
      <c r="C47" s="193"/>
      <c r="D47" s="193"/>
      <c r="E47" s="193"/>
      <c r="F47" s="193"/>
      <c r="G47" s="193"/>
      <c r="H47" s="193"/>
      <c r="I47" s="193"/>
      <c r="J47" s="193"/>
      <c r="K47" s="193"/>
    </row>
  </sheetData>
  <sheetProtection algorithmName="SHA-512" hashValue="pGGddTeymGbclJspI2CY6hAs0n4RXshFRZKkR50ItNF4fjfV9uFxp1bQwHd3CYZnuP6dp8i7aSo6fqSfLBUGyg==" saltValue="c+5Q2d/M/uyVi97rxVfyDQ==" spinCount="100000" sheet="1" objects="1" scenarios="1"/>
  <mergeCells count="8">
    <mergeCell ref="M27:Q27"/>
    <mergeCell ref="B30:G30"/>
    <mergeCell ref="A3:K3"/>
    <mergeCell ref="A5:K5"/>
    <mergeCell ref="A6:K6"/>
    <mergeCell ref="A7:H7"/>
    <mergeCell ref="A9:K9"/>
    <mergeCell ref="A19:K19"/>
  </mergeCells>
  <phoneticPr fontId="0" type="noConversion"/>
  <printOptions horizontalCentered="1"/>
  <pageMargins left="0.25" right="0.25" top="0.5" bottom="0.5" header="0.5" footer="0.35"/>
  <pageSetup firstPageNumber="5" orientation="portrait" useFirstPageNumber="1" r:id="rId1"/>
  <headerFooter alignWithMargins="0">
    <oddFooter>&amp;R&amp;"Arial,Bold"Page &amp;P</oddFooter>
  </headerFooter>
  <customProperties>
    <customPr name="OrphanNamesChecked" r:id="rId2"/>
  </customProperti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20</vt:i4>
      </vt:variant>
      <vt:variant>
        <vt:lpstr>Named Ranges</vt:lpstr>
      </vt:variant>
      <vt:variant>
        <vt:i4>19</vt:i4>
      </vt:variant>
    </vt:vector>
  </HeadingPairs>
  <TitlesOfParts>
    <vt:vector size="39" baseType="lpstr">
      <vt:lpstr>Checklist</vt:lpstr>
      <vt:lpstr>Step By Step</vt:lpstr>
      <vt:lpstr>Basic Data Input</vt:lpstr>
      <vt:lpstr>Cover- Page 1</vt:lpstr>
      <vt:lpstr>Total All Funds - Page 2</vt:lpstr>
      <vt:lpstr>Page 2-A</vt:lpstr>
      <vt:lpstr>Page 3</vt:lpstr>
      <vt:lpstr>Lid Support Page4</vt:lpstr>
      <vt:lpstr>Lid Computation Page 5</vt:lpstr>
      <vt:lpstr>Capital Improvements Page6</vt:lpstr>
      <vt:lpstr>Levy Limit Page7</vt:lpstr>
      <vt:lpstr>Combo Hearing</vt:lpstr>
      <vt:lpstr>PT Resolution</vt:lpstr>
      <vt:lpstr>Interlocal Form</vt:lpstr>
      <vt:lpstr>Trade Name Form</vt:lpstr>
      <vt:lpstr>2026-2027 Worksheet</vt:lpstr>
      <vt:lpstr>2025-2026 Worksheet</vt:lpstr>
      <vt:lpstr>2024-2025 Worksheet</vt:lpstr>
      <vt:lpstr>Interlocal Form page2</vt:lpstr>
      <vt:lpstr>For Upload</vt:lpstr>
      <vt:lpstr>'2024-2025 Worksheet'!Print_Area</vt:lpstr>
      <vt:lpstr>'2025-2026 Worksheet'!Print_Area</vt:lpstr>
      <vt:lpstr>'2026-2027 Worksheet'!Print_Area</vt:lpstr>
      <vt:lpstr>'Basic Data Input'!Print_Area</vt:lpstr>
      <vt:lpstr>'Capital Improvements Page6'!Print_Area</vt:lpstr>
      <vt:lpstr>Checklist!Print_Area</vt:lpstr>
      <vt:lpstr>'Combo Hearing'!Print_Area</vt:lpstr>
      <vt:lpstr>'Cover- Page 1'!Print_Area</vt:lpstr>
      <vt:lpstr>'Interlocal Form'!Print_Area</vt:lpstr>
      <vt:lpstr>'Interlocal Form page2'!Print_Area</vt:lpstr>
      <vt:lpstr>'Levy Limit Page7'!Print_Area</vt:lpstr>
      <vt:lpstr>'Lid Computation Page 5'!Print_Area</vt:lpstr>
      <vt:lpstr>'Lid Support Page4'!Print_Area</vt:lpstr>
      <vt:lpstr>'Page 2-A'!Print_Area</vt:lpstr>
      <vt:lpstr>'PT Resolution'!Print_Area</vt:lpstr>
      <vt:lpstr>'Step By Step'!Print_Area</vt:lpstr>
      <vt:lpstr>'Total All Funds - Page 2'!Print_Area</vt:lpstr>
      <vt:lpstr>'Trade Name Form'!Print_Area</vt:lpstr>
      <vt:lpstr>'Lid Computation Page 5'!Print_Titles</vt:lpstr>
    </vt:vector>
  </TitlesOfParts>
  <Company>State of Nebraska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Auditor of Public Accounts</dc:creator>
  <cp:lastModifiedBy>Schreier, Jeff</cp:lastModifiedBy>
  <cp:lastPrinted>2026-06-23T19:17:56Z</cp:lastPrinted>
  <dcterms:created xsi:type="dcterms:W3CDTF">2000-06-06T20:30:45Z</dcterms:created>
  <dcterms:modified xsi:type="dcterms:W3CDTF">2026-07-16T20:27:38Z</dcterms:modified>
</cp:coreProperties>
</file>